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usinessOps\InteractiveContentStudio\projects\couples-unequal-income-money-plan\resources\"/>
    </mc:Choice>
  </mc:AlternateContent>
  <xr:revisionPtr revIDLastSave="0" documentId="13_ncr:1_{D4CB6D23-0AFD-4655-B1AC-2E1FD64DB8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uide" sheetId="1" r:id="rId1"/>
    <sheet name="Inputs" sheetId="2" r:id="rId2"/>
    <sheet name="S1 Expenses" sheetId="3" r:id="rId3"/>
    <sheet name="S1 With saving" sheetId="4" r:id="rId4"/>
    <sheet name="S2 Expenses" sheetId="5" r:id="rId5"/>
    <sheet name="S2 With saving" sheetId="6" r:id="rId6"/>
    <sheet name="Saved Decision" sheetId="7" r:id="rId7"/>
    <sheet name="Calculation" sheetId="8" state="hidden" r:id="rId8"/>
  </sheets>
  <definedNames>
    <definedName name="_xlnm.Print_Area" localSheetId="7">Calculation!$A$1:$I$32</definedName>
    <definedName name="_xlnm.Print_Area" localSheetId="0">Guide!$A$1:$D$14</definedName>
    <definedName name="_xlnm.Print_Area" localSheetId="1">Inputs!$A$1:$D$27</definedName>
    <definedName name="_xlnm.Print_Area" localSheetId="2">'S1 Expenses'!$A$1:$E$14</definedName>
    <definedName name="_xlnm.Print_Area" localSheetId="3">'S1 With saving'!$A$1:$E$14</definedName>
    <definedName name="_xlnm.Print_Area" localSheetId="4">'S2 Expenses'!$A$1:$E$14</definedName>
    <definedName name="_xlnm.Print_Area" localSheetId="5">'S2 With saving'!$A$1:$E$14</definedName>
    <definedName name="_xlnm.Print_Area" localSheetId="6">'Saved Decision'!$A$1:$B$13</definedName>
    <definedName name="_xlnm.Print_Titles" localSheetId="1">Inputs!$1:$3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0" i="2" l="1"/>
  <c r="C31" i="2" s="1"/>
  <c r="B30" i="2"/>
  <c r="B32" i="2" s="1"/>
  <c r="C29" i="2"/>
  <c r="C33" i="2" s="1"/>
  <c r="B29" i="2"/>
  <c r="B33" i="2" s="1"/>
  <c r="B31" i="2" l="1"/>
  <c r="B20" i="8"/>
  <c r="B22" i="8"/>
  <c r="C34" i="2"/>
  <c r="B23" i="8"/>
  <c r="B6" i="8"/>
  <c r="B8" i="8"/>
  <c r="B34" i="2"/>
  <c r="B9" i="8"/>
  <c r="B7" i="8"/>
  <c r="C32" i="2"/>
  <c r="B21" i="8" s="1"/>
  <c r="C5" i="5" l="1"/>
  <c r="H21" i="8"/>
  <c r="C11" i="5" s="1"/>
  <c r="F21" i="8"/>
  <c r="C9" i="5" s="1"/>
  <c r="D21" i="8"/>
  <c r="C7" i="5" s="1"/>
  <c r="C21" i="8"/>
  <c r="C9" i="8"/>
  <c r="I9" i="8" s="1"/>
  <c r="E12" i="3" s="1"/>
  <c r="E5" i="3"/>
  <c r="H9" i="8"/>
  <c r="E11" i="3" s="1"/>
  <c r="F9" i="8"/>
  <c r="E9" i="3" s="1"/>
  <c r="D9" i="8"/>
  <c r="E7" i="3" s="1"/>
  <c r="H7" i="8"/>
  <c r="C11" i="3" s="1"/>
  <c r="C5" i="3"/>
  <c r="F7" i="8"/>
  <c r="C9" i="3" s="1"/>
  <c r="D7" i="8"/>
  <c r="C7" i="3" s="1"/>
  <c r="C7" i="8"/>
  <c r="B14" i="8"/>
  <c r="B16" i="8"/>
  <c r="B13" i="8"/>
  <c r="B15" i="8"/>
  <c r="E5" i="5"/>
  <c r="H23" i="8"/>
  <c r="E11" i="5" s="1"/>
  <c r="F23" i="8"/>
  <c r="E9" i="5" s="1"/>
  <c r="D23" i="8"/>
  <c r="E7" i="5" s="1"/>
  <c r="C23" i="8"/>
  <c r="B30" i="8"/>
  <c r="B27" i="8"/>
  <c r="B28" i="8"/>
  <c r="B29" i="8"/>
  <c r="H8" i="8"/>
  <c r="D11" i="3" s="1"/>
  <c r="F8" i="8"/>
  <c r="D9" i="3" s="1"/>
  <c r="D8" i="8"/>
  <c r="D7" i="3" s="1"/>
  <c r="C8" i="8"/>
  <c r="D5" i="3"/>
  <c r="D6" i="8"/>
  <c r="B7" i="3" s="1"/>
  <c r="C6" i="8"/>
  <c r="I6" i="8" s="1"/>
  <c r="B12" i="3" s="1"/>
  <c r="B5" i="3"/>
  <c r="F6" i="8"/>
  <c r="B9" i="3" s="1"/>
  <c r="H6" i="8"/>
  <c r="B11" i="3" s="1"/>
  <c r="D22" i="8"/>
  <c r="D7" i="5" s="1"/>
  <c r="C22" i="8"/>
  <c r="D5" i="5"/>
  <c r="F22" i="8"/>
  <c r="D9" i="5" s="1"/>
  <c r="H22" i="8"/>
  <c r="D11" i="5" s="1"/>
  <c r="C20" i="8"/>
  <c r="I20" i="8" s="1"/>
  <c r="B12" i="5" s="1"/>
  <c r="B5" i="5"/>
  <c r="H20" i="8"/>
  <c r="B11" i="5" s="1"/>
  <c r="D20" i="8"/>
  <c r="B7" i="5" s="1"/>
  <c r="F20" i="8"/>
  <c r="B9" i="5" s="1"/>
  <c r="D14" i="8" l="1"/>
  <c r="C7" i="4" s="1"/>
  <c r="C14" i="8"/>
  <c r="C5" i="4"/>
  <c r="F14" i="8"/>
  <c r="C9" i="4" s="1"/>
  <c r="H14" i="8"/>
  <c r="C11" i="4" s="1"/>
  <c r="C6" i="3"/>
  <c r="G7" i="8"/>
  <c r="C10" i="3" s="1"/>
  <c r="E7" i="8"/>
  <c r="C8" i="3" s="1"/>
  <c r="G8" i="8"/>
  <c r="D10" i="3" s="1"/>
  <c r="E8" i="8"/>
  <c r="D8" i="3" s="1"/>
  <c r="D6" i="3"/>
  <c r="I8" i="8"/>
  <c r="D12" i="3" s="1"/>
  <c r="I7" i="8"/>
  <c r="C12" i="3" s="1"/>
  <c r="H16" i="8"/>
  <c r="E11" i="4" s="1"/>
  <c r="F16" i="8"/>
  <c r="E9" i="4" s="1"/>
  <c r="D16" i="8"/>
  <c r="E7" i="4" s="1"/>
  <c r="C16" i="8"/>
  <c r="E5" i="4"/>
  <c r="C28" i="8"/>
  <c r="I28" i="8" s="1"/>
  <c r="C12" i="6" s="1"/>
  <c r="D28" i="8"/>
  <c r="C7" i="6" s="1"/>
  <c r="H28" i="8"/>
  <c r="C11" i="6" s="1"/>
  <c r="C5" i="6"/>
  <c r="F28" i="8"/>
  <c r="C9" i="6" s="1"/>
  <c r="H27" i="8"/>
  <c r="B11" i="6" s="1"/>
  <c r="F27" i="8"/>
  <c r="B9" i="6" s="1"/>
  <c r="D27" i="8"/>
  <c r="B7" i="6" s="1"/>
  <c r="C27" i="8"/>
  <c r="B5" i="6"/>
  <c r="E6" i="5"/>
  <c r="G23" i="8"/>
  <c r="E10" i="5" s="1"/>
  <c r="E23" i="8"/>
  <c r="E8" i="5" s="1"/>
  <c r="E20" i="8"/>
  <c r="B8" i="5" s="1"/>
  <c r="B6" i="5"/>
  <c r="G20" i="8"/>
  <c r="B10" i="5" s="1"/>
  <c r="G22" i="8"/>
  <c r="D10" i="5" s="1"/>
  <c r="E22" i="8"/>
  <c r="D8" i="5" s="1"/>
  <c r="D6" i="5"/>
  <c r="E9" i="8"/>
  <c r="E8" i="3" s="1"/>
  <c r="E6" i="3"/>
  <c r="G9" i="8"/>
  <c r="E10" i="3" s="1"/>
  <c r="C6" i="5"/>
  <c r="G21" i="8"/>
  <c r="C10" i="5" s="1"/>
  <c r="E21" i="8"/>
  <c r="C8" i="5" s="1"/>
  <c r="H30" i="8"/>
  <c r="E11" i="6" s="1"/>
  <c r="F30" i="8"/>
  <c r="E9" i="6" s="1"/>
  <c r="D30" i="8"/>
  <c r="E7" i="6" s="1"/>
  <c r="C30" i="8"/>
  <c r="E5" i="6"/>
  <c r="I22" i="8"/>
  <c r="D12" i="5" s="1"/>
  <c r="I23" i="8"/>
  <c r="E12" i="5" s="1"/>
  <c r="I15" i="8"/>
  <c r="D12" i="4" s="1"/>
  <c r="H15" i="8"/>
  <c r="D11" i="4" s="1"/>
  <c r="F15" i="8"/>
  <c r="D9" i="4" s="1"/>
  <c r="D5" i="4"/>
  <c r="D15" i="8"/>
  <c r="D7" i="4" s="1"/>
  <c r="C15" i="8"/>
  <c r="I21" i="8"/>
  <c r="C12" i="5" s="1"/>
  <c r="H29" i="8"/>
  <c r="D11" i="6" s="1"/>
  <c r="F29" i="8"/>
  <c r="D9" i="6" s="1"/>
  <c r="D29" i="8"/>
  <c r="D7" i="6" s="1"/>
  <c r="C29" i="8"/>
  <c r="D5" i="6"/>
  <c r="G6" i="8"/>
  <c r="B10" i="3" s="1"/>
  <c r="E6" i="8"/>
  <c r="B8" i="3" s="1"/>
  <c r="B6" i="3"/>
  <c r="B5" i="4"/>
  <c r="H13" i="8"/>
  <c r="B11" i="4" s="1"/>
  <c r="F13" i="8"/>
  <c r="B9" i="4" s="1"/>
  <c r="D13" i="8"/>
  <c r="B7" i="4" s="1"/>
  <c r="C13" i="8"/>
  <c r="G16" i="8" l="1"/>
  <c r="E10" i="4" s="1"/>
  <c r="E16" i="8"/>
  <c r="E8" i="4" s="1"/>
  <c r="E6" i="4"/>
  <c r="G13" i="8"/>
  <c r="B10" i="4" s="1"/>
  <c r="E13" i="8"/>
  <c r="B8" i="4" s="1"/>
  <c r="B6" i="4"/>
  <c r="I16" i="8"/>
  <c r="E12" i="4" s="1"/>
  <c r="G29" i="8"/>
  <c r="D10" i="6" s="1"/>
  <c r="E29" i="8"/>
  <c r="D8" i="6" s="1"/>
  <c r="D6" i="6"/>
  <c r="I13" i="8"/>
  <c r="B12" i="4" s="1"/>
  <c r="G30" i="8"/>
  <c r="E10" i="6" s="1"/>
  <c r="E30" i="8"/>
  <c r="E8" i="6" s="1"/>
  <c r="E6" i="6"/>
  <c r="G27" i="8"/>
  <c r="B10" i="6" s="1"/>
  <c r="E27" i="8"/>
  <c r="B8" i="6" s="1"/>
  <c r="B6" i="6"/>
  <c r="I30" i="8"/>
  <c r="E12" i="6" s="1"/>
  <c r="I27" i="8"/>
  <c r="B12" i="6" s="1"/>
  <c r="I29" i="8"/>
  <c r="D12" i="6" s="1"/>
  <c r="G14" i="8"/>
  <c r="C10" i="4" s="1"/>
  <c r="E14" i="8"/>
  <c r="C8" i="4" s="1"/>
  <c r="C6" i="4"/>
  <c r="G15" i="8"/>
  <c r="D10" i="4" s="1"/>
  <c r="E15" i="8"/>
  <c r="D8" i="4" s="1"/>
  <c r="D6" i="4"/>
  <c r="E28" i="8"/>
  <c r="C8" i="6" s="1"/>
  <c r="C6" i="6"/>
  <c r="G28" i="8"/>
  <c r="C10" i="6" s="1"/>
  <c r="I14" i="8"/>
  <c r="C12" i="4" s="1"/>
</calcChain>
</file>

<file path=xl/sharedStrings.xml><?xml version="1.0" encoding="utf-8"?>
<sst xmlns="http://schemas.openxmlformats.org/spreadsheetml/2006/main" count="214" uniqueCount="99">
  <si>
    <t>C1 | Shared-Expense Split Simulator</t>
  </si>
  <si>
    <t>YOUR COPY | USD • en-US | Groundwell Press</t>
  </si>
  <si>
    <t>Save your own file before entering data. Gold cells are editable; white cells calculate. Desktop Excel is the tested application. No macros or bank connection.</t>
  </si>
  <si>
    <t>A blank is unknown; enter a numeric zero only when confirmed. Scenario, Expected and Proposed never become confirmed merely because an amount is entered.</t>
  </si>
  <si>
    <t>Formulas are protected without a password. Review &gt; Unprotect Sheet permits inspection; keep an untouched copy. Retain dated copies so a changed agreement cannot rewrite a past close.</t>
  </si>
  <si>
    <t>1. Inputs has two scenarios. Enter dates, names, status, income and basis. Confirm each amount. For longer notes, select row 25, then Home &gt; Format &gt; AutoFit Row Height; formulas stay protected.</t>
  </si>
  <si>
    <t>2. Enter expenses. Saving can be Inactive; an active unknown goal blocks only the combined view. The expense-only comparison remains independent.</t>
  </si>
  <si>
    <t>3. Compare shows four rules, personal remainder, percentage of original pay and any interpersonal transfer. A negative contribution is preserved, not changed to zero.</t>
  </si>
  <si>
    <t>4. Custom is optional. Missing custom input never blocks the other rules. Unknown incomes still permit equal-dollar/custom amounts; feasibility stays pending.</t>
  </si>
  <si>
    <t>5. Saved Decision is a record to complete together. A calculated scenario does not establish consent. An unaffordable total cannot be repaired merely by changing the split.</t>
  </si>
  <si>
    <t>Example 1: Nina $6,000/Theo $3,000, expenses $3,600. Example 2 recognizes Theo’s $400 prior obligation before calculating. These scenarios are never added together.</t>
  </si>
  <si>
    <t>To reproduce NT-01: set Saving Active, target $500, confirm Yes. Proportional total funding becomes $2,733.33/$1,366.67; expense remains $2,400/$1,200.</t>
  </si>
  <si>
    <t>Care case: Cam $6,000/Lee confirmed $0; expenses $3,700 plus $300 saving. Equal remaining shows $5,000/−$1,000: Cam funds household outgo and sends Lee $1,000 support.</t>
  </si>
  <si>
    <t>Define the comparison</t>
  </si>
  <si>
    <t>Two independent scenarios; all amounts USD for the stated dates. No annual/monthly conversion is implicit.</t>
  </si>
  <si>
    <t>Input</t>
  </si>
  <si>
    <t>Scenario 1</t>
  </si>
  <si>
    <t>Scenario 2</t>
  </si>
  <si>
    <t>Meaning / condition</t>
  </si>
  <si>
    <t>Status</t>
  </si>
  <si>
    <t>Scenario</t>
  </si>
  <si>
    <t>Scenario / Confirmed / Inactive. Confirmed requires voluntary agreement, not just complete arithmetic.</t>
  </si>
  <si>
    <t>Person A</t>
  </si>
  <si>
    <t/>
  </si>
  <si>
    <t>Person B</t>
  </si>
  <si>
    <t>Period starts</t>
  </si>
  <si>
    <t>Period ends</t>
  </si>
  <si>
    <t>A take-home income</t>
  </si>
  <si>
    <t>A income confirmed?</t>
  </si>
  <si>
    <t>B take-home income</t>
  </si>
  <si>
    <t>B income confirmed?</t>
  </si>
  <si>
    <t>Prior obligations</t>
  </si>
  <si>
    <t>Excluded</t>
  </si>
  <si>
    <t>Included reduces the comparison basis; Excluded keeps prior costs personal. No automatic debt deduction.</t>
  </si>
  <si>
    <t>A recognized obligation</t>
  </si>
  <si>
    <t>A obligation confirmed?</t>
  </si>
  <si>
    <t>B recognized obligation</t>
  </si>
  <si>
    <t>Scenario 2: the $400 obligation changes proportional expense shares to $2,511.63/$1,088.37.</t>
  </si>
  <si>
    <t>B obligation confirmed?</t>
  </si>
  <si>
    <t>Shared expense total</t>
  </si>
  <si>
    <t>Expense confirmed?</t>
  </si>
  <si>
    <t>Saving target status</t>
  </si>
  <si>
    <t>Inactive</t>
  </si>
  <si>
    <t>Inactive excludes saving without needing a zero. Active requires an amount and Yes.</t>
  </si>
  <si>
    <t>Shared saving target</t>
  </si>
  <si>
    <t>Saving confirmed?</t>
  </si>
  <si>
    <t>Optional custom A total</t>
  </si>
  <si>
    <t>Total for the view being compared; use a separate scenario if expense-only and combined custom terms differ.</t>
  </si>
  <si>
    <t>Custom confirmed?</t>
  </si>
  <si>
    <t>Source / agreed basis</t>
  </si>
  <si>
    <t>Describe records or assumptions. For longer notes, select row 25, then Home &gt; Format &gt; AutoFit Row Height. Formulas stay protected.</t>
  </si>
  <si>
    <t>Recorded on</t>
  </si>
  <si>
    <t>Excluded personal obligations must still fit inside the displayed personal remainder. Calculation states below are for on-screen inspection.</t>
  </si>
  <si>
    <t>Period / source state</t>
  </si>
  <si>
    <t>Income-dependent state</t>
  </si>
  <si>
    <t>Available basis A</t>
  </si>
  <si>
    <t>Available basis B</t>
  </si>
  <si>
    <t>Expense-only H</t>
  </si>
  <si>
    <t>Combined H</t>
  </si>
  <si>
    <t>An excluded obligation can still use personal money. Remainders do not subtract costs excluded from the agreed comparison.</t>
  </si>
  <si>
    <t>Scenario 1 | Expenses</t>
  </si>
  <si>
    <t>USD per defined period. Each column is an alternative; never add the rules together.</t>
  </si>
  <si>
    <t>Measure</t>
  </si>
  <si>
    <t>Equal dollars</t>
  </si>
  <si>
    <t>Proportional</t>
  </si>
  <si>
    <t>Equal remaining</t>
  </si>
  <si>
    <t>Custom A amount</t>
  </si>
  <si>
    <t>A contributes</t>
  </si>
  <si>
    <t>B contributes</t>
  </si>
  <si>
    <t>A remainder</t>
  </si>
  <si>
    <t>B remainder</t>
  </si>
  <si>
    <t>A / original pay</t>
  </si>
  <si>
    <t>B / original pay</t>
  </si>
  <si>
    <t>State</t>
  </si>
  <si>
    <t>Personal transfer</t>
  </si>
  <si>
    <t>Personal remainder excludes costs outside the agreed comparison basis. Negative contribution means personal support received. See Inputs for the saving state used by this view.</t>
  </si>
  <si>
    <t>Scenario 1 | With saving</t>
  </si>
  <si>
    <t>Scenario 2 | Expenses</t>
  </si>
  <si>
    <t>Scenario 2 | With saving</t>
  </si>
  <si>
    <t>Record a voluntary decision</t>
  </si>
  <si>
    <t>Complete together after comparison. A saved file is a household record, not a determination of legal rights.</t>
  </si>
  <si>
    <t>Status / agreement ID</t>
  </si>
  <si>
    <t>Names and covered period</t>
  </si>
  <si>
    <t>Selected rule / scenario</t>
  </si>
  <si>
    <t>Expense amounts A / B</t>
  </si>
  <si>
    <t>Saving amounts A / B</t>
  </si>
  <si>
    <t>Personal support amount / direction</t>
  </si>
  <si>
    <t>Income and obligation basis</t>
  </si>
  <si>
    <t>Reason and rejected alternative</t>
  </si>
  <si>
    <t>Effective date and payment route</t>
  </si>
  <si>
    <t>Review date / responsible actions</t>
  </si>
  <si>
    <t>See the consequences of each rule</t>
  </si>
  <si>
    <t>Read the status next to each result. Amounts are not an automatic recommendation or agreement.</t>
  </si>
  <si>
    <t>Scenario 1 — Expense only</t>
  </si>
  <si>
    <t>Rule</t>
  </si>
  <si>
    <t>Scenario 1 — Expense + active saving</t>
  </si>
  <si>
    <t>Scenario 2 — Expense only</t>
  </si>
  <si>
    <t>Scenario 2 — Expense + active saving</t>
  </si>
  <si>
    <t>Remainder is after recognized obligations and this view’s shared funding. Any excluded personal bills must still fit inside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</si>
</sst>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;[Red]\(\$#,##0.00\)"/>
    <numFmt numFmtId="165" formatCode="0.0%"/>
  </numFmts>
  <fonts count="3" x14ac:knownFonts="1">
    <font>
      <sz val="11"/>
      <color rgb="FF253D43"/>
      <name val="Calibri"/>
    </font>
    <font>
      <b/>
      <sz val="19"/>
      <color rgb="FFFFFFFF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2494B"/>
      </patternFill>
    </fill>
    <fill>
      <patternFill patternType="solid">
        <fgColor rgb="FFFFEDC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 applyProtection="1">
      <alignment vertical="center" wrapText="1"/>
    </xf>
    <xf numFmtId="0" fontId="2" fillId="2" borderId="0" xfId="0" applyFont="1" applyFill="1" applyAlignment="1" applyProtection="1">
      <alignment vertical="center" wrapText="1"/>
    </xf>
    <xf numFmtId="164" fontId="0" fillId="3" borderId="0" xfId="0" applyNumberFormat="1" applyFill="1" applyAlignment="1" applyProtection="1">
      <alignment vertical="center" wrapText="1"/>
      <protection locked="0"/>
    </xf>
    <xf numFmtId="164" fontId="0" fillId="0" borderId="0" xfId="0" applyNumberFormat="1" applyAlignment="1" applyProtection="1">
      <alignment vertical="center" wrapText="1"/>
    </xf>
    <xf numFmtId="0" fontId="0" fillId="3" borderId="0" xfId="0" applyFill="1" applyAlignment="1" applyProtection="1">
      <alignment vertical="center" wrapText="1"/>
      <protection locked="0"/>
    </xf>
    <xf numFmtId="165" fontId="0" fillId="0" borderId="0" xfId="0" applyNumberFormat="1" applyAlignment="1" applyProtection="1">
      <alignment vertical="center" wrapText="1"/>
    </xf>
    <xf numFmtId="14" fontId="0" fillId="3" borderId="0" xfId="0" applyNumberFormat="1" applyFill="1" applyAlignment="1" applyProtection="1">
      <alignment vertical="center" wrapText="1"/>
      <protection locked="0"/>
    </xf>
    <xf numFmtId="0" fontId="1" fillId="2" borderId="0" xfId="0" applyFont="1" applyFill="1" applyAlignment="1" applyProtection="1">
      <alignment vertical="center" wrapText="1"/>
    </xf>
    <xf numFmtId="0" fontId="0" fillId="0" borderId="0" xfId="0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"/>
  <sheetViews>
    <sheetView showGridLines="0" tabSelected="1" workbookViewId="0">
      <pane ySplit="4" topLeftCell="A5" activePane="bottomLeft" state="frozen"/>
      <selection pane="bottomLeft" sqref="A1:D1"/>
    </sheetView>
  </sheetViews>
  <sheetFormatPr defaultRowHeight="15" x14ac:dyDescent="0.25"/>
  <cols>
    <col min="1" max="4" width="26" customWidth="1"/>
  </cols>
  <sheetData>
    <row r="1" spans="1:4" ht="38.1" customHeight="1" x14ac:dyDescent="0.25">
      <c r="A1" s="7" t="s">
        <v>0</v>
      </c>
      <c r="B1" s="8"/>
      <c r="C1" s="8"/>
      <c r="D1" s="8"/>
    </row>
    <row r="2" spans="1:4" ht="36" customHeight="1" x14ac:dyDescent="0.25">
      <c r="A2" s="8" t="s">
        <v>1</v>
      </c>
      <c r="B2" s="8"/>
      <c r="C2" s="8"/>
      <c r="D2" s="8"/>
    </row>
    <row r="4" spans="1:4" ht="50.1" customHeight="1" x14ac:dyDescent="0.25">
      <c r="A4" s="8" t="s">
        <v>2</v>
      </c>
      <c r="B4" s="8"/>
      <c r="C4" s="8"/>
      <c r="D4" s="8"/>
    </row>
    <row r="5" spans="1:4" ht="50.1" customHeight="1" x14ac:dyDescent="0.25">
      <c r="A5" s="8" t="s">
        <v>3</v>
      </c>
      <c r="B5" s="8"/>
      <c r="C5" s="8"/>
      <c r="D5" s="8"/>
    </row>
    <row r="6" spans="1:4" ht="50.1" customHeight="1" x14ac:dyDescent="0.25">
      <c r="A6" s="8" t="s">
        <v>4</v>
      </c>
      <c r="B6" s="8"/>
      <c r="C6" s="8"/>
      <c r="D6" s="8"/>
    </row>
    <row r="7" spans="1:4" ht="50.1" customHeight="1" x14ac:dyDescent="0.25">
      <c r="A7" s="8" t="s">
        <v>5</v>
      </c>
      <c r="B7" s="8"/>
      <c r="C7" s="8"/>
      <c r="D7" s="8"/>
    </row>
    <row r="8" spans="1:4" ht="50.1" customHeight="1" x14ac:dyDescent="0.25">
      <c r="A8" s="8" t="s">
        <v>6</v>
      </c>
      <c r="B8" s="8"/>
      <c r="C8" s="8"/>
      <c r="D8" s="8"/>
    </row>
    <row r="9" spans="1:4" ht="50.1" customHeight="1" x14ac:dyDescent="0.25">
      <c r="A9" s="8" t="s">
        <v>7</v>
      </c>
      <c r="B9" s="8"/>
      <c r="C9" s="8"/>
      <c r="D9" s="8"/>
    </row>
    <row r="10" spans="1:4" ht="50.1" customHeight="1" x14ac:dyDescent="0.25">
      <c r="A10" s="8" t="s">
        <v>8</v>
      </c>
      <c r="B10" s="8"/>
      <c r="C10" s="8"/>
      <c r="D10" s="8"/>
    </row>
    <row r="11" spans="1:4" ht="50.1" customHeight="1" x14ac:dyDescent="0.25">
      <c r="A11" s="8" t="s">
        <v>9</v>
      </c>
      <c r="B11" s="8"/>
      <c r="C11" s="8"/>
      <c r="D11" s="8"/>
    </row>
    <row r="12" spans="1:4" ht="50.1" customHeight="1" x14ac:dyDescent="0.25">
      <c r="A12" s="8" t="s">
        <v>10</v>
      </c>
      <c r="B12" s="8"/>
      <c r="C12" s="8"/>
      <c r="D12" s="8"/>
    </row>
    <row r="13" spans="1:4" ht="50.1" customHeight="1" x14ac:dyDescent="0.25">
      <c r="A13" s="8" t="s">
        <v>11</v>
      </c>
      <c r="B13" s="8"/>
      <c r="C13" s="8"/>
      <c r="D13" s="8"/>
    </row>
    <row r="14" spans="1:4" ht="50.1" customHeight="1" x14ac:dyDescent="0.25">
      <c r="A14" s="8" t="s">
        <v>12</v>
      </c>
      <c r="B14" s="8"/>
      <c r="C14" s="8"/>
      <c r="D14" s="8"/>
    </row>
  </sheetData>
  <sheetProtection sheet="1"/>
  <mergeCells count="13">
    <mergeCell ref="A12:D12"/>
    <mergeCell ref="A13:D13"/>
    <mergeCell ref="A14:D14"/>
    <mergeCell ref="A7:D7"/>
    <mergeCell ref="A8:D8"/>
    <mergeCell ref="A9:D9"/>
    <mergeCell ref="A10:D10"/>
    <mergeCell ref="A11:D11"/>
    <mergeCell ref="A1:D1"/>
    <mergeCell ref="A2:D2"/>
    <mergeCell ref="A4:D4"/>
    <mergeCell ref="A5:D5"/>
    <mergeCell ref="A6:D6"/>
  </mergeCells>
  <pageMargins left="0.3" right="0.3" top="0.45" bottom="0.45" header="0.2" footer="0.2"/>
  <pageSetup fitToHeight="0" orientation="portrait"/>
  <headerFooter>
    <oddFooter>&amp;L Different Pay, Shared Plans &amp;R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6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2" customWidth="1"/>
    <col min="2" max="3" width="24" customWidth="1"/>
    <col min="4" max="4" width="42" customWidth="1"/>
  </cols>
  <sheetData>
    <row r="1" spans="1:4" ht="38.1" customHeight="1" x14ac:dyDescent="0.25">
      <c r="A1" s="7" t="s">
        <v>13</v>
      </c>
      <c r="B1" s="8"/>
      <c r="C1" s="8"/>
      <c r="D1" s="8"/>
    </row>
    <row r="2" spans="1:4" ht="36" customHeight="1" x14ac:dyDescent="0.25">
      <c r="A2" s="8" t="s">
        <v>14</v>
      </c>
      <c r="B2" s="8"/>
      <c r="C2" s="8"/>
      <c r="D2" s="8"/>
    </row>
    <row r="3" spans="1:4" ht="30" customHeight="1" x14ac:dyDescent="0.25">
      <c r="A3" s="1" t="s">
        <v>15</v>
      </c>
      <c r="B3" s="1" t="s">
        <v>16</v>
      </c>
      <c r="C3" s="1" t="s">
        <v>17</v>
      </c>
      <c r="D3" s="1" t="s">
        <v>18</v>
      </c>
    </row>
    <row r="4" spans="1:4" ht="26.1" customHeight="1" x14ac:dyDescent="0.25">
      <c r="A4" t="s">
        <v>19</v>
      </c>
      <c r="B4" s="4" t="s">
        <v>20</v>
      </c>
      <c r="C4" s="4" t="s">
        <v>20</v>
      </c>
      <c r="D4" t="s">
        <v>21</v>
      </c>
    </row>
    <row r="5" spans="1:4" ht="26.1" customHeight="1" x14ac:dyDescent="0.25">
      <c r="A5" t="s">
        <v>22</v>
      </c>
      <c r="B5" s="4"/>
      <c r="C5" s="4"/>
      <c r="D5" t="s">
        <v>23</v>
      </c>
    </row>
    <row r="6" spans="1:4" ht="26.1" customHeight="1" x14ac:dyDescent="0.25">
      <c r="A6" t="s">
        <v>24</v>
      </c>
      <c r="B6" s="4"/>
      <c r="C6" s="4"/>
      <c r="D6" t="s">
        <v>23</v>
      </c>
    </row>
    <row r="7" spans="1:4" ht="26.1" customHeight="1" x14ac:dyDescent="0.25">
      <c r="A7" t="s">
        <v>25</v>
      </c>
      <c r="B7" s="6"/>
      <c r="C7" s="6"/>
      <c r="D7" t="s">
        <v>23</v>
      </c>
    </row>
    <row r="8" spans="1:4" ht="26.1" customHeight="1" x14ac:dyDescent="0.25">
      <c r="A8" t="s">
        <v>26</v>
      </c>
      <c r="B8" s="6"/>
      <c r="C8" s="6"/>
      <c r="D8" t="s">
        <v>23</v>
      </c>
    </row>
    <row r="9" spans="1:4" ht="26.1" customHeight="1" x14ac:dyDescent="0.25">
      <c r="A9" t="s">
        <v>27</v>
      </c>
      <c r="B9" s="2"/>
      <c r="C9" s="2"/>
      <c r="D9" t="s">
        <v>23</v>
      </c>
    </row>
    <row r="10" spans="1:4" ht="26.1" customHeight="1" x14ac:dyDescent="0.25">
      <c r="A10" t="s">
        <v>28</v>
      </c>
      <c r="B10" s="4"/>
      <c r="C10" s="4"/>
      <c r="D10" t="s">
        <v>23</v>
      </c>
    </row>
    <row r="11" spans="1:4" ht="26.1" customHeight="1" x14ac:dyDescent="0.25">
      <c r="A11" t="s">
        <v>29</v>
      </c>
      <c r="B11" s="2"/>
      <c r="C11" s="2"/>
      <c r="D11" t="s">
        <v>23</v>
      </c>
    </row>
    <row r="12" spans="1:4" ht="26.1" customHeight="1" x14ac:dyDescent="0.25">
      <c r="A12" t="s">
        <v>30</v>
      </c>
      <c r="B12" s="4"/>
      <c r="C12" s="4"/>
      <c r="D12" t="s">
        <v>23</v>
      </c>
    </row>
    <row r="13" spans="1:4" ht="48" customHeight="1" x14ac:dyDescent="0.25">
      <c r="A13" t="s">
        <v>31</v>
      </c>
      <c r="B13" s="4" t="s">
        <v>32</v>
      </c>
      <c r="C13" s="4" t="s">
        <v>32</v>
      </c>
      <c r="D13" t="s">
        <v>33</v>
      </c>
    </row>
    <row r="14" spans="1:4" ht="26.1" customHeight="1" x14ac:dyDescent="0.25">
      <c r="A14" t="s">
        <v>34</v>
      </c>
      <c r="B14" s="2"/>
      <c r="C14" s="2"/>
      <c r="D14" t="s">
        <v>23</v>
      </c>
    </row>
    <row r="15" spans="1:4" ht="26.1" customHeight="1" x14ac:dyDescent="0.25">
      <c r="A15" t="s">
        <v>35</v>
      </c>
      <c r="B15" s="4"/>
      <c r="C15" s="4"/>
      <c r="D15" t="s">
        <v>23</v>
      </c>
    </row>
    <row r="16" spans="1:4" ht="48" customHeight="1" x14ac:dyDescent="0.25">
      <c r="A16" t="s">
        <v>36</v>
      </c>
      <c r="B16" s="2"/>
      <c r="C16" s="2"/>
      <c r="D16" t="s">
        <v>37</v>
      </c>
    </row>
    <row r="17" spans="1:4" ht="26.1" customHeight="1" x14ac:dyDescent="0.25">
      <c r="A17" t="s">
        <v>38</v>
      </c>
      <c r="B17" s="4"/>
      <c r="C17" s="4"/>
      <c r="D17" t="s">
        <v>23</v>
      </c>
    </row>
    <row r="18" spans="1:4" ht="26.1" customHeight="1" x14ac:dyDescent="0.25">
      <c r="A18" t="s">
        <v>39</v>
      </c>
      <c r="B18" s="2"/>
      <c r="C18" s="2"/>
      <c r="D18" t="s">
        <v>23</v>
      </c>
    </row>
    <row r="19" spans="1:4" ht="26.1" customHeight="1" x14ac:dyDescent="0.25">
      <c r="A19" t="s">
        <v>40</v>
      </c>
      <c r="B19" s="4"/>
      <c r="C19" s="4"/>
      <c r="D19" t="s">
        <v>23</v>
      </c>
    </row>
    <row r="20" spans="1:4" ht="48" customHeight="1" x14ac:dyDescent="0.25">
      <c r="A20" t="s">
        <v>41</v>
      </c>
      <c r="B20" s="4" t="s">
        <v>42</v>
      </c>
      <c r="C20" s="4" t="s">
        <v>42</v>
      </c>
      <c r="D20" t="s">
        <v>43</v>
      </c>
    </row>
    <row r="21" spans="1:4" ht="26.1" customHeight="1" x14ac:dyDescent="0.25">
      <c r="A21" t="s">
        <v>44</v>
      </c>
      <c r="B21" s="2"/>
      <c r="C21" s="2"/>
      <c r="D21" t="s">
        <v>23</v>
      </c>
    </row>
    <row r="22" spans="1:4" ht="26.1" customHeight="1" x14ac:dyDescent="0.25">
      <c r="A22" t="s">
        <v>45</v>
      </c>
      <c r="B22" s="4"/>
      <c r="C22" s="4"/>
      <c r="D22" t="s">
        <v>23</v>
      </c>
    </row>
    <row r="23" spans="1:4" ht="48" customHeight="1" x14ac:dyDescent="0.25">
      <c r="A23" t="s">
        <v>46</v>
      </c>
      <c r="B23" s="2"/>
      <c r="C23" s="2"/>
      <c r="D23" t="s">
        <v>47</v>
      </c>
    </row>
    <row r="24" spans="1:4" ht="26.1" customHeight="1" x14ac:dyDescent="0.25">
      <c r="A24" t="s">
        <v>48</v>
      </c>
      <c r="B24" s="4"/>
      <c r="C24" s="4"/>
      <c r="D24" t="s">
        <v>23</v>
      </c>
    </row>
    <row r="25" spans="1:4" ht="120" customHeight="1" x14ac:dyDescent="0.25">
      <c r="A25" t="s">
        <v>49</v>
      </c>
      <c r="B25" s="4"/>
      <c r="C25" s="4"/>
      <c r="D25" t="s">
        <v>50</v>
      </c>
    </row>
    <row r="26" spans="1:4" ht="26.1" customHeight="1" x14ac:dyDescent="0.25">
      <c r="A26" t="s">
        <v>51</v>
      </c>
      <c r="B26" s="6"/>
      <c r="C26" s="6"/>
      <c r="D26" t="s">
        <v>23</v>
      </c>
    </row>
    <row r="27" spans="1:4" ht="39.950000000000003" customHeight="1" x14ac:dyDescent="0.25">
      <c r="A27" s="8" t="s">
        <v>52</v>
      </c>
      <c r="B27" s="8"/>
      <c r="C27" s="8"/>
      <c r="D27" s="8"/>
    </row>
    <row r="29" spans="1:4" ht="30" customHeight="1" x14ac:dyDescent="0.25">
      <c r="A29" t="s">
        <v>53</v>
      </c>
      <c r="B29" t="str">
        <f>IF(B4="Inactive","INACTIVE",IF(OR(AND(B4&lt;&gt;"Scenario",B4&lt;&gt;"Confirmed"),LEN(B5)=0,LEN(B6)=0,COUNT(B7:B8)&lt;&gt;2,B7&gt;B8,LEN(TRIM(B25))=0,NOT(ISNUMBER(B26))),"PENDING PERIOD / BASIS","READY"))</f>
        <v>PENDING PERIOD / BASIS</v>
      </c>
      <c r="C29" t="str">
        <f>IF(C4="Inactive","INACTIVE",IF(OR(AND(C4&lt;&gt;"Scenario",C4&lt;&gt;"Confirmed"),LEN(C5)=0,LEN(C6)=0,COUNT(C7:C8)&lt;&gt;2,C7&gt;C8,LEN(TRIM(C25))=0,NOT(ISNUMBER(C26))),"PENDING PERIOD / BASIS","READY"))</f>
        <v>PENDING PERIOD / BASIS</v>
      </c>
    </row>
    <row r="30" spans="1:4" ht="30" customHeight="1" x14ac:dyDescent="0.25">
      <c r="A30" t="s">
        <v>54</v>
      </c>
      <c r="B30" t="str">
        <f>IF(OR(COUNT(B9,B11)&lt;&gt;2,B10&lt;&gt;"Yes",B12&lt;&gt;"Yes",B9&lt;0,B11&lt;0,AND(B13&lt;&gt;"Included",B13&lt;&gt;"Excluded"),AND(B13="Included",OR(COUNT(B14,B16)&lt;&gt;2,B15&lt;&gt;"Yes",B17&lt;&gt;"Yes",B14&lt;0,B16&lt;0))),"PENDING INCOME / OBLIGATIONS","READY")</f>
        <v>PENDING INCOME / OBLIGATIONS</v>
      </c>
      <c r="C30" t="str">
        <f>IF(OR(COUNT(C9,C11)&lt;&gt;2,C10&lt;&gt;"Yes",C12&lt;&gt;"Yes",C9&lt;0,C11&lt;0,AND(C13&lt;&gt;"Included",C13&lt;&gt;"Excluded"),AND(C13="Included",OR(COUNT(C14,C16)&lt;&gt;2,C15&lt;&gt;"Yes",C17&lt;&gt;"Yes",C14&lt;0,C16&lt;0))),"PENDING INCOME / OBLIGATIONS","READY")</f>
        <v>PENDING INCOME / OBLIGATIONS</v>
      </c>
    </row>
    <row r="31" spans="1:4" ht="30" customHeight="1" x14ac:dyDescent="0.25">
      <c r="A31" t="s">
        <v>55</v>
      </c>
      <c r="B31" s="3" t="str">
        <f>IF(B30="READY",B9-IF(B13="Included",B14,0),"PENDING")</f>
        <v>PENDING</v>
      </c>
      <c r="C31" s="3" t="str">
        <f>IF(C30="READY",C9-IF(C13="Included",C14,0),"PENDING")</f>
        <v>PENDING</v>
      </c>
    </row>
    <row r="32" spans="1:4" ht="30" customHeight="1" x14ac:dyDescent="0.25">
      <c r="A32" t="s">
        <v>56</v>
      </c>
      <c r="B32" s="3" t="str">
        <f>IF(B30="READY",B11-IF(B13="Included",B16,0),"PENDING")</f>
        <v>PENDING</v>
      </c>
      <c r="C32" s="3" t="str">
        <f>IF(C30="READY",C11-IF(C13="Included",C16,0),"PENDING")</f>
        <v>PENDING</v>
      </c>
    </row>
    <row r="33" spans="1:4" ht="30" customHeight="1" x14ac:dyDescent="0.25">
      <c r="A33" t="s">
        <v>57</v>
      </c>
      <c r="B33" s="3" t="str">
        <f>IF(B29&lt;&gt;"READY",B29,IF(OR(NOT(ISNUMBER(B18)),B18&lt;0,B19&lt;&gt;"Yes"),"PENDING EXPENSE",B18))</f>
        <v>PENDING PERIOD / BASIS</v>
      </c>
      <c r="C33" s="3" t="str">
        <f>IF(C29&lt;&gt;"READY",C29,IF(OR(NOT(ISNUMBER(C18)),C18&lt;0,C19&lt;&gt;"Yes"),"PENDING EXPENSE",C18))</f>
        <v>PENDING PERIOD / BASIS</v>
      </c>
    </row>
    <row r="34" spans="1:4" ht="30" customHeight="1" x14ac:dyDescent="0.25">
      <c r="A34" t="s">
        <v>58</v>
      </c>
      <c r="B34" s="3" t="str">
        <f>IF(NOT(ISNUMBER(B33)),B33,IF(B20="Inactive",B33,IF(AND(B20="Active",ISNUMBER(B21),B21&gt;=0,B22="Yes"),B33+B21,"PENDING SAVING")))</f>
        <v>PENDING PERIOD / BASIS</v>
      </c>
      <c r="C34" s="3" t="str">
        <f>IF(NOT(ISNUMBER(C33)),C33,IF(C20="Inactive",C33,IF(AND(C20="Active",ISNUMBER(C21),C21&gt;=0,C22="Yes"),C33+C21,"PENDING SAVING")))</f>
        <v>PENDING PERIOD / BASIS</v>
      </c>
    </row>
    <row r="36" spans="1:4" ht="39.950000000000003" customHeight="1" x14ac:dyDescent="0.25">
      <c r="A36" s="8" t="s">
        <v>59</v>
      </c>
      <c r="B36" s="8"/>
      <c r="C36" s="8"/>
      <c r="D36" s="8"/>
    </row>
  </sheetData>
  <sheetProtection sheet="1" formatRows="0"/>
  <mergeCells count="4">
    <mergeCell ref="A1:D1"/>
    <mergeCell ref="A2:D2"/>
    <mergeCell ref="A36:D36"/>
    <mergeCell ref="A27:D27"/>
  </mergeCells>
  <dataValidations count="4">
    <dataValidation type="list" allowBlank="1" showErrorMessage="1" errorTitle="Choose a listed value" error="Use the drop-down values." sqref="B4:C4" xr:uid="{00000000-0002-0000-0100-000000000000}">
      <formula1>"Scenario,Confirmed,Inactive"</formula1>
    </dataValidation>
    <dataValidation type="list" allowBlank="1" showErrorMessage="1" errorTitle="Choose a listed value" error="Use the drop-down values." sqref="B10:C10 B12:C12 B15:C15 B17:C17 B19:C19 B22:C22 B24:C24" xr:uid="{00000000-0002-0000-0100-000001000000}">
      <formula1>"Yes,No"</formula1>
    </dataValidation>
    <dataValidation type="list" allowBlank="1" showErrorMessage="1" errorTitle="Choose a listed value" error="Use the drop-down values." sqref="B13:C13" xr:uid="{00000000-0002-0000-0100-000002000000}">
      <formula1>"Included,Excluded"</formula1>
    </dataValidation>
    <dataValidation type="list" allowBlank="1" showErrorMessage="1" errorTitle="Choose a listed value" error="Use the drop-down values." sqref="B20:C20" xr:uid="{00000000-0002-0000-0100-000003000000}">
      <formula1>"Active,Inactive"</formula1>
    </dataValidation>
  </dataValidations>
  <pageMargins left="0.3" right="0.3" top="0.45" bottom="0.45" header="0.2" footer="0.2"/>
  <pageSetup fitToHeight="0" orientation="landscape" r:id="rId1"/>
  <headerFooter>
    <oddFooter>&amp;L Different Pay, Shared Plans &amp;R &amp;P</oddFooter>
  </headerFooter>
  <rowBreaks count="1" manualBreakCount="1">
    <brk id="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4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0" customWidth="1"/>
    <col min="2" max="5" width="24" customWidth="1"/>
  </cols>
  <sheetData>
    <row r="1" spans="1:5" ht="38.1" customHeight="1" x14ac:dyDescent="0.25">
      <c r="A1" s="7" t="s">
        <v>60</v>
      </c>
      <c r="B1" s="8"/>
      <c r="C1" s="8"/>
      <c r="D1" s="8"/>
      <c r="E1" s="8"/>
    </row>
    <row r="2" spans="1:5" ht="36" customHeight="1" x14ac:dyDescent="0.25">
      <c r="A2" s="8" t="s">
        <v>61</v>
      </c>
      <c r="B2" s="8"/>
      <c r="C2" s="8"/>
      <c r="D2" s="8"/>
      <c r="E2" s="8"/>
    </row>
    <row r="4" spans="1:5" ht="36" customHeight="1" x14ac:dyDescent="0.25">
      <c r="A4" s="1" t="s">
        <v>62</v>
      </c>
      <c r="B4" s="1" t="s">
        <v>63</v>
      </c>
      <c r="C4" s="1" t="s">
        <v>64</v>
      </c>
      <c r="D4" s="1" t="s">
        <v>65</v>
      </c>
      <c r="E4" s="1" t="s">
        <v>66</v>
      </c>
    </row>
    <row r="5" spans="1:5" ht="30" customHeight="1" x14ac:dyDescent="0.25">
      <c r="A5" t="s">
        <v>67</v>
      </c>
      <c r="B5" s="3" t="str">
        <f>Calculation!B6</f>
        <v>PENDING</v>
      </c>
      <c r="C5" s="3" t="str">
        <f>Calculation!B7</f>
        <v>PENDING</v>
      </c>
      <c r="D5" s="3" t="str">
        <f>Calculation!B8</f>
        <v>PENDING</v>
      </c>
      <c r="E5" s="3" t="str">
        <f>Calculation!B9</f>
        <v>PENDING</v>
      </c>
    </row>
    <row r="6" spans="1:5" ht="30" customHeight="1" x14ac:dyDescent="0.25">
      <c r="A6" t="s">
        <v>68</v>
      </c>
      <c r="B6" s="3" t="str">
        <f>Calculation!C6</f>
        <v>PENDING</v>
      </c>
      <c r="C6" s="3" t="str">
        <f>Calculation!C7</f>
        <v>PENDING</v>
      </c>
      <c r="D6" s="3" t="str">
        <f>Calculation!C8</f>
        <v>PENDING</v>
      </c>
      <c r="E6" s="3" t="str">
        <f>Calculation!C9</f>
        <v>PENDING</v>
      </c>
    </row>
    <row r="7" spans="1:5" ht="30" customHeight="1" x14ac:dyDescent="0.25">
      <c r="A7" t="s">
        <v>69</v>
      </c>
      <c r="B7" s="3" t="str">
        <f>Calculation!D6</f>
        <v>PENDING</v>
      </c>
      <c r="C7" s="3" t="str">
        <f>Calculation!D7</f>
        <v>PENDING</v>
      </c>
      <c r="D7" s="3" t="str">
        <f>Calculation!D8</f>
        <v>PENDING</v>
      </c>
      <c r="E7" s="3" t="str">
        <f>Calculation!D9</f>
        <v>PENDING</v>
      </c>
    </row>
    <row r="8" spans="1:5" ht="30" customHeight="1" x14ac:dyDescent="0.25">
      <c r="A8" t="s">
        <v>70</v>
      </c>
      <c r="B8" s="3" t="str">
        <f>Calculation!E6</f>
        <v>PENDING</v>
      </c>
      <c r="C8" s="3" t="str">
        <f>Calculation!E7</f>
        <v>PENDING</v>
      </c>
      <c r="D8" s="3" t="str">
        <f>Calculation!E8</f>
        <v>PENDING</v>
      </c>
      <c r="E8" s="3" t="str">
        <f>Calculation!E9</f>
        <v>PENDING</v>
      </c>
    </row>
    <row r="9" spans="1:5" ht="30" customHeight="1" x14ac:dyDescent="0.25">
      <c r="A9" t="s">
        <v>71</v>
      </c>
      <c r="B9" s="5" t="str">
        <f>Calculation!F6</f>
        <v>PENDING</v>
      </c>
      <c r="C9" s="5" t="str">
        <f>Calculation!F7</f>
        <v>PENDING</v>
      </c>
      <c r="D9" s="5" t="str">
        <f>Calculation!F8</f>
        <v>PENDING</v>
      </c>
      <c r="E9" s="5" t="str">
        <f>Calculation!F9</f>
        <v>PENDING</v>
      </c>
    </row>
    <row r="10" spans="1:5" ht="30" customHeight="1" x14ac:dyDescent="0.25">
      <c r="A10" t="s">
        <v>72</v>
      </c>
      <c r="B10" s="5" t="str">
        <f>Calculation!G6</f>
        <v>PENDING</v>
      </c>
      <c r="C10" s="5" t="str">
        <f>Calculation!G7</f>
        <v>PENDING</v>
      </c>
      <c r="D10" s="5" t="str">
        <f>Calculation!G8</f>
        <v>PENDING</v>
      </c>
      <c r="E10" s="5" t="str">
        <f>Calculation!G9</f>
        <v>PENDING</v>
      </c>
    </row>
    <row r="11" spans="1:5" ht="62.1" customHeight="1" x14ac:dyDescent="0.25">
      <c r="A11" t="s">
        <v>73</v>
      </c>
      <c r="B11" t="str">
        <f>Calculation!H6</f>
        <v>PENDING / INACTIVE INPUT</v>
      </c>
      <c r="C11" t="str">
        <f>Calculation!H7</f>
        <v>PENDING / INACTIVE INPUT</v>
      </c>
      <c r="D11" t="str">
        <f>Calculation!H8</f>
        <v>PENDING / INACTIVE INPUT</v>
      </c>
      <c r="E11" t="str">
        <f>Calculation!H9</f>
        <v>PENDING / INACTIVE INPUT</v>
      </c>
    </row>
    <row r="12" spans="1:5" ht="62.1" customHeight="1" x14ac:dyDescent="0.25">
      <c r="A12" t="s">
        <v>74</v>
      </c>
      <c r="B12" t="str">
        <f>Calculation!I6</f>
        <v>PENDING</v>
      </c>
      <c r="C12" t="str">
        <f>Calculation!I7</f>
        <v>PENDING</v>
      </c>
      <c r="D12" t="str">
        <f>Calculation!I8</f>
        <v>PENDING</v>
      </c>
      <c r="E12" t="str">
        <f>Calculation!I9</f>
        <v>PENDING</v>
      </c>
    </row>
    <row r="14" spans="1:5" ht="42" customHeight="1" x14ac:dyDescent="0.25">
      <c r="A14" s="8" t="s">
        <v>75</v>
      </c>
      <c r="B14" s="8"/>
      <c r="C14" s="8"/>
      <c r="D14" s="8"/>
      <c r="E14" s="8"/>
    </row>
  </sheetData>
  <sheetProtection sheet="1"/>
  <mergeCells count="3">
    <mergeCell ref="A1:E1"/>
    <mergeCell ref="A2:E2"/>
    <mergeCell ref="A14:E14"/>
  </mergeCells>
  <pageMargins left="0.3" right="0.3" top="0.45" bottom="0.45" header="0.2" footer="0.2"/>
  <pageSetup fitToHeight="0" orientation="landscape"/>
  <headerFooter>
    <oddFooter>&amp;L Different Pay, Shared Plans &amp;R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4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0" customWidth="1"/>
    <col min="2" max="5" width="24" customWidth="1"/>
  </cols>
  <sheetData>
    <row r="1" spans="1:5" ht="38.1" customHeight="1" x14ac:dyDescent="0.25">
      <c r="A1" s="7" t="s">
        <v>76</v>
      </c>
      <c r="B1" s="8"/>
      <c r="C1" s="8"/>
      <c r="D1" s="8"/>
      <c r="E1" s="8"/>
    </row>
    <row r="2" spans="1:5" ht="36" customHeight="1" x14ac:dyDescent="0.25">
      <c r="A2" s="8" t="s">
        <v>61</v>
      </c>
      <c r="B2" s="8"/>
      <c r="C2" s="8"/>
      <c r="D2" s="8"/>
      <c r="E2" s="8"/>
    </row>
    <row r="4" spans="1:5" ht="36" customHeight="1" x14ac:dyDescent="0.25">
      <c r="A4" s="1" t="s">
        <v>62</v>
      </c>
      <c r="B4" s="1" t="s">
        <v>63</v>
      </c>
      <c r="C4" s="1" t="s">
        <v>64</v>
      </c>
      <c r="D4" s="1" t="s">
        <v>65</v>
      </c>
      <c r="E4" s="1" t="s">
        <v>66</v>
      </c>
    </row>
    <row r="5" spans="1:5" ht="30" customHeight="1" x14ac:dyDescent="0.25">
      <c r="A5" t="s">
        <v>67</v>
      </c>
      <c r="B5" s="3" t="str">
        <f>Calculation!B13</f>
        <v>PENDING</v>
      </c>
      <c r="C5" s="3" t="str">
        <f>Calculation!B14</f>
        <v>PENDING</v>
      </c>
      <c r="D5" s="3" t="str">
        <f>Calculation!B15</f>
        <v>PENDING</v>
      </c>
      <c r="E5" s="3" t="str">
        <f>Calculation!B16</f>
        <v>PENDING</v>
      </c>
    </row>
    <row r="6" spans="1:5" ht="30" customHeight="1" x14ac:dyDescent="0.25">
      <c r="A6" t="s">
        <v>68</v>
      </c>
      <c r="B6" s="3" t="str">
        <f>Calculation!C13</f>
        <v>PENDING</v>
      </c>
      <c r="C6" s="3" t="str">
        <f>Calculation!C14</f>
        <v>PENDING</v>
      </c>
      <c r="D6" s="3" t="str">
        <f>Calculation!C15</f>
        <v>PENDING</v>
      </c>
      <c r="E6" s="3" t="str">
        <f>Calculation!C16</f>
        <v>PENDING</v>
      </c>
    </row>
    <row r="7" spans="1:5" ht="30" customHeight="1" x14ac:dyDescent="0.25">
      <c r="A7" t="s">
        <v>69</v>
      </c>
      <c r="B7" s="3" t="str">
        <f>Calculation!D13</f>
        <v>PENDING</v>
      </c>
      <c r="C7" s="3" t="str">
        <f>Calculation!D14</f>
        <v>PENDING</v>
      </c>
      <c r="D7" s="3" t="str">
        <f>Calculation!D15</f>
        <v>PENDING</v>
      </c>
      <c r="E7" s="3" t="str">
        <f>Calculation!D16</f>
        <v>PENDING</v>
      </c>
    </row>
    <row r="8" spans="1:5" ht="30" customHeight="1" x14ac:dyDescent="0.25">
      <c r="A8" t="s">
        <v>70</v>
      </c>
      <c r="B8" s="3" t="str">
        <f>Calculation!E13</f>
        <v>PENDING</v>
      </c>
      <c r="C8" s="3" t="str">
        <f>Calculation!E14</f>
        <v>PENDING</v>
      </c>
      <c r="D8" s="3" t="str">
        <f>Calculation!E15</f>
        <v>PENDING</v>
      </c>
      <c r="E8" s="3" t="str">
        <f>Calculation!E16</f>
        <v>PENDING</v>
      </c>
    </row>
    <row r="9" spans="1:5" ht="30" customHeight="1" x14ac:dyDescent="0.25">
      <c r="A9" t="s">
        <v>71</v>
      </c>
      <c r="B9" s="5" t="str">
        <f>Calculation!F13</f>
        <v>PENDING</v>
      </c>
      <c r="C9" s="5" t="str">
        <f>Calculation!F14</f>
        <v>PENDING</v>
      </c>
      <c r="D9" s="5" t="str">
        <f>Calculation!F15</f>
        <v>PENDING</v>
      </c>
      <c r="E9" s="5" t="str">
        <f>Calculation!F16</f>
        <v>PENDING</v>
      </c>
    </row>
    <row r="10" spans="1:5" ht="30" customHeight="1" x14ac:dyDescent="0.25">
      <c r="A10" t="s">
        <v>72</v>
      </c>
      <c r="B10" s="5" t="str">
        <f>Calculation!G13</f>
        <v>PENDING</v>
      </c>
      <c r="C10" s="5" t="str">
        <f>Calculation!G14</f>
        <v>PENDING</v>
      </c>
      <c r="D10" s="5" t="str">
        <f>Calculation!G15</f>
        <v>PENDING</v>
      </c>
      <c r="E10" s="5" t="str">
        <f>Calculation!G16</f>
        <v>PENDING</v>
      </c>
    </row>
    <row r="11" spans="1:5" ht="62.1" customHeight="1" x14ac:dyDescent="0.25">
      <c r="A11" t="s">
        <v>73</v>
      </c>
      <c r="B11" t="str">
        <f>Calculation!H13</f>
        <v>PENDING / INACTIVE INPUT</v>
      </c>
      <c r="C11" t="str">
        <f>Calculation!H14</f>
        <v>PENDING / INACTIVE INPUT</v>
      </c>
      <c r="D11" t="str">
        <f>Calculation!H15</f>
        <v>PENDING / INACTIVE INPUT</v>
      </c>
      <c r="E11" t="str">
        <f>Calculation!H16</f>
        <v>PENDING / INACTIVE INPUT</v>
      </c>
    </row>
    <row r="12" spans="1:5" ht="62.1" customHeight="1" x14ac:dyDescent="0.25">
      <c r="A12" t="s">
        <v>74</v>
      </c>
      <c r="B12" t="str">
        <f>Calculation!I13</f>
        <v>PENDING</v>
      </c>
      <c r="C12" t="str">
        <f>Calculation!I14</f>
        <v>PENDING</v>
      </c>
      <c r="D12" t="str">
        <f>Calculation!I15</f>
        <v>PENDING</v>
      </c>
      <c r="E12" t="str">
        <f>Calculation!I16</f>
        <v>PENDING</v>
      </c>
    </row>
    <row r="14" spans="1:5" ht="42" customHeight="1" x14ac:dyDescent="0.25">
      <c r="A14" s="8" t="s">
        <v>75</v>
      </c>
      <c r="B14" s="8"/>
      <c r="C14" s="8"/>
      <c r="D14" s="8"/>
      <c r="E14" s="8"/>
    </row>
  </sheetData>
  <sheetProtection sheet="1"/>
  <mergeCells count="3">
    <mergeCell ref="A1:E1"/>
    <mergeCell ref="A2:E2"/>
    <mergeCell ref="A14:E14"/>
  </mergeCells>
  <pageMargins left="0.3" right="0.3" top="0.45" bottom="0.45" header="0.2" footer="0.2"/>
  <pageSetup fitToHeight="0" orientation="landscape"/>
  <headerFooter>
    <oddFooter>&amp;L Different Pay, Shared Plans &amp;R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4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0" customWidth="1"/>
    <col min="2" max="5" width="24" customWidth="1"/>
  </cols>
  <sheetData>
    <row r="1" spans="1:5" ht="38.1" customHeight="1" x14ac:dyDescent="0.25">
      <c r="A1" s="7" t="s">
        <v>77</v>
      </c>
      <c r="B1" s="8"/>
      <c r="C1" s="8"/>
      <c r="D1" s="8"/>
      <c r="E1" s="8"/>
    </row>
    <row r="2" spans="1:5" ht="36" customHeight="1" x14ac:dyDescent="0.25">
      <c r="A2" s="8" t="s">
        <v>61</v>
      </c>
      <c r="B2" s="8"/>
      <c r="C2" s="8"/>
      <c r="D2" s="8"/>
      <c r="E2" s="8"/>
    </row>
    <row r="4" spans="1:5" ht="36" customHeight="1" x14ac:dyDescent="0.25">
      <c r="A4" s="1" t="s">
        <v>62</v>
      </c>
      <c r="B4" s="1" t="s">
        <v>63</v>
      </c>
      <c r="C4" s="1" t="s">
        <v>64</v>
      </c>
      <c r="D4" s="1" t="s">
        <v>65</v>
      </c>
      <c r="E4" s="1" t="s">
        <v>66</v>
      </c>
    </row>
    <row r="5" spans="1:5" ht="30" customHeight="1" x14ac:dyDescent="0.25">
      <c r="A5" t="s">
        <v>67</v>
      </c>
      <c r="B5" s="3" t="str">
        <f>Calculation!B20</f>
        <v>PENDING</v>
      </c>
      <c r="C5" s="3" t="str">
        <f>Calculation!B21</f>
        <v>PENDING</v>
      </c>
      <c r="D5" s="3" t="str">
        <f>Calculation!B22</f>
        <v>PENDING</v>
      </c>
      <c r="E5" s="3" t="str">
        <f>Calculation!B23</f>
        <v>PENDING</v>
      </c>
    </row>
    <row r="6" spans="1:5" ht="30" customHeight="1" x14ac:dyDescent="0.25">
      <c r="A6" t="s">
        <v>68</v>
      </c>
      <c r="B6" s="3" t="str">
        <f>Calculation!C20</f>
        <v>PENDING</v>
      </c>
      <c r="C6" s="3" t="str">
        <f>Calculation!C21</f>
        <v>PENDING</v>
      </c>
      <c r="D6" s="3" t="str">
        <f>Calculation!C22</f>
        <v>PENDING</v>
      </c>
      <c r="E6" s="3" t="str">
        <f>Calculation!C23</f>
        <v>PENDING</v>
      </c>
    </row>
    <row r="7" spans="1:5" ht="30" customHeight="1" x14ac:dyDescent="0.25">
      <c r="A7" t="s">
        <v>69</v>
      </c>
      <c r="B7" s="3" t="str">
        <f>Calculation!D20</f>
        <v>PENDING</v>
      </c>
      <c r="C7" s="3" t="str">
        <f>Calculation!D21</f>
        <v>PENDING</v>
      </c>
      <c r="D7" s="3" t="str">
        <f>Calculation!D22</f>
        <v>PENDING</v>
      </c>
      <c r="E7" s="3" t="str">
        <f>Calculation!D23</f>
        <v>PENDING</v>
      </c>
    </row>
    <row r="8" spans="1:5" ht="30" customHeight="1" x14ac:dyDescent="0.25">
      <c r="A8" t="s">
        <v>70</v>
      </c>
      <c r="B8" s="3" t="str">
        <f>Calculation!E20</f>
        <v>PENDING</v>
      </c>
      <c r="C8" s="3" t="str">
        <f>Calculation!E21</f>
        <v>PENDING</v>
      </c>
      <c r="D8" s="3" t="str">
        <f>Calculation!E22</f>
        <v>PENDING</v>
      </c>
      <c r="E8" s="3" t="str">
        <f>Calculation!E23</f>
        <v>PENDING</v>
      </c>
    </row>
    <row r="9" spans="1:5" ht="30" customHeight="1" x14ac:dyDescent="0.25">
      <c r="A9" t="s">
        <v>71</v>
      </c>
      <c r="B9" s="5" t="str">
        <f>Calculation!F20</f>
        <v>PENDING</v>
      </c>
      <c r="C9" s="5" t="str">
        <f>Calculation!F21</f>
        <v>PENDING</v>
      </c>
      <c r="D9" s="5" t="str">
        <f>Calculation!F22</f>
        <v>PENDING</v>
      </c>
      <c r="E9" s="5" t="str">
        <f>Calculation!F23</f>
        <v>PENDING</v>
      </c>
    </row>
    <row r="10" spans="1:5" ht="30" customHeight="1" x14ac:dyDescent="0.25">
      <c r="A10" t="s">
        <v>72</v>
      </c>
      <c r="B10" s="5" t="str">
        <f>Calculation!G20</f>
        <v>PENDING</v>
      </c>
      <c r="C10" s="5" t="str">
        <f>Calculation!G21</f>
        <v>PENDING</v>
      </c>
      <c r="D10" s="5" t="str">
        <f>Calculation!G22</f>
        <v>PENDING</v>
      </c>
      <c r="E10" s="5" t="str">
        <f>Calculation!G23</f>
        <v>PENDING</v>
      </c>
    </row>
    <row r="11" spans="1:5" ht="62.1" customHeight="1" x14ac:dyDescent="0.25">
      <c r="A11" t="s">
        <v>73</v>
      </c>
      <c r="B11" t="str">
        <f>Calculation!H20</f>
        <v>PENDING / INACTIVE INPUT</v>
      </c>
      <c r="C11" t="str">
        <f>Calculation!H21</f>
        <v>PENDING / INACTIVE INPUT</v>
      </c>
      <c r="D11" t="str">
        <f>Calculation!H22</f>
        <v>PENDING / INACTIVE INPUT</v>
      </c>
      <c r="E11" t="str">
        <f>Calculation!H23</f>
        <v>PENDING / INACTIVE INPUT</v>
      </c>
    </row>
    <row r="12" spans="1:5" ht="62.1" customHeight="1" x14ac:dyDescent="0.25">
      <c r="A12" t="s">
        <v>74</v>
      </c>
      <c r="B12" t="str">
        <f>Calculation!I20</f>
        <v>PENDING</v>
      </c>
      <c r="C12" t="str">
        <f>Calculation!I21</f>
        <v>PENDING</v>
      </c>
      <c r="D12" t="str">
        <f>Calculation!I22</f>
        <v>PENDING</v>
      </c>
      <c r="E12" t="str">
        <f>Calculation!I23</f>
        <v>PENDING</v>
      </c>
    </row>
    <row r="14" spans="1:5" ht="42" customHeight="1" x14ac:dyDescent="0.25">
      <c r="A14" s="8" t="s">
        <v>75</v>
      </c>
      <c r="B14" s="8"/>
      <c r="C14" s="8"/>
      <c r="D14" s="8"/>
      <c r="E14" s="8"/>
    </row>
  </sheetData>
  <sheetProtection sheet="1"/>
  <mergeCells count="3">
    <mergeCell ref="A1:E1"/>
    <mergeCell ref="A2:E2"/>
    <mergeCell ref="A14:E14"/>
  </mergeCells>
  <pageMargins left="0.3" right="0.3" top="0.45" bottom="0.45" header="0.2" footer="0.2"/>
  <pageSetup fitToHeight="0" orientation="landscape"/>
  <headerFooter>
    <oddFooter>&amp;L Different Pay, Shared Plans &amp;R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4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0" customWidth="1"/>
    <col min="2" max="5" width="24" customWidth="1"/>
  </cols>
  <sheetData>
    <row r="1" spans="1:5" ht="38.1" customHeight="1" x14ac:dyDescent="0.25">
      <c r="A1" s="7" t="s">
        <v>78</v>
      </c>
      <c r="B1" s="8"/>
      <c r="C1" s="8"/>
      <c r="D1" s="8"/>
      <c r="E1" s="8"/>
    </row>
    <row r="2" spans="1:5" ht="36" customHeight="1" x14ac:dyDescent="0.25">
      <c r="A2" s="8" t="s">
        <v>61</v>
      </c>
      <c r="B2" s="8"/>
      <c r="C2" s="8"/>
      <c r="D2" s="8"/>
      <c r="E2" s="8"/>
    </row>
    <row r="4" spans="1:5" ht="36" customHeight="1" x14ac:dyDescent="0.25">
      <c r="A4" s="1" t="s">
        <v>62</v>
      </c>
      <c r="B4" s="1" t="s">
        <v>63</v>
      </c>
      <c r="C4" s="1" t="s">
        <v>64</v>
      </c>
      <c r="D4" s="1" t="s">
        <v>65</v>
      </c>
      <c r="E4" s="1" t="s">
        <v>66</v>
      </c>
    </row>
    <row r="5" spans="1:5" ht="30" customHeight="1" x14ac:dyDescent="0.25">
      <c r="A5" t="s">
        <v>67</v>
      </c>
      <c r="B5" s="3" t="str">
        <f>Calculation!B27</f>
        <v>PENDING</v>
      </c>
      <c r="C5" s="3" t="str">
        <f>Calculation!B28</f>
        <v>PENDING</v>
      </c>
      <c r="D5" s="3" t="str">
        <f>Calculation!B29</f>
        <v>PENDING</v>
      </c>
      <c r="E5" s="3" t="str">
        <f>Calculation!B30</f>
        <v>PENDING</v>
      </c>
    </row>
    <row r="6" spans="1:5" ht="30" customHeight="1" x14ac:dyDescent="0.25">
      <c r="A6" t="s">
        <v>68</v>
      </c>
      <c r="B6" s="3" t="str">
        <f>Calculation!C27</f>
        <v>PENDING</v>
      </c>
      <c r="C6" s="3" t="str">
        <f>Calculation!C28</f>
        <v>PENDING</v>
      </c>
      <c r="D6" s="3" t="str">
        <f>Calculation!C29</f>
        <v>PENDING</v>
      </c>
      <c r="E6" s="3" t="str">
        <f>Calculation!C30</f>
        <v>PENDING</v>
      </c>
    </row>
    <row r="7" spans="1:5" ht="30" customHeight="1" x14ac:dyDescent="0.25">
      <c r="A7" t="s">
        <v>69</v>
      </c>
      <c r="B7" s="3" t="str">
        <f>Calculation!D27</f>
        <v>PENDING</v>
      </c>
      <c r="C7" s="3" t="str">
        <f>Calculation!D28</f>
        <v>PENDING</v>
      </c>
      <c r="D7" s="3" t="str">
        <f>Calculation!D29</f>
        <v>PENDING</v>
      </c>
      <c r="E7" s="3" t="str">
        <f>Calculation!D30</f>
        <v>PENDING</v>
      </c>
    </row>
    <row r="8" spans="1:5" ht="30" customHeight="1" x14ac:dyDescent="0.25">
      <c r="A8" t="s">
        <v>70</v>
      </c>
      <c r="B8" s="3" t="str">
        <f>Calculation!E27</f>
        <v>PENDING</v>
      </c>
      <c r="C8" s="3" t="str">
        <f>Calculation!E28</f>
        <v>PENDING</v>
      </c>
      <c r="D8" s="3" t="str">
        <f>Calculation!E29</f>
        <v>PENDING</v>
      </c>
      <c r="E8" s="3" t="str">
        <f>Calculation!E30</f>
        <v>PENDING</v>
      </c>
    </row>
    <row r="9" spans="1:5" ht="30" customHeight="1" x14ac:dyDescent="0.25">
      <c r="A9" t="s">
        <v>71</v>
      </c>
      <c r="B9" s="5" t="str">
        <f>Calculation!F27</f>
        <v>PENDING</v>
      </c>
      <c r="C9" s="5" t="str">
        <f>Calculation!F28</f>
        <v>PENDING</v>
      </c>
      <c r="D9" s="5" t="str">
        <f>Calculation!F29</f>
        <v>PENDING</v>
      </c>
      <c r="E9" s="5" t="str">
        <f>Calculation!F30</f>
        <v>PENDING</v>
      </c>
    </row>
    <row r="10" spans="1:5" ht="30" customHeight="1" x14ac:dyDescent="0.25">
      <c r="A10" t="s">
        <v>72</v>
      </c>
      <c r="B10" s="5" t="str">
        <f>Calculation!G27</f>
        <v>PENDING</v>
      </c>
      <c r="C10" s="5" t="str">
        <f>Calculation!G28</f>
        <v>PENDING</v>
      </c>
      <c r="D10" s="5" t="str">
        <f>Calculation!G29</f>
        <v>PENDING</v>
      </c>
      <c r="E10" s="5" t="str">
        <f>Calculation!G30</f>
        <v>PENDING</v>
      </c>
    </row>
    <row r="11" spans="1:5" ht="62.1" customHeight="1" x14ac:dyDescent="0.25">
      <c r="A11" t="s">
        <v>73</v>
      </c>
      <c r="B11" t="str">
        <f>Calculation!H27</f>
        <v>PENDING / INACTIVE INPUT</v>
      </c>
      <c r="C11" t="str">
        <f>Calculation!H28</f>
        <v>PENDING / INACTIVE INPUT</v>
      </c>
      <c r="D11" t="str">
        <f>Calculation!H29</f>
        <v>PENDING / INACTIVE INPUT</v>
      </c>
      <c r="E11" t="str">
        <f>Calculation!H30</f>
        <v>PENDING / INACTIVE INPUT</v>
      </c>
    </row>
    <row r="12" spans="1:5" ht="62.1" customHeight="1" x14ac:dyDescent="0.25">
      <c r="A12" t="s">
        <v>74</v>
      </c>
      <c r="B12" t="str">
        <f>Calculation!I27</f>
        <v>PENDING</v>
      </c>
      <c r="C12" t="str">
        <f>Calculation!I28</f>
        <v>PENDING</v>
      </c>
      <c r="D12" t="str">
        <f>Calculation!I29</f>
        <v>PENDING</v>
      </c>
      <c r="E12" t="str">
        <f>Calculation!I30</f>
        <v>PENDING</v>
      </c>
    </row>
    <row r="14" spans="1:5" ht="42" customHeight="1" x14ac:dyDescent="0.25">
      <c r="A14" s="8" t="s">
        <v>75</v>
      </c>
      <c r="B14" s="8"/>
      <c r="C14" s="8"/>
      <c r="D14" s="8"/>
      <c r="E14" s="8"/>
    </row>
  </sheetData>
  <sheetProtection sheet="1"/>
  <mergeCells count="3">
    <mergeCell ref="A1:E1"/>
    <mergeCell ref="A2:E2"/>
    <mergeCell ref="A14:E14"/>
  </mergeCells>
  <pageMargins left="0.3" right="0.3" top="0.45" bottom="0.45" header="0.2" footer="0.2"/>
  <pageSetup fitToHeight="0" orientation="landscape"/>
  <headerFooter>
    <oddFooter>&amp;L Different Pay, Shared Plans &amp;R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13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29" customWidth="1"/>
    <col min="2" max="2" width="70" customWidth="1"/>
  </cols>
  <sheetData>
    <row r="1" spans="1:2" ht="38.1" customHeight="1" x14ac:dyDescent="0.25">
      <c r="A1" s="7" t="s">
        <v>79</v>
      </c>
      <c r="B1" s="8"/>
    </row>
    <row r="2" spans="1:2" ht="36" customHeight="1" x14ac:dyDescent="0.25">
      <c r="A2" s="8" t="s">
        <v>80</v>
      </c>
      <c r="B2" s="8"/>
    </row>
    <row r="4" spans="1:2" ht="50.1" customHeight="1" x14ac:dyDescent="0.25">
      <c r="A4" t="s">
        <v>81</v>
      </c>
      <c r="B4" s="4"/>
    </row>
    <row r="5" spans="1:2" ht="50.1" customHeight="1" x14ac:dyDescent="0.25">
      <c r="A5" t="s">
        <v>82</v>
      </c>
      <c r="B5" s="4"/>
    </row>
    <row r="6" spans="1:2" ht="50.1" customHeight="1" x14ac:dyDescent="0.25">
      <c r="A6" t="s">
        <v>83</v>
      </c>
      <c r="B6" s="4"/>
    </row>
    <row r="7" spans="1:2" ht="50.1" customHeight="1" x14ac:dyDescent="0.25">
      <c r="A7" t="s">
        <v>84</v>
      </c>
      <c r="B7" s="4"/>
    </row>
    <row r="8" spans="1:2" ht="50.1" customHeight="1" x14ac:dyDescent="0.25">
      <c r="A8" t="s">
        <v>85</v>
      </c>
      <c r="B8" s="4"/>
    </row>
    <row r="9" spans="1:2" ht="50.1" customHeight="1" x14ac:dyDescent="0.25">
      <c r="A9" t="s">
        <v>86</v>
      </c>
      <c r="B9" s="4"/>
    </row>
    <row r="10" spans="1:2" ht="50.1" customHeight="1" x14ac:dyDescent="0.25">
      <c r="A10" t="s">
        <v>87</v>
      </c>
      <c r="B10" s="4"/>
    </row>
    <row r="11" spans="1:2" ht="50.1" customHeight="1" x14ac:dyDescent="0.25">
      <c r="A11" t="s">
        <v>88</v>
      </c>
      <c r="B11" s="4"/>
    </row>
    <row r="12" spans="1:2" ht="50.1" customHeight="1" x14ac:dyDescent="0.25">
      <c r="A12" t="s">
        <v>89</v>
      </c>
      <c r="B12" s="4"/>
    </row>
    <row r="13" spans="1:2" ht="50.1" customHeight="1" x14ac:dyDescent="0.25">
      <c r="A13" t="s">
        <v>90</v>
      </c>
      <c r="B13" s="4"/>
    </row>
  </sheetData>
  <sheetProtection sheet="1"/>
  <mergeCells count="2">
    <mergeCell ref="A1:B1"/>
    <mergeCell ref="A2:B2"/>
  </mergeCells>
  <pageMargins left="0.3" right="0.3" top="0.45" bottom="0.45" header="0.2" footer="0.2"/>
  <pageSetup fitToHeight="0" orientation="portrait"/>
  <headerFooter>
    <oddFooter>&amp;L Different Pay, Shared Plans &amp;R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2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25" customWidth="1"/>
    <col min="2" max="5" width="17" customWidth="1"/>
    <col min="6" max="7" width="15" customWidth="1"/>
    <col min="8" max="8" width="30" customWidth="1"/>
    <col min="9" max="9" width="36" customWidth="1"/>
  </cols>
  <sheetData>
    <row r="1" spans="1:9" ht="38.1" customHeight="1" x14ac:dyDescent="0.25">
      <c r="A1" s="7" t="s">
        <v>91</v>
      </c>
      <c r="B1" s="8"/>
      <c r="C1" s="8"/>
      <c r="D1" s="8"/>
      <c r="E1" s="8"/>
      <c r="F1" s="8"/>
      <c r="G1" s="8"/>
      <c r="H1" s="8"/>
      <c r="I1" s="8"/>
    </row>
    <row r="2" spans="1:9" ht="36" customHeight="1" x14ac:dyDescent="0.25">
      <c r="A2" s="8" t="s">
        <v>92</v>
      </c>
      <c r="B2" s="8"/>
      <c r="C2" s="8"/>
      <c r="D2" s="8"/>
      <c r="E2" s="8"/>
      <c r="F2" s="8"/>
      <c r="G2" s="8"/>
      <c r="H2" s="8"/>
      <c r="I2" s="8"/>
    </row>
    <row r="4" spans="1:9" ht="26.1" customHeight="1" x14ac:dyDescent="0.25">
      <c r="A4" s="8" t="s">
        <v>93</v>
      </c>
      <c r="B4" s="8"/>
      <c r="C4" s="8"/>
      <c r="D4" s="8"/>
      <c r="E4" s="8"/>
      <c r="F4" s="8"/>
      <c r="G4" s="8"/>
      <c r="H4" s="8"/>
      <c r="I4" s="8"/>
    </row>
    <row r="5" spans="1:9" ht="44.1" customHeight="1" x14ac:dyDescent="0.25">
      <c r="A5" s="1" t="s">
        <v>94</v>
      </c>
      <c r="B5" s="1" t="s">
        <v>67</v>
      </c>
      <c r="C5" s="1" t="s">
        <v>68</v>
      </c>
      <c r="D5" s="1" t="s">
        <v>69</v>
      </c>
      <c r="E5" s="1" t="s">
        <v>70</v>
      </c>
      <c r="F5" s="1" t="s">
        <v>71</v>
      </c>
      <c r="G5" s="1" t="s">
        <v>72</v>
      </c>
      <c r="H5" s="1" t="s">
        <v>73</v>
      </c>
      <c r="I5" s="1" t="s">
        <v>74</v>
      </c>
    </row>
    <row r="6" spans="1:9" ht="56.1" customHeight="1" x14ac:dyDescent="0.25">
      <c r="A6" t="s">
        <v>63</v>
      </c>
      <c r="B6" s="3" t="str">
        <f>IFERROR(IF(ISNUMBER(Inputs!B33),ROUND(Inputs!B33/2,2),"PENDING"),"PENDING")</f>
        <v>PENDING</v>
      </c>
      <c r="C6" s="3" t="str">
        <f>IF(ISNUMBER(B6),Inputs!B33-B6,"PENDING")</f>
        <v>PENDING</v>
      </c>
      <c r="D6" s="3" t="str">
        <f>IF(AND(ISNUMBER(B6),Inputs!B30="READY"),Inputs!B31-B6,"PENDING")</f>
        <v>PENDING</v>
      </c>
      <c r="E6" s="3" t="str">
        <f>IF(AND(ISNUMBER(C6),Inputs!B30="READY"),Inputs!B32-C6,"PENDING")</f>
        <v>PENDING</v>
      </c>
      <c r="F6" s="5" t="str">
        <f>IF(AND(ISNUMBER(B6),Inputs!B30="READY"),IF(Inputs!B9=0,"N/A: ZERO PAY",B6/Inputs!B9),"PENDING")</f>
        <v>PENDING</v>
      </c>
      <c r="G6" s="5" t="str">
        <f>IF(AND(ISNUMBER(C6),Inputs!B30="READY"),IF(Inputs!B11=0,"N/A: ZERO PAY",C6/Inputs!B11),"PENDING")</f>
        <v>PENDING</v>
      </c>
      <c r="H6" t="str">
        <f>IF(NOT(ISNUMBER(B6)),"PENDING / INACTIVE INPUT",IF(Inputs!B30&lt;&gt;"READY","AMOUNTS ONLY; FEASIBILITY PENDING",IF(Inputs!B31+Inputs!B32-Inputs!B33&lt;0,"TOTAL SHORTFALL "&amp;TEXT(Inputs!B33-Inputs!B31-Inputs!B32,"$#,##0.00"),IF(MIN(D6:E6)&lt;0,"INDIVIDUAL SHORTFALL",Inputs!B4&amp;" — FITS BASIS"))))</f>
        <v>PENDING / INACTIVE INPUT</v>
      </c>
      <c r="I6" t="str">
        <f>IF(COUNT(B6:C6)&lt;&gt;2,"PENDING",IF(B6&lt;0,Inputs!B6&amp;" to "&amp;Inputs!B5&amp;" "&amp;TEXT(-B6,"$#,##0.00"),IF(C6&lt;0,Inputs!B5&amp;" to "&amp;Inputs!B6&amp;" "&amp;TEXT(-C6,"$#,##0.00"),"None required by this rule")))</f>
        <v>PENDING</v>
      </c>
    </row>
    <row r="7" spans="1:9" ht="56.1" customHeight="1" x14ac:dyDescent="0.25">
      <c r="A7" t="s">
        <v>64</v>
      </c>
      <c r="B7" s="3" t="str">
        <f>IFERROR(IF(AND(AND(ISNUMBER(Inputs!B33),Inputs!B30="READY"),Inputs!B31&gt;=0,Inputs!B32&gt;=0,(Inputs!B31+Inputs!B32)&gt;0),ROUND(Inputs!B33*Inputs!B31/(Inputs!B31+Inputs!B32),2),"PENDING"),"PENDING")</f>
        <v>PENDING</v>
      </c>
      <c r="C7" s="3" t="str">
        <f>IF(ISNUMBER(B7),Inputs!B33-B7,"PENDING")</f>
        <v>PENDING</v>
      </c>
      <c r="D7" s="3" t="str">
        <f>IF(AND(ISNUMBER(B7),Inputs!B30="READY"),Inputs!B31-B7,"PENDING")</f>
        <v>PENDING</v>
      </c>
      <c r="E7" s="3" t="str">
        <f>IF(AND(ISNUMBER(C7),Inputs!B30="READY"),Inputs!B32-C7,"PENDING")</f>
        <v>PENDING</v>
      </c>
      <c r="F7" s="5" t="str">
        <f>IF(AND(ISNUMBER(B7),Inputs!B30="READY"),IF(Inputs!B9=0,"N/A: ZERO PAY",B7/Inputs!B9),"PENDING")</f>
        <v>PENDING</v>
      </c>
      <c r="G7" s="5" t="str">
        <f>IF(AND(ISNUMBER(C7),Inputs!B30="READY"),IF(Inputs!B11=0,"N/A: ZERO PAY",C7/Inputs!B11),"PENDING")</f>
        <v>PENDING</v>
      </c>
      <c r="H7" t="str">
        <f>IF(NOT(ISNUMBER(B7)),"PENDING / INACTIVE INPUT",IF(Inputs!B30&lt;&gt;"READY","AMOUNTS ONLY; FEASIBILITY PENDING",IF(Inputs!B31+Inputs!B32-Inputs!B33&lt;0,"TOTAL SHORTFALL "&amp;TEXT(Inputs!B33-Inputs!B31-Inputs!B32,"$#,##0.00"),IF(MIN(D7:E7)&lt;0,"INDIVIDUAL SHORTFALL",Inputs!B4&amp;" — FITS BASIS"))))</f>
        <v>PENDING / INACTIVE INPUT</v>
      </c>
      <c r="I7" t="str">
        <f>IF(COUNT(B7:C7)&lt;&gt;2,"PENDING",IF(B7&lt;0,Inputs!B6&amp;" to "&amp;Inputs!B5&amp;" "&amp;TEXT(-B7,"$#,##0.00"),IF(C7&lt;0,Inputs!B5&amp;" to "&amp;Inputs!B6&amp;" "&amp;TEXT(-C7,"$#,##0.00"),"None required by this rule")))</f>
        <v>PENDING</v>
      </c>
    </row>
    <row r="8" spans="1:9" ht="56.1" customHeight="1" x14ac:dyDescent="0.25">
      <c r="A8" t="s">
        <v>65</v>
      </c>
      <c r="B8" s="3" t="str">
        <f>IFERROR(IF(AND(ISNUMBER(Inputs!B33),Inputs!B30="READY"),ROUND((Inputs!B33+Inputs!B31-Inputs!B32)/2,2),"PENDING"),"PENDING")</f>
        <v>PENDING</v>
      </c>
      <c r="C8" s="3" t="str">
        <f>IF(ISNUMBER(B8),Inputs!B33-B8,"PENDING")</f>
        <v>PENDING</v>
      </c>
      <c r="D8" s="3" t="str">
        <f>IF(AND(ISNUMBER(B8),Inputs!B30="READY"),Inputs!B31-B8,"PENDING")</f>
        <v>PENDING</v>
      </c>
      <c r="E8" s="3" t="str">
        <f>IF(AND(ISNUMBER(C8),Inputs!B30="READY"),Inputs!B32-C8,"PENDING")</f>
        <v>PENDING</v>
      </c>
      <c r="F8" s="5" t="str">
        <f>IF(AND(ISNUMBER(B8),Inputs!B30="READY"),IF(Inputs!B9=0,"N/A: ZERO PAY",B8/Inputs!B9),"PENDING")</f>
        <v>PENDING</v>
      </c>
      <c r="G8" s="5" t="str">
        <f>IF(AND(ISNUMBER(C8),Inputs!B30="READY"),IF(Inputs!B11=0,"N/A: ZERO PAY",C8/Inputs!B11),"PENDING")</f>
        <v>PENDING</v>
      </c>
      <c r="H8" t="str">
        <f>IF(NOT(ISNUMBER(B8)),"PENDING / INACTIVE INPUT",IF(Inputs!B30&lt;&gt;"READY","AMOUNTS ONLY; FEASIBILITY PENDING",IF(Inputs!B31+Inputs!B32-Inputs!B33&lt;0,"TOTAL SHORTFALL "&amp;TEXT(Inputs!B33-Inputs!B31-Inputs!B32,"$#,##0.00"),IF(MIN(D8:E8)&lt;0,"INDIVIDUAL SHORTFALL",Inputs!B4&amp;" — FITS BASIS"))))</f>
        <v>PENDING / INACTIVE INPUT</v>
      </c>
      <c r="I8" t="str">
        <f>IF(COUNT(B8:C8)&lt;&gt;2,"PENDING",IF(B8&lt;0,Inputs!B6&amp;" to "&amp;Inputs!B5&amp;" "&amp;TEXT(-B8,"$#,##0.00"),IF(C8&lt;0,Inputs!B5&amp;" to "&amp;Inputs!B6&amp;" "&amp;TEXT(-C8,"$#,##0.00"),"None required by this rule")))</f>
        <v>PENDING</v>
      </c>
    </row>
    <row r="9" spans="1:9" ht="56.1" customHeight="1" x14ac:dyDescent="0.25">
      <c r="A9" t="s">
        <v>66</v>
      </c>
      <c r="B9" s="3" t="str">
        <f>IFERROR(IF(AND(ISNUMBER(Inputs!B33),ISNUMBER(Inputs!B23),Inputs!B24="Yes"),ROUND(Inputs!B23,2),"PENDING"),"PENDING")</f>
        <v>PENDING</v>
      </c>
      <c r="C9" s="3" t="str">
        <f>IF(ISNUMBER(B9),Inputs!B33-B9,"PENDING")</f>
        <v>PENDING</v>
      </c>
      <c r="D9" s="3" t="str">
        <f>IF(AND(ISNUMBER(B9),Inputs!B30="READY"),Inputs!B31-B9,"PENDING")</f>
        <v>PENDING</v>
      </c>
      <c r="E9" s="3" t="str">
        <f>IF(AND(ISNUMBER(C9),Inputs!B30="READY"),Inputs!B32-C9,"PENDING")</f>
        <v>PENDING</v>
      </c>
      <c r="F9" s="5" t="str">
        <f>IF(AND(ISNUMBER(B9),Inputs!B30="READY"),IF(Inputs!B9=0,"N/A: ZERO PAY",B9/Inputs!B9),"PENDING")</f>
        <v>PENDING</v>
      </c>
      <c r="G9" s="5" t="str">
        <f>IF(AND(ISNUMBER(C9),Inputs!B30="READY"),IF(Inputs!B11=0,"N/A: ZERO PAY",C9/Inputs!B11),"PENDING")</f>
        <v>PENDING</v>
      </c>
      <c r="H9" t="str">
        <f>IF(NOT(ISNUMBER(B9)),"PENDING / INACTIVE INPUT",IF(Inputs!B30&lt;&gt;"READY","AMOUNTS ONLY; FEASIBILITY PENDING",IF(Inputs!B31+Inputs!B32-Inputs!B33&lt;0,"TOTAL SHORTFALL "&amp;TEXT(Inputs!B33-Inputs!B31-Inputs!B32,"$#,##0.00"),IF(MIN(D9:E9)&lt;0,"INDIVIDUAL SHORTFALL",Inputs!B4&amp;" — FITS BASIS"))))</f>
        <v>PENDING / INACTIVE INPUT</v>
      </c>
      <c r="I9" t="str">
        <f>IF(COUNT(B9:C9)&lt;&gt;2,"PENDING",IF(B9&lt;0,Inputs!B6&amp;" to "&amp;Inputs!B5&amp;" "&amp;TEXT(-B9,"$#,##0.00"),IF(C9&lt;0,Inputs!B5&amp;" to "&amp;Inputs!B6&amp;" "&amp;TEXT(-C9,"$#,##0.00"),"None required by this rule")))</f>
        <v>PENDING</v>
      </c>
    </row>
    <row r="11" spans="1:9" ht="26.1" customHeight="1" x14ac:dyDescent="0.25">
      <c r="A11" s="8" t="s">
        <v>95</v>
      </c>
      <c r="B11" s="8"/>
      <c r="C11" s="8"/>
      <c r="D11" s="8"/>
      <c r="E11" s="8"/>
      <c r="F11" s="8"/>
      <c r="G11" s="8"/>
      <c r="H11" s="8"/>
      <c r="I11" s="8"/>
    </row>
    <row r="12" spans="1:9" ht="44.1" customHeight="1" x14ac:dyDescent="0.25">
      <c r="A12" s="1" t="s">
        <v>94</v>
      </c>
      <c r="B12" s="1" t="s">
        <v>67</v>
      </c>
      <c r="C12" s="1" t="s">
        <v>68</v>
      </c>
      <c r="D12" s="1" t="s">
        <v>69</v>
      </c>
      <c r="E12" s="1" t="s">
        <v>70</v>
      </c>
      <c r="F12" s="1" t="s">
        <v>71</v>
      </c>
      <c r="G12" s="1" t="s">
        <v>72</v>
      </c>
      <c r="H12" s="1" t="s">
        <v>73</v>
      </c>
      <c r="I12" s="1" t="s">
        <v>74</v>
      </c>
    </row>
    <row r="13" spans="1:9" ht="56.1" customHeight="1" x14ac:dyDescent="0.25">
      <c r="A13" t="s">
        <v>63</v>
      </c>
      <c r="B13" s="3" t="str">
        <f>IFERROR(IF(ISNUMBER(Inputs!B34),ROUND(Inputs!B34/2,2),"PENDING"),"PENDING")</f>
        <v>PENDING</v>
      </c>
      <c r="C13" s="3" t="str">
        <f>IF(ISNUMBER(B13),Inputs!B34-B13,"PENDING")</f>
        <v>PENDING</v>
      </c>
      <c r="D13" s="3" t="str">
        <f>IF(AND(ISNUMBER(B13),Inputs!B30="READY"),Inputs!B31-B13,"PENDING")</f>
        <v>PENDING</v>
      </c>
      <c r="E13" s="3" t="str">
        <f>IF(AND(ISNUMBER(C13),Inputs!B30="READY"),Inputs!B32-C13,"PENDING")</f>
        <v>PENDING</v>
      </c>
      <c r="F13" s="5" t="str">
        <f>IF(AND(ISNUMBER(B13),Inputs!B30="READY"),IF(Inputs!B9=0,"N/A: ZERO PAY",B13/Inputs!B9),"PENDING")</f>
        <v>PENDING</v>
      </c>
      <c r="G13" s="5" t="str">
        <f>IF(AND(ISNUMBER(C13),Inputs!B30="READY"),IF(Inputs!B11=0,"N/A: ZERO PAY",C13/Inputs!B11),"PENDING")</f>
        <v>PENDING</v>
      </c>
      <c r="H13" t="str">
        <f>IF(NOT(ISNUMBER(B13)),"PENDING / INACTIVE INPUT",IF(Inputs!B30&lt;&gt;"READY","AMOUNTS ONLY; FEASIBILITY PENDING",IF(Inputs!B31+Inputs!B32-Inputs!B34&lt;0,"TOTAL SHORTFALL "&amp;TEXT(Inputs!B34-Inputs!B31-Inputs!B32,"$#,##0.00"),IF(MIN(D13:E13)&lt;0,"INDIVIDUAL SHORTFALL",Inputs!B4&amp;" — FITS BASIS"))))</f>
        <v>PENDING / INACTIVE INPUT</v>
      </c>
      <c r="I13" t="str">
        <f>IF(COUNT(B13:C13)&lt;&gt;2,"PENDING",IF(B13&lt;0,Inputs!B6&amp;" to "&amp;Inputs!B5&amp;" "&amp;TEXT(-B13,"$#,##0.00"),IF(C13&lt;0,Inputs!B5&amp;" to "&amp;Inputs!B6&amp;" "&amp;TEXT(-C13,"$#,##0.00"),"None required by this rule")))</f>
        <v>PENDING</v>
      </c>
    </row>
    <row r="14" spans="1:9" ht="56.1" customHeight="1" x14ac:dyDescent="0.25">
      <c r="A14" t="s">
        <v>64</v>
      </c>
      <c r="B14" s="3" t="str">
        <f>IFERROR(IF(AND(AND(ISNUMBER(Inputs!B34),Inputs!B30="READY"),Inputs!B31&gt;=0,Inputs!B32&gt;=0,(Inputs!B31+Inputs!B32)&gt;0),ROUND(Inputs!B34*Inputs!B31/(Inputs!B31+Inputs!B32),2),"PENDING"),"PENDING")</f>
        <v>PENDING</v>
      </c>
      <c r="C14" s="3" t="str">
        <f>IF(ISNUMBER(B14),Inputs!B34-B14,"PENDING")</f>
        <v>PENDING</v>
      </c>
      <c r="D14" s="3" t="str">
        <f>IF(AND(ISNUMBER(B14),Inputs!B30="READY"),Inputs!B31-B14,"PENDING")</f>
        <v>PENDING</v>
      </c>
      <c r="E14" s="3" t="str">
        <f>IF(AND(ISNUMBER(C14),Inputs!B30="READY"),Inputs!B32-C14,"PENDING")</f>
        <v>PENDING</v>
      </c>
      <c r="F14" s="5" t="str">
        <f>IF(AND(ISNUMBER(B14),Inputs!B30="READY"),IF(Inputs!B9=0,"N/A: ZERO PAY",B14/Inputs!B9),"PENDING")</f>
        <v>PENDING</v>
      </c>
      <c r="G14" s="5" t="str">
        <f>IF(AND(ISNUMBER(C14),Inputs!B30="READY"),IF(Inputs!B11=0,"N/A: ZERO PAY",C14/Inputs!B11),"PENDING")</f>
        <v>PENDING</v>
      </c>
      <c r="H14" t="str">
        <f>IF(NOT(ISNUMBER(B14)),"PENDING / INACTIVE INPUT",IF(Inputs!B30&lt;&gt;"READY","AMOUNTS ONLY; FEASIBILITY PENDING",IF(Inputs!B31+Inputs!B32-Inputs!B34&lt;0,"TOTAL SHORTFALL "&amp;TEXT(Inputs!B34-Inputs!B31-Inputs!B32,"$#,##0.00"),IF(MIN(D14:E14)&lt;0,"INDIVIDUAL SHORTFALL",Inputs!B4&amp;" — FITS BASIS"))))</f>
        <v>PENDING / INACTIVE INPUT</v>
      </c>
      <c r="I14" t="str">
        <f>IF(COUNT(B14:C14)&lt;&gt;2,"PENDING",IF(B14&lt;0,Inputs!B6&amp;" to "&amp;Inputs!B5&amp;" "&amp;TEXT(-B14,"$#,##0.00"),IF(C14&lt;0,Inputs!B5&amp;" to "&amp;Inputs!B6&amp;" "&amp;TEXT(-C14,"$#,##0.00"),"None required by this rule")))</f>
        <v>PENDING</v>
      </c>
    </row>
    <row r="15" spans="1:9" ht="56.1" customHeight="1" x14ac:dyDescent="0.25">
      <c r="A15" t="s">
        <v>65</v>
      </c>
      <c r="B15" s="3" t="str">
        <f>IFERROR(IF(AND(ISNUMBER(Inputs!B34),Inputs!B30="READY"),ROUND((Inputs!B34+Inputs!B31-Inputs!B32)/2,2),"PENDING"),"PENDING")</f>
        <v>PENDING</v>
      </c>
      <c r="C15" s="3" t="str">
        <f>IF(ISNUMBER(B15),Inputs!B34-B15,"PENDING")</f>
        <v>PENDING</v>
      </c>
      <c r="D15" s="3" t="str">
        <f>IF(AND(ISNUMBER(B15),Inputs!B30="READY"),Inputs!B31-B15,"PENDING")</f>
        <v>PENDING</v>
      </c>
      <c r="E15" s="3" t="str">
        <f>IF(AND(ISNUMBER(C15),Inputs!B30="READY"),Inputs!B32-C15,"PENDING")</f>
        <v>PENDING</v>
      </c>
      <c r="F15" s="5" t="str">
        <f>IF(AND(ISNUMBER(B15),Inputs!B30="READY"),IF(Inputs!B9=0,"N/A: ZERO PAY",B15/Inputs!B9),"PENDING")</f>
        <v>PENDING</v>
      </c>
      <c r="G15" s="5" t="str">
        <f>IF(AND(ISNUMBER(C15),Inputs!B30="READY"),IF(Inputs!B11=0,"N/A: ZERO PAY",C15/Inputs!B11),"PENDING")</f>
        <v>PENDING</v>
      </c>
      <c r="H15" t="str">
        <f>IF(NOT(ISNUMBER(B15)),"PENDING / INACTIVE INPUT",IF(Inputs!B30&lt;&gt;"READY","AMOUNTS ONLY; FEASIBILITY PENDING",IF(Inputs!B31+Inputs!B32-Inputs!B34&lt;0,"TOTAL SHORTFALL "&amp;TEXT(Inputs!B34-Inputs!B31-Inputs!B32,"$#,##0.00"),IF(MIN(D15:E15)&lt;0,"INDIVIDUAL SHORTFALL",Inputs!B4&amp;" — FITS BASIS"))))</f>
        <v>PENDING / INACTIVE INPUT</v>
      </c>
      <c r="I15" t="str">
        <f>IF(COUNT(B15:C15)&lt;&gt;2,"PENDING",IF(B15&lt;0,Inputs!B6&amp;" to "&amp;Inputs!B5&amp;" "&amp;TEXT(-B15,"$#,##0.00"),IF(C15&lt;0,Inputs!B5&amp;" to "&amp;Inputs!B6&amp;" "&amp;TEXT(-C15,"$#,##0.00"),"None required by this rule")))</f>
        <v>PENDING</v>
      </c>
    </row>
    <row r="16" spans="1:9" ht="56.1" customHeight="1" x14ac:dyDescent="0.25">
      <c r="A16" t="s">
        <v>66</v>
      </c>
      <c r="B16" s="3" t="str">
        <f>IFERROR(IF(AND(ISNUMBER(Inputs!B34),ISNUMBER(Inputs!B23),Inputs!B24="Yes"),ROUND(Inputs!B23,2),"PENDING"),"PENDING")</f>
        <v>PENDING</v>
      </c>
      <c r="C16" s="3" t="str">
        <f>IF(ISNUMBER(B16),Inputs!B34-B16,"PENDING")</f>
        <v>PENDING</v>
      </c>
      <c r="D16" s="3" t="str">
        <f>IF(AND(ISNUMBER(B16),Inputs!B30="READY"),Inputs!B31-B16,"PENDING")</f>
        <v>PENDING</v>
      </c>
      <c r="E16" s="3" t="str">
        <f>IF(AND(ISNUMBER(C16),Inputs!B30="READY"),Inputs!B32-C16,"PENDING")</f>
        <v>PENDING</v>
      </c>
      <c r="F16" s="5" t="str">
        <f>IF(AND(ISNUMBER(B16),Inputs!B30="READY"),IF(Inputs!B9=0,"N/A: ZERO PAY",B16/Inputs!B9),"PENDING")</f>
        <v>PENDING</v>
      </c>
      <c r="G16" s="5" t="str">
        <f>IF(AND(ISNUMBER(C16),Inputs!B30="READY"),IF(Inputs!B11=0,"N/A: ZERO PAY",C16/Inputs!B11),"PENDING")</f>
        <v>PENDING</v>
      </c>
      <c r="H16" t="str">
        <f>IF(NOT(ISNUMBER(B16)),"PENDING / INACTIVE INPUT",IF(Inputs!B30&lt;&gt;"READY","AMOUNTS ONLY; FEASIBILITY PENDING",IF(Inputs!B31+Inputs!B32-Inputs!B34&lt;0,"TOTAL SHORTFALL "&amp;TEXT(Inputs!B34-Inputs!B31-Inputs!B32,"$#,##0.00"),IF(MIN(D16:E16)&lt;0,"INDIVIDUAL SHORTFALL",Inputs!B4&amp;" — FITS BASIS"))))</f>
        <v>PENDING / INACTIVE INPUT</v>
      </c>
      <c r="I16" t="str">
        <f>IF(COUNT(B16:C16)&lt;&gt;2,"PENDING",IF(B16&lt;0,Inputs!B6&amp;" to "&amp;Inputs!B5&amp;" "&amp;TEXT(-B16,"$#,##0.00"),IF(C16&lt;0,Inputs!B5&amp;" to "&amp;Inputs!B6&amp;" "&amp;TEXT(-C16,"$#,##0.00"),"None required by this rule")))</f>
        <v>PENDING</v>
      </c>
    </row>
    <row r="18" spans="1:9" ht="26.1" customHeight="1" x14ac:dyDescent="0.25">
      <c r="A18" s="8" t="s">
        <v>96</v>
      </c>
      <c r="B18" s="8"/>
      <c r="C18" s="8"/>
      <c r="D18" s="8"/>
      <c r="E18" s="8"/>
      <c r="F18" s="8"/>
      <c r="G18" s="8"/>
      <c r="H18" s="8"/>
      <c r="I18" s="8"/>
    </row>
    <row r="19" spans="1:9" ht="44.1" customHeight="1" x14ac:dyDescent="0.25">
      <c r="A19" s="1" t="s">
        <v>94</v>
      </c>
      <c r="B19" s="1" t="s">
        <v>67</v>
      </c>
      <c r="C19" s="1" t="s">
        <v>68</v>
      </c>
      <c r="D19" s="1" t="s">
        <v>69</v>
      </c>
      <c r="E19" s="1" t="s">
        <v>70</v>
      </c>
      <c r="F19" s="1" t="s">
        <v>71</v>
      </c>
      <c r="G19" s="1" t="s">
        <v>72</v>
      </c>
      <c r="H19" s="1" t="s">
        <v>73</v>
      </c>
      <c r="I19" s="1" t="s">
        <v>74</v>
      </c>
    </row>
    <row r="20" spans="1:9" ht="56.1" customHeight="1" x14ac:dyDescent="0.25">
      <c r="A20" t="s">
        <v>63</v>
      </c>
      <c r="B20" s="3" t="str">
        <f>IFERROR(IF(ISNUMBER(Inputs!C33),ROUND(Inputs!C33/2,2),"PENDING"),"PENDING")</f>
        <v>PENDING</v>
      </c>
      <c r="C20" s="3" t="str">
        <f>IF(ISNUMBER(B20),Inputs!C33-B20,"PENDING")</f>
        <v>PENDING</v>
      </c>
      <c r="D20" s="3" t="str">
        <f>IF(AND(ISNUMBER(B20),Inputs!C30="READY"),Inputs!C31-B20,"PENDING")</f>
        <v>PENDING</v>
      </c>
      <c r="E20" s="3" t="str">
        <f>IF(AND(ISNUMBER(C20),Inputs!C30="READY"),Inputs!C32-C20,"PENDING")</f>
        <v>PENDING</v>
      </c>
      <c r="F20" s="5" t="str">
        <f>IF(AND(ISNUMBER(B20),Inputs!C30="READY"),IF(Inputs!C9=0,"N/A: ZERO PAY",B20/Inputs!C9),"PENDING")</f>
        <v>PENDING</v>
      </c>
      <c r="G20" s="5" t="str">
        <f>IF(AND(ISNUMBER(C20),Inputs!C30="READY"),IF(Inputs!C11=0,"N/A: ZERO PAY",C20/Inputs!C11),"PENDING")</f>
        <v>PENDING</v>
      </c>
      <c r="H20" t="str">
        <f>IF(NOT(ISNUMBER(B20)),"PENDING / INACTIVE INPUT",IF(Inputs!C30&lt;&gt;"READY","AMOUNTS ONLY; FEASIBILITY PENDING",IF(Inputs!C31+Inputs!C32-Inputs!C33&lt;0,"TOTAL SHORTFALL "&amp;TEXT(Inputs!C33-Inputs!C31-Inputs!C32,"$#,##0.00"),IF(MIN(D20:E20)&lt;0,"INDIVIDUAL SHORTFALL",Inputs!C4&amp;" — FITS BASIS"))))</f>
        <v>PENDING / INACTIVE INPUT</v>
      </c>
      <c r="I20" t="str">
        <f>IF(COUNT(B20:C20)&lt;&gt;2,"PENDING",IF(B20&lt;0,Inputs!C6&amp;" to "&amp;Inputs!C5&amp;" "&amp;TEXT(-B20,"$#,##0.00"),IF(C20&lt;0,Inputs!C5&amp;" to "&amp;Inputs!C6&amp;" "&amp;TEXT(-C20,"$#,##0.00"),"None required by this rule")))</f>
        <v>PENDING</v>
      </c>
    </row>
    <row r="21" spans="1:9" ht="56.1" customHeight="1" x14ac:dyDescent="0.25">
      <c r="A21" t="s">
        <v>64</v>
      </c>
      <c r="B21" s="3" t="str">
        <f>IFERROR(IF(AND(AND(ISNUMBER(Inputs!C33),Inputs!C30="READY"),Inputs!C31&gt;=0,Inputs!C32&gt;=0,(Inputs!C31+Inputs!C32)&gt;0),ROUND(Inputs!C33*Inputs!C31/(Inputs!C31+Inputs!C32),2),"PENDING"),"PENDING")</f>
        <v>PENDING</v>
      </c>
      <c r="C21" s="3" t="str">
        <f>IF(ISNUMBER(B21),Inputs!C33-B21,"PENDING")</f>
        <v>PENDING</v>
      </c>
      <c r="D21" s="3" t="str">
        <f>IF(AND(ISNUMBER(B21),Inputs!C30="READY"),Inputs!C31-B21,"PENDING")</f>
        <v>PENDING</v>
      </c>
      <c r="E21" s="3" t="str">
        <f>IF(AND(ISNUMBER(C21),Inputs!C30="READY"),Inputs!C32-C21,"PENDING")</f>
        <v>PENDING</v>
      </c>
      <c r="F21" s="5" t="str">
        <f>IF(AND(ISNUMBER(B21),Inputs!C30="READY"),IF(Inputs!C9=0,"N/A: ZERO PAY",B21/Inputs!C9),"PENDING")</f>
        <v>PENDING</v>
      </c>
      <c r="G21" s="5" t="str">
        <f>IF(AND(ISNUMBER(C21),Inputs!C30="READY"),IF(Inputs!C11=0,"N/A: ZERO PAY",C21/Inputs!C11),"PENDING")</f>
        <v>PENDING</v>
      </c>
      <c r="H21" t="str">
        <f>IF(NOT(ISNUMBER(B21)),"PENDING / INACTIVE INPUT",IF(Inputs!C30&lt;&gt;"READY","AMOUNTS ONLY; FEASIBILITY PENDING",IF(Inputs!C31+Inputs!C32-Inputs!C33&lt;0,"TOTAL SHORTFALL "&amp;TEXT(Inputs!C33-Inputs!C31-Inputs!C32,"$#,##0.00"),IF(MIN(D21:E21)&lt;0,"INDIVIDUAL SHORTFALL",Inputs!C4&amp;" — FITS BASIS"))))</f>
        <v>PENDING / INACTIVE INPUT</v>
      </c>
      <c r="I21" t="str">
        <f>IF(COUNT(B21:C21)&lt;&gt;2,"PENDING",IF(B21&lt;0,Inputs!C6&amp;" to "&amp;Inputs!C5&amp;" "&amp;TEXT(-B21,"$#,##0.00"),IF(C21&lt;0,Inputs!C5&amp;" to "&amp;Inputs!C6&amp;" "&amp;TEXT(-C21,"$#,##0.00"),"None required by this rule")))</f>
        <v>PENDING</v>
      </c>
    </row>
    <row r="22" spans="1:9" ht="56.1" customHeight="1" x14ac:dyDescent="0.25">
      <c r="A22" t="s">
        <v>65</v>
      </c>
      <c r="B22" s="3" t="str">
        <f>IFERROR(IF(AND(ISNUMBER(Inputs!C33),Inputs!C30="READY"),ROUND((Inputs!C33+Inputs!C31-Inputs!C32)/2,2),"PENDING"),"PENDING")</f>
        <v>PENDING</v>
      </c>
      <c r="C22" s="3" t="str">
        <f>IF(ISNUMBER(B22),Inputs!C33-B22,"PENDING")</f>
        <v>PENDING</v>
      </c>
      <c r="D22" s="3" t="str">
        <f>IF(AND(ISNUMBER(B22),Inputs!C30="READY"),Inputs!C31-B22,"PENDING")</f>
        <v>PENDING</v>
      </c>
      <c r="E22" s="3" t="str">
        <f>IF(AND(ISNUMBER(C22),Inputs!C30="READY"),Inputs!C32-C22,"PENDING")</f>
        <v>PENDING</v>
      </c>
      <c r="F22" s="5" t="str">
        <f>IF(AND(ISNUMBER(B22),Inputs!C30="READY"),IF(Inputs!C9=0,"N/A: ZERO PAY",B22/Inputs!C9),"PENDING")</f>
        <v>PENDING</v>
      </c>
      <c r="G22" s="5" t="str">
        <f>IF(AND(ISNUMBER(C22),Inputs!C30="READY"),IF(Inputs!C11=0,"N/A: ZERO PAY",C22/Inputs!C11),"PENDING")</f>
        <v>PENDING</v>
      </c>
      <c r="H22" t="str">
        <f>IF(NOT(ISNUMBER(B22)),"PENDING / INACTIVE INPUT",IF(Inputs!C30&lt;&gt;"READY","AMOUNTS ONLY; FEASIBILITY PENDING",IF(Inputs!C31+Inputs!C32-Inputs!C33&lt;0,"TOTAL SHORTFALL "&amp;TEXT(Inputs!C33-Inputs!C31-Inputs!C32,"$#,##0.00"),IF(MIN(D22:E22)&lt;0,"INDIVIDUAL SHORTFALL",Inputs!C4&amp;" — FITS BASIS"))))</f>
        <v>PENDING / INACTIVE INPUT</v>
      </c>
      <c r="I22" t="str">
        <f>IF(COUNT(B22:C22)&lt;&gt;2,"PENDING",IF(B22&lt;0,Inputs!C6&amp;" to "&amp;Inputs!C5&amp;" "&amp;TEXT(-B22,"$#,##0.00"),IF(C22&lt;0,Inputs!C5&amp;" to "&amp;Inputs!C6&amp;" "&amp;TEXT(-C22,"$#,##0.00"),"None required by this rule")))</f>
        <v>PENDING</v>
      </c>
    </row>
    <row r="23" spans="1:9" ht="56.1" customHeight="1" x14ac:dyDescent="0.25">
      <c r="A23" t="s">
        <v>66</v>
      </c>
      <c r="B23" s="3" t="str">
        <f>IFERROR(IF(AND(ISNUMBER(Inputs!C33),ISNUMBER(Inputs!C23),Inputs!C24="Yes"),ROUND(Inputs!C23,2),"PENDING"),"PENDING")</f>
        <v>PENDING</v>
      </c>
      <c r="C23" s="3" t="str">
        <f>IF(ISNUMBER(B23),Inputs!C33-B23,"PENDING")</f>
        <v>PENDING</v>
      </c>
      <c r="D23" s="3" t="str">
        <f>IF(AND(ISNUMBER(B23),Inputs!C30="READY"),Inputs!C31-B23,"PENDING")</f>
        <v>PENDING</v>
      </c>
      <c r="E23" s="3" t="str">
        <f>IF(AND(ISNUMBER(C23),Inputs!C30="READY"),Inputs!C32-C23,"PENDING")</f>
        <v>PENDING</v>
      </c>
      <c r="F23" s="5" t="str">
        <f>IF(AND(ISNUMBER(B23),Inputs!C30="READY"),IF(Inputs!C9=0,"N/A: ZERO PAY",B23/Inputs!C9),"PENDING")</f>
        <v>PENDING</v>
      </c>
      <c r="G23" s="5" t="str">
        <f>IF(AND(ISNUMBER(C23),Inputs!C30="READY"),IF(Inputs!C11=0,"N/A: ZERO PAY",C23/Inputs!C11),"PENDING")</f>
        <v>PENDING</v>
      </c>
      <c r="H23" t="str">
        <f>IF(NOT(ISNUMBER(B23)),"PENDING / INACTIVE INPUT",IF(Inputs!C30&lt;&gt;"READY","AMOUNTS ONLY; FEASIBILITY PENDING",IF(Inputs!C31+Inputs!C32-Inputs!C33&lt;0,"TOTAL SHORTFALL "&amp;TEXT(Inputs!C33-Inputs!C31-Inputs!C32,"$#,##0.00"),IF(MIN(D23:E23)&lt;0,"INDIVIDUAL SHORTFALL",Inputs!C4&amp;" — FITS BASIS"))))</f>
        <v>PENDING / INACTIVE INPUT</v>
      </c>
      <c r="I23" t="str">
        <f>IF(COUNT(B23:C23)&lt;&gt;2,"PENDING",IF(B23&lt;0,Inputs!C6&amp;" to "&amp;Inputs!C5&amp;" "&amp;TEXT(-B23,"$#,##0.00"),IF(C23&lt;0,Inputs!C5&amp;" to "&amp;Inputs!C6&amp;" "&amp;TEXT(-C23,"$#,##0.00"),"None required by this rule")))</f>
        <v>PENDING</v>
      </c>
    </row>
    <row r="25" spans="1:9" ht="26.1" customHeight="1" x14ac:dyDescent="0.25">
      <c r="A25" s="8" t="s">
        <v>97</v>
      </c>
      <c r="B25" s="8"/>
      <c r="C25" s="8"/>
      <c r="D25" s="8"/>
      <c r="E25" s="8"/>
      <c r="F25" s="8"/>
      <c r="G25" s="8"/>
      <c r="H25" s="8"/>
      <c r="I25" s="8"/>
    </row>
    <row r="26" spans="1:9" ht="44.1" customHeight="1" x14ac:dyDescent="0.25">
      <c r="A26" s="1" t="s">
        <v>94</v>
      </c>
      <c r="B26" s="1" t="s">
        <v>67</v>
      </c>
      <c r="C26" s="1" t="s">
        <v>68</v>
      </c>
      <c r="D26" s="1" t="s">
        <v>69</v>
      </c>
      <c r="E26" s="1" t="s">
        <v>70</v>
      </c>
      <c r="F26" s="1" t="s">
        <v>71</v>
      </c>
      <c r="G26" s="1" t="s">
        <v>72</v>
      </c>
      <c r="H26" s="1" t="s">
        <v>73</v>
      </c>
      <c r="I26" s="1" t="s">
        <v>74</v>
      </c>
    </row>
    <row r="27" spans="1:9" ht="56.1" customHeight="1" x14ac:dyDescent="0.25">
      <c r="A27" t="s">
        <v>63</v>
      </c>
      <c r="B27" s="3" t="str">
        <f>IFERROR(IF(ISNUMBER(Inputs!C34),ROUND(Inputs!C34/2,2),"PENDING"),"PENDING")</f>
        <v>PENDING</v>
      </c>
      <c r="C27" s="3" t="str">
        <f>IF(ISNUMBER(B27),Inputs!C34-B27,"PENDING")</f>
        <v>PENDING</v>
      </c>
      <c r="D27" s="3" t="str">
        <f>IF(AND(ISNUMBER(B27),Inputs!C30="READY"),Inputs!C31-B27,"PENDING")</f>
        <v>PENDING</v>
      </c>
      <c r="E27" s="3" t="str">
        <f>IF(AND(ISNUMBER(C27),Inputs!C30="READY"),Inputs!C32-C27,"PENDING")</f>
        <v>PENDING</v>
      </c>
      <c r="F27" s="5" t="str">
        <f>IF(AND(ISNUMBER(B27),Inputs!C30="READY"),IF(Inputs!C9=0,"N/A: ZERO PAY",B27/Inputs!C9),"PENDING")</f>
        <v>PENDING</v>
      </c>
      <c r="G27" s="5" t="str">
        <f>IF(AND(ISNUMBER(C27),Inputs!C30="READY"),IF(Inputs!C11=0,"N/A: ZERO PAY",C27/Inputs!C11),"PENDING")</f>
        <v>PENDING</v>
      </c>
      <c r="H27" t="str">
        <f>IF(NOT(ISNUMBER(B27)),"PENDING / INACTIVE INPUT",IF(Inputs!C30&lt;&gt;"READY","AMOUNTS ONLY; FEASIBILITY PENDING",IF(Inputs!C31+Inputs!C32-Inputs!C34&lt;0,"TOTAL SHORTFALL "&amp;TEXT(Inputs!C34-Inputs!C31-Inputs!C32,"$#,##0.00"),IF(MIN(D27:E27)&lt;0,"INDIVIDUAL SHORTFALL",Inputs!C4&amp;" — FITS BASIS"))))</f>
        <v>PENDING / INACTIVE INPUT</v>
      </c>
      <c r="I27" t="str">
        <f>IF(COUNT(B27:C27)&lt;&gt;2,"PENDING",IF(B27&lt;0,Inputs!C6&amp;" to "&amp;Inputs!C5&amp;" "&amp;TEXT(-B27,"$#,##0.00"),IF(C27&lt;0,Inputs!C5&amp;" to "&amp;Inputs!C6&amp;" "&amp;TEXT(-C27,"$#,##0.00"),"None required by this rule")))</f>
        <v>PENDING</v>
      </c>
    </row>
    <row r="28" spans="1:9" ht="56.1" customHeight="1" x14ac:dyDescent="0.25">
      <c r="A28" t="s">
        <v>64</v>
      </c>
      <c r="B28" s="3" t="str">
        <f>IFERROR(IF(AND(AND(ISNUMBER(Inputs!C34),Inputs!C30="READY"),Inputs!C31&gt;=0,Inputs!C32&gt;=0,(Inputs!C31+Inputs!C32)&gt;0),ROUND(Inputs!C34*Inputs!C31/(Inputs!C31+Inputs!C32),2),"PENDING"),"PENDING")</f>
        <v>PENDING</v>
      </c>
      <c r="C28" s="3" t="str">
        <f>IF(ISNUMBER(B28),Inputs!C34-B28,"PENDING")</f>
        <v>PENDING</v>
      </c>
      <c r="D28" s="3" t="str">
        <f>IF(AND(ISNUMBER(B28),Inputs!C30="READY"),Inputs!C31-B28,"PENDING")</f>
        <v>PENDING</v>
      </c>
      <c r="E28" s="3" t="str">
        <f>IF(AND(ISNUMBER(C28),Inputs!C30="READY"),Inputs!C32-C28,"PENDING")</f>
        <v>PENDING</v>
      </c>
      <c r="F28" s="5" t="str">
        <f>IF(AND(ISNUMBER(B28),Inputs!C30="READY"),IF(Inputs!C9=0,"N/A: ZERO PAY",B28/Inputs!C9),"PENDING")</f>
        <v>PENDING</v>
      </c>
      <c r="G28" s="5" t="str">
        <f>IF(AND(ISNUMBER(C28),Inputs!C30="READY"),IF(Inputs!C11=0,"N/A: ZERO PAY",C28/Inputs!C11),"PENDING")</f>
        <v>PENDING</v>
      </c>
      <c r="H28" t="str">
        <f>IF(NOT(ISNUMBER(B28)),"PENDING / INACTIVE INPUT",IF(Inputs!C30&lt;&gt;"READY","AMOUNTS ONLY; FEASIBILITY PENDING",IF(Inputs!C31+Inputs!C32-Inputs!C34&lt;0,"TOTAL SHORTFALL "&amp;TEXT(Inputs!C34-Inputs!C31-Inputs!C32,"$#,##0.00"),IF(MIN(D28:E28)&lt;0,"INDIVIDUAL SHORTFALL",Inputs!C4&amp;" — FITS BASIS"))))</f>
        <v>PENDING / INACTIVE INPUT</v>
      </c>
      <c r="I28" t="str">
        <f>IF(COUNT(B28:C28)&lt;&gt;2,"PENDING",IF(B28&lt;0,Inputs!C6&amp;" to "&amp;Inputs!C5&amp;" "&amp;TEXT(-B28,"$#,##0.00"),IF(C28&lt;0,Inputs!C5&amp;" to "&amp;Inputs!C6&amp;" "&amp;TEXT(-C28,"$#,##0.00"),"None required by this rule")))</f>
        <v>PENDING</v>
      </c>
    </row>
    <row r="29" spans="1:9" ht="56.1" customHeight="1" x14ac:dyDescent="0.25">
      <c r="A29" t="s">
        <v>65</v>
      </c>
      <c r="B29" s="3" t="str">
        <f>IFERROR(IF(AND(ISNUMBER(Inputs!C34),Inputs!C30="READY"),ROUND((Inputs!C34+Inputs!C31-Inputs!C32)/2,2),"PENDING"),"PENDING")</f>
        <v>PENDING</v>
      </c>
      <c r="C29" s="3" t="str">
        <f>IF(ISNUMBER(B29),Inputs!C34-B29,"PENDING")</f>
        <v>PENDING</v>
      </c>
      <c r="D29" s="3" t="str">
        <f>IF(AND(ISNUMBER(B29),Inputs!C30="READY"),Inputs!C31-B29,"PENDING")</f>
        <v>PENDING</v>
      </c>
      <c r="E29" s="3" t="str">
        <f>IF(AND(ISNUMBER(C29),Inputs!C30="READY"),Inputs!C32-C29,"PENDING")</f>
        <v>PENDING</v>
      </c>
      <c r="F29" s="5" t="str">
        <f>IF(AND(ISNUMBER(B29),Inputs!C30="READY"),IF(Inputs!C9=0,"N/A: ZERO PAY",B29/Inputs!C9),"PENDING")</f>
        <v>PENDING</v>
      </c>
      <c r="G29" s="5" t="str">
        <f>IF(AND(ISNUMBER(C29),Inputs!C30="READY"),IF(Inputs!C11=0,"N/A: ZERO PAY",C29/Inputs!C11),"PENDING")</f>
        <v>PENDING</v>
      </c>
      <c r="H29" t="str">
        <f>IF(NOT(ISNUMBER(B29)),"PENDING / INACTIVE INPUT",IF(Inputs!C30&lt;&gt;"READY","AMOUNTS ONLY; FEASIBILITY PENDING",IF(Inputs!C31+Inputs!C32-Inputs!C34&lt;0,"TOTAL SHORTFALL "&amp;TEXT(Inputs!C34-Inputs!C31-Inputs!C32,"$#,##0.00"),IF(MIN(D29:E29)&lt;0,"INDIVIDUAL SHORTFALL",Inputs!C4&amp;" — FITS BASIS"))))</f>
        <v>PENDING / INACTIVE INPUT</v>
      </c>
      <c r="I29" t="str">
        <f>IF(COUNT(B29:C29)&lt;&gt;2,"PENDING",IF(B29&lt;0,Inputs!C6&amp;" to "&amp;Inputs!C5&amp;" "&amp;TEXT(-B29,"$#,##0.00"),IF(C29&lt;0,Inputs!C5&amp;" to "&amp;Inputs!C6&amp;" "&amp;TEXT(-C29,"$#,##0.00"),"None required by this rule")))</f>
        <v>PENDING</v>
      </c>
    </row>
    <row r="30" spans="1:9" ht="56.1" customHeight="1" x14ac:dyDescent="0.25">
      <c r="A30" t="s">
        <v>66</v>
      </c>
      <c r="B30" s="3" t="str">
        <f>IFERROR(IF(AND(ISNUMBER(Inputs!C34),ISNUMBER(Inputs!C23),Inputs!C24="Yes"),ROUND(Inputs!C23,2),"PENDING"),"PENDING")</f>
        <v>PENDING</v>
      </c>
      <c r="C30" s="3" t="str">
        <f>IF(ISNUMBER(B30),Inputs!C34-B30,"PENDING")</f>
        <v>PENDING</v>
      </c>
      <c r="D30" s="3" t="str">
        <f>IF(AND(ISNUMBER(B30),Inputs!C30="READY"),Inputs!C31-B30,"PENDING")</f>
        <v>PENDING</v>
      </c>
      <c r="E30" s="3" t="str">
        <f>IF(AND(ISNUMBER(C30),Inputs!C30="READY"),Inputs!C32-C30,"PENDING")</f>
        <v>PENDING</v>
      </c>
      <c r="F30" s="5" t="str">
        <f>IF(AND(ISNUMBER(B30),Inputs!C30="READY"),IF(Inputs!C9=0,"N/A: ZERO PAY",B30/Inputs!C9),"PENDING")</f>
        <v>PENDING</v>
      </c>
      <c r="G30" s="5" t="str">
        <f>IF(AND(ISNUMBER(C30),Inputs!C30="READY"),IF(Inputs!C11=0,"N/A: ZERO PAY",C30/Inputs!C11),"PENDING")</f>
        <v>PENDING</v>
      </c>
      <c r="H30" t="str">
        <f>IF(NOT(ISNUMBER(B30)),"PENDING / INACTIVE INPUT",IF(Inputs!C30&lt;&gt;"READY","AMOUNTS ONLY; FEASIBILITY PENDING",IF(Inputs!C31+Inputs!C32-Inputs!C34&lt;0,"TOTAL SHORTFALL "&amp;TEXT(Inputs!C34-Inputs!C31-Inputs!C32,"$#,##0.00"),IF(MIN(D30:E30)&lt;0,"INDIVIDUAL SHORTFALL",Inputs!C4&amp;" — FITS BASIS"))))</f>
        <v>PENDING / INACTIVE INPUT</v>
      </c>
      <c r="I30" t="str">
        <f>IF(COUNT(B30:C30)&lt;&gt;2,"PENDING",IF(B30&lt;0,Inputs!C6&amp;" to "&amp;Inputs!C5&amp;" "&amp;TEXT(-B30,"$#,##0.00"),IF(C30&lt;0,Inputs!C5&amp;" to "&amp;Inputs!C6&amp;" "&amp;TEXT(-C30,"$#,##0.00"),"None required by this rule")))</f>
        <v>PENDING</v>
      </c>
    </row>
    <row r="32" spans="1:9" ht="39.950000000000003" customHeight="1" x14ac:dyDescent="0.25">
      <c r="A32" s="8" t="s">
        <v>98</v>
      </c>
      <c r="B32" s="8"/>
      <c r="C32" s="8"/>
      <c r="D32" s="8"/>
      <c r="E32" s="8"/>
      <c r="F32" s="8"/>
      <c r="G32" s="8"/>
      <c r="H32" s="8"/>
      <c r="I32" s="8"/>
    </row>
  </sheetData>
  <sheetProtection sheet="1"/>
  <mergeCells count="7">
    <mergeCell ref="A25:I25"/>
    <mergeCell ref="A32:I32"/>
    <mergeCell ref="A1:I1"/>
    <mergeCell ref="A2:I2"/>
    <mergeCell ref="A4:I4"/>
    <mergeCell ref="A11:I11"/>
    <mergeCell ref="A18:I18"/>
  </mergeCells>
  <pageMargins left="0.3" right="0.3" top="0.45" bottom="0.45" header="0.2" footer="0.2"/>
  <pageSetup fitToHeight="0" orientation="landscape"/>
  <headerFooter>
    <oddFooter>&amp;L Different Pay, Shared Plans &amp;R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Guide</vt:lpstr>
      <vt:lpstr>Inputs</vt:lpstr>
      <vt:lpstr>S1 Expenses</vt:lpstr>
      <vt:lpstr>S1 With saving</vt:lpstr>
      <vt:lpstr>S2 Expenses</vt:lpstr>
      <vt:lpstr>S2 With saving</vt:lpstr>
      <vt:lpstr>Saved Decision</vt:lpstr>
      <vt:lpstr>Calculation</vt:lpstr>
      <vt:lpstr>Calculation!Print_Area</vt:lpstr>
      <vt:lpstr>Guide!Print_Area</vt:lpstr>
      <vt:lpstr>Inputs!Print_Area</vt:lpstr>
      <vt:lpstr>'S1 Expenses'!Print_Area</vt:lpstr>
      <vt:lpstr>'S1 With saving'!Print_Area</vt:lpstr>
      <vt:lpstr>'S2 Expenses'!Print_Area</vt:lpstr>
      <vt:lpstr>'S2 With saving'!Print_Area</vt:lpstr>
      <vt:lpstr>'Saved Decision'!Print_Area</vt:lpstr>
      <vt:lpstr>Inputs!Print_Titles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everblue-admin</cp:lastModifiedBy>
  <dcterms:modified xsi:type="dcterms:W3CDTF">2026-10-03T18:14:22Z</dcterms:modified>
</cp:coreProperties>
</file>