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credit-card-debt-payoff-system\revision-01\tools\"/>
    </mc:Choice>
  </mc:AlternateContent>
  <xr:revisionPtr revIDLastSave="0" documentId="13_ncr:1_{D19EA3A8-F93E-438F-BD5E-32A3BE9C9C38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Start" sheetId="1" r:id="rId1"/>
    <sheet name="Inputs" sheetId="2" r:id="rId2"/>
    <sheet name="Results" sheetId="3" r:id="rId3"/>
    <sheet name="Baseline Equal" sheetId="4" r:id="rId4"/>
    <sheet name="Transfer Equal" sheetId="5" r:id="rId5"/>
    <sheet name="Loan Equal" sheetId="6" r:id="rId6"/>
    <sheet name="Baseline Minimum" sheetId="7" r:id="rId7"/>
    <sheet name="Transfer Minimum" sheetId="8" r:id="rId8"/>
    <sheet name="Loan Minimum" sheetId="9" r:id="rId9"/>
  </sheets>
  <definedNames>
    <definedName name="_xlnm.Print_Area" localSheetId="3">'Baseline Equal'!$A$1:$P$18</definedName>
    <definedName name="_xlnm.Print_Area" localSheetId="6">'Baseline Minimum'!$A$1:$P$18</definedName>
    <definedName name="_xlnm.Print_Area" localSheetId="1">Inputs!$A$1:$C$28</definedName>
    <definedName name="_xlnm.Print_Area" localSheetId="5">'Loan Equal'!$A$1:$P$18</definedName>
    <definedName name="_xlnm.Print_Area" localSheetId="8">'Loan Minimum'!$A$1:$P$18</definedName>
    <definedName name="_xlnm.Print_Area" localSheetId="2">Results!$A$1:$G$20</definedName>
    <definedName name="_xlnm.Print_Area" localSheetId="0">Start!$A$1:$H$18</definedName>
    <definedName name="_xlnm.Print_Area" localSheetId="4">'Transfer Equal'!$A$1:$P$18</definedName>
    <definedName name="_xlnm.Print_Area" localSheetId="7">'Transfer Minimum'!$A$1:$P$18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2" l="1"/>
  <c r="H351" i="6" s="1"/>
  <c r="B27" i="2"/>
  <c r="H295" i="5" s="1"/>
  <c r="B26" i="2"/>
  <c r="H359" i="4" s="1"/>
  <c r="H234" i="4" l="1"/>
  <c r="H238" i="4"/>
  <c r="H145" i="5"/>
  <c r="H232" i="4"/>
  <c r="F10" i="3"/>
  <c r="H149" i="4"/>
  <c r="H152" i="5"/>
  <c r="H21" i="4"/>
  <c r="H310" i="4"/>
  <c r="H25" i="4"/>
  <c r="H172" i="4"/>
  <c r="H213" i="4"/>
  <c r="H360" i="4"/>
  <c r="H342" i="5"/>
  <c r="H84" i="4"/>
  <c r="H27" i="5"/>
  <c r="H29" i="5"/>
  <c r="H120" i="5"/>
  <c r="H12" i="4"/>
  <c r="H161" i="5"/>
  <c r="H216" i="4"/>
  <c r="B5" i="5"/>
  <c r="D5" i="5" s="1"/>
  <c r="H343" i="5"/>
  <c r="H5" i="4"/>
  <c r="H132" i="5"/>
  <c r="H148" i="5"/>
  <c r="H17" i="4"/>
  <c r="H20" i="4"/>
  <c r="H218" i="4"/>
  <c r="H6" i="5"/>
  <c r="H358" i="5"/>
  <c r="H92" i="4"/>
  <c r="H126" i="5"/>
  <c r="H281" i="4"/>
  <c r="H148" i="4"/>
  <c r="H289" i="4"/>
  <c r="H156" i="4"/>
  <c r="H157" i="4"/>
  <c r="H164" i="4"/>
  <c r="H165" i="4"/>
  <c r="H339" i="5"/>
  <c r="H60" i="4"/>
  <c r="H61" i="4"/>
  <c r="H68" i="4"/>
  <c r="H219" i="4"/>
  <c r="H9" i="5"/>
  <c r="H362" i="5"/>
  <c r="E10" i="3"/>
  <c r="H142" i="5"/>
  <c r="H298" i="4"/>
  <c r="H302" i="4"/>
  <c r="H221" i="4"/>
  <c r="H15" i="5"/>
  <c r="H21" i="6"/>
  <c r="H85" i="4"/>
  <c r="H114" i="5"/>
  <c r="H133" i="4"/>
  <c r="H273" i="4"/>
  <c r="H140" i="4"/>
  <c r="H277" i="4"/>
  <c r="H141" i="4"/>
  <c r="H9" i="4"/>
  <c r="H285" i="4"/>
  <c r="H13" i="4"/>
  <c r="H306" i="4"/>
  <c r="H299" i="5"/>
  <c r="H314" i="4"/>
  <c r="H53" i="4"/>
  <c r="H69" i="4"/>
  <c r="H76" i="4"/>
  <c r="H224" i="4"/>
  <c r="H18" i="5"/>
  <c r="H35" i="6"/>
  <c r="B24" i="2"/>
  <c r="A3" i="3" s="1"/>
  <c r="H77" i="4"/>
  <c r="H227" i="4"/>
  <c r="H24" i="5"/>
  <c r="H37" i="6"/>
  <c r="H39" i="5"/>
  <c r="H93" i="4"/>
  <c r="H177" i="5"/>
  <c r="H29" i="4"/>
  <c r="H241" i="4"/>
  <c r="H322" i="4"/>
  <c r="H245" i="4"/>
  <c r="H125" i="6"/>
  <c r="H36" i="4"/>
  <c r="H108" i="4"/>
  <c r="H188" i="4"/>
  <c r="H248" i="4"/>
  <c r="H332" i="4"/>
  <c r="H76" i="5"/>
  <c r="H207" i="5"/>
  <c r="H141" i="6"/>
  <c r="H37" i="4"/>
  <c r="H109" i="4"/>
  <c r="H189" i="4"/>
  <c r="H250" i="4"/>
  <c r="H336" i="4"/>
  <c r="H85" i="5"/>
  <c r="H215" i="5"/>
  <c r="H155" i="6"/>
  <c r="H41" i="4"/>
  <c r="H116" i="4"/>
  <c r="H196" i="4"/>
  <c r="H252" i="4"/>
  <c r="H340" i="4"/>
  <c r="H89" i="5"/>
  <c r="H231" i="5"/>
  <c r="H198" i="6"/>
  <c r="H57" i="6"/>
  <c r="H239" i="4"/>
  <c r="H44" i="5"/>
  <c r="H190" i="5"/>
  <c r="H101" i="6"/>
  <c r="H33" i="4"/>
  <c r="H328" i="4"/>
  <c r="B8" i="3"/>
  <c r="H44" i="4"/>
  <c r="H117" i="4"/>
  <c r="H197" i="4"/>
  <c r="H254" i="4"/>
  <c r="H344" i="4"/>
  <c r="H94" i="5"/>
  <c r="H251" i="5"/>
  <c r="H212" i="6"/>
  <c r="H174" i="5"/>
  <c r="H28" i="4"/>
  <c r="H173" i="4"/>
  <c r="H318" i="4"/>
  <c r="H100" i="4"/>
  <c r="H60" i="5"/>
  <c r="H181" i="4"/>
  <c r="H64" i="5"/>
  <c r="B10" i="3"/>
  <c r="H124" i="4"/>
  <c r="H204" i="4"/>
  <c r="H256" i="4"/>
  <c r="H348" i="4"/>
  <c r="H98" i="5"/>
  <c r="H255" i="5"/>
  <c r="H315" i="6"/>
  <c r="H197" i="5"/>
  <c r="H45" i="4"/>
  <c r="C10" i="3"/>
  <c r="H49" i="4"/>
  <c r="H125" i="4"/>
  <c r="H205" i="4"/>
  <c r="H265" i="4"/>
  <c r="H357" i="4"/>
  <c r="H101" i="5"/>
  <c r="H266" i="5"/>
  <c r="H325" i="6"/>
  <c r="H95" i="6"/>
  <c r="H180" i="4"/>
  <c r="H101" i="4"/>
  <c r="D10" i="3"/>
  <c r="H52" i="4"/>
  <c r="H132" i="4"/>
  <c r="H212" i="4"/>
  <c r="H269" i="4"/>
  <c r="H105" i="5"/>
  <c r="G10" i="3"/>
  <c r="H8" i="4"/>
  <c r="H16" i="4"/>
  <c r="H24" i="4"/>
  <c r="H32" i="4"/>
  <c r="H40" i="4"/>
  <c r="H48" i="4"/>
  <c r="H56" i="4"/>
  <c r="H64" i="4"/>
  <c r="H72" i="4"/>
  <c r="H80" i="4"/>
  <c r="H88" i="4"/>
  <c r="H96" i="4"/>
  <c r="H104" i="4"/>
  <c r="H112" i="4"/>
  <c r="H120" i="4"/>
  <c r="H128" i="4"/>
  <c r="H136" i="4"/>
  <c r="H144" i="4"/>
  <c r="H152" i="4"/>
  <c r="H160" i="4"/>
  <c r="H168" i="4"/>
  <c r="H176" i="4"/>
  <c r="H184" i="4"/>
  <c r="H192" i="4"/>
  <c r="H200" i="4"/>
  <c r="H208" i="4"/>
  <c r="H324" i="4"/>
  <c r="H226" i="5"/>
  <c r="H247" i="5"/>
  <c r="H29" i="6"/>
  <c r="H111" i="6"/>
  <c r="C5" i="7"/>
  <c r="E5" i="7" s="1"/>
  <c r="G5" i="7" s="1"/>
  <c r="B5" i="7"/>
  <c r="H364" i="4"/>
  <c r="H361" i="4"/>
  <c r="H351" i="4"/>
  <c r="H347" i="4"/>
  <c r="H343" i="4"/>
  <c r="H339" i="4"/>
  <c r="H335" i="4"/>
  <c r="H331" i="4"/>
  <c r="H327" i="4"/>
  <c r="H323" i="4"/>
  <c r="H319" i="4"/>
  <c r="H315" i="4"/>
  <c r="H311" i="4"/>
  <c r="H307" i="4"/>
  <c r="H303" i="4"/>
  <c r="H299" i="4"/>
  <c r="H295" i="4"/>
  <c r="H291" i="4"/>
  <c r="H287" i="4"/>
  <c r="H283" i="4"/>
  <c r="H279" i="4"/>
  <c r="H275" i="4"/>
  <c r="H271" i="4"/>
  <c r="H267" i="4"/>
  <c r="H263" i="4"/>
  <c r="H259" i="4"/>
  <c r="H255" i="4"/>
  <c r="H251" i="4"/>
  <c r="H358" i="4"/>
  <c r="H355" i="4"/>
  <c r="H352" i="4"/>
  <c r="H338" i="4"/>
  <c r="H305" i="4"/>
  <c r="H272" i="4"/>
  <c r="H258" i="4"/>
  <c r="H246" i="4"/>
  <c r="H244" i="4"/>
  <c r="H237" i="4"/>
  <c r="H230" i="4"/>
  <c r="H14" i="4"/>
  <c r="H199" i="4"/>
  <c r="H159" i="4"/>
  <c r="H139" i="4"/>
  <c r="H79" i="4"/>
  <c r="H341" i="4"/>
  <c r="H342" i="4"/>
  <c r="H309" i="4"/>
  <c r="H276" i="4"/>
  <c r="H262" i="4"/>
  <c r="H222" i="4"/>
  <c r="H10" i="4"/>
  <c r="H6" i="4"/>
  <c r="H257" i="4"/>
  <c r="H211" i="4"/>
  <c r="H171" i="4"/>
  <c r="H151" i="4"/>
  <c r="H131" i="4"/>
  <c r="H111" i="4"/>
  <c r="H31" i="4"/>
  <c r="H19" i="4"/>
  <c r="H7" i="4"/>
  <c r="H215" i="4"/>
  <c r="H346" i="4"/>
  <c r="H313" i="4"/>
  <c r="H280" i="4"/>
  <c r="H266" i="4"/>
  <c r="H235" i="4"/>
  <c r="H225" i="4"/>
  <c r="C5" i="4"/>
  <c r="E8" i="3"/>
  <c r="H191" i="4"/>
  <c r="H143" i="4"/>
  <c r="H119" i="4"/>
  <c r="H99" i="4"/>
  <c r="H67" i="4"/>
  <c r="H39" i="4"/>
  <c r="H15" i="4"/>
  <c r="H363" i="4"/>
  <c r="H356" i="4"/>
  <c r="H350" i="4"/>
  <c r="H317" i="4"/>
  <c r="H284" i="4"/>
  <c r="H270" i="4"/>
  <c r="H228" i="4"/>
  <c r="H210" i="4"/>
  <c r="H206" i="4"/>
  <c r="H202" i="4"/>
  <c r="H198" i="4"/>
  <c r="H194" i="4"/>
  <c r="H190" i="4"/>
  <c r="H186" i="4"/>
  <c r="H182" i="4"/>
  <c r="H178" i="4"/>
  <c r="H174" i="4"/>
  <c r="H170" i="4"/>
  <c r="H166" i="4"/>
  <c r="H162" i="4"/>
  <c r="H158" i="4"/>
  <c r="H154" i="4"/>
  <c r="H150" i="4"/>
  <c r="H146" i="4"/>
  <c r="H142" i="4"/>
  <c r="H138" i="4"/>
  <c r="H134" i="4"/>
  <c r="H130" i="4"/>
  <c r="H126" i="4"/>
  <c r="H122" i="4"/>
  <c r="H118" i="4"/>
  <c r="H114" i="4"/>
  <c r="H110" i="4"/>
  <c r="H106" i="4"/>
  <c r="H102" i="4"/>
  <c r="H98" i="4"/>
  <c r="H94" i="4"/>
  <c r="H90" i="4"/>
  <c r="H86" i="4"/>
  <c r="H82" i="4"/>
  <c r="H78" i="4"/>
  <c r="H74" i="4"/>
  <c r="H70" i="4"/>
  <c r="H66" i="4"/>
  <c r="H62" i="4"/>
  <c r="H58" i="4"/>
  <c r="H54" i="4"/>
  <c r="H50" i="4"/>
  <c r="H46" i="4"/>
  <c r="H42" i="4"/>
  <c r="H38" i="4"/>
  <c r="H34" i="4"/>
  <c r="H30" i="4"/>
  <c r="H26" i="4"/>
  <c r="H22" i="4"/>
  <c r="H18" i="4"/>
  <c r="H304" i="4"/>
  <c r="H203" i="4"/>
  <c r="H187" i="4"/>
  <c r="H183" i="4"/>
  <c r="H175" i="4"/>
  <c r="H167" i="4"/>
  <c r="H123" i="4"/>
  <c r="H103" i="4"/>
  <c r="H83" i="4"/>
  <c r="H63" i="4"/>
  <c r="H43" i="4"/>
  <c r="H321" i="4"/>
  <c r="H288" i="4"/>
  <c r="H274" i="4"/>
  <c r="H217" i="4"/>
  <c r="H214" i="4"/>
  <c r="B5" i="4"/>
  <c r="D5" i="4" s="1"/>
  <c r="H333" i="4"/>
  <c r="H337" i="4"/>
  <c r="H290" i="4"/>
  <c r="H207" i="4"/>
  <c r="H163" i="4"/>
  <c r="H155" i="4"/>
  <c r="H147" i="4"/>
  <c r="H127" i="4"/>
  <c r="H107" i="4"/>
  <c r="H91" i="4"/>
  <c r="H87" i="4"/>
  <c r="H75" i="4"/>
  <c r="H51" i="4"/>
  <c r="H27" i="4"/>
  <c r="H11" i="4"/>
  <c r="H308" i="4"/>
  <c r="H261" i="4"/>
  <c r="H354" i="4"/>
  <c r="H325" i="4"/>
  <c r="H292" i="4"/>
  <c r="H278" i="4"/>
  <c r="H242" i="4"/>
  <c r="H240" i="4"/>
  <c r="H233" i="4"/>
  <c r="H220" i="4"/>
  <c r="H300" i="4"/>
  <c r="H247" i="4"/>
  <c r="H195" i="4"/>
  <c r="H95" i="4"/>
  <c r="H71" i="4"/>
  <c r="H59" i="4"/>
  <c r="H47" i="4"/>
  <c r="H35" i="4"/>
  <c r="H294" i="4"/>
  <c r="H329" i="4"/>
  <c r="H296" i="4"/>
  <c r="H282" i="4"/>
  <c r="H249" i="4"/>
  <c r="H223" i="4"/>
  <c r="H286" i="4"/>
  <c r="H253" i="4"/>
  <c r="H231" i="4"/>
  <c r="H179" i="4"/>
  <c r="H135" i="4"/>
  <c r="H115" i="4"/>
  <c r="H55" i="4"/>
  <c r="H23" i="4"/>
  <c r="H243" i="4"/>
  <c r="H320" i="4"/>
  <c r="H353" i="4"/>
  <c r="H25" i="5"/>
  <c r="H55" i="5"/>
  <c r="H73" i="5"/>
  <c r="H354" i="5"/>
  <c r="H126" i="6"/>
  <c r="H146" i="6"/>
  <c r="H280" i="6"/>
  <c r="C5" i="8"/>
  <c r="B5" i="8"/>
  <c r="D5" i="8" s="1"/>
  <c r="H364" i="5"/>
  <c r="H360" i="5"/>
  <c r="H356" i="5"/>
  <c r="H352" i="5"/>
  <c r="H348" i="5"/>
  <c r="H344" i="5"/>
  <c r="H340" i="5"/>
  <c r="H336" i="5"/>
  <c r="H332" i="5"/>
  <c r="H328" i="5"/>
  <c r="H324" i="5"/>
  <c r="H320" i="5"/>
  <c r="H316" i="5"/>
  <c r="H312" i="5"/>
  <c r="H308" i="5"/>
  <c r="H304" i="5"/>
  <c r="H300" i="5"/>
  <c r="H296" i="5"/>
  <c r="H292" i="5"/>
  <c r="H288" i="5"/>
  <c r="H284" i="5"/>
  <c r="H280" i="5"/>
  <c r="H276" i="5"/>
  <c r="H272" i="5"/>
  <c r="H268" i="5"/>
  <c r="H264" i="5"/>
  <c r="H260" i="5"/>
  <c r="H256" i="5"/>
  <c r="H252" i="5"/>
  <c r="H248" i="5"/>
  <c r="H244" i="5"/>
  <c r="H240" i="5"/>
  <c r="H236" i="5"/>
  <c r="H232" i="5"/>
  <c r="H228" i="5"/>
  <c r="H224" i="5"/>
  <c r="H220" i="5"/>
  <c r="H216" i="5"/>
  <c r="H212" i="5"/>
  <c r="H208" i="5"/>
  <c r="H204" i="5"/>
  <c r="H200" i="5"/>
  <c r="H196" i="5"/>
  <c r="H192" i="5"/>
  <c r="H188" i="5"/>
  <c r="H184" i="5"/>
  <c r="H361" i="5"/>
  <c r="H357" i="5"/>
  <c r="H353" i="5"/>
  <c r="H349" i="5"/>
  <c r="H345" i="5"/>
  <c r="H341" i="5"/>
  <c r="H337" i="5"/>
  <c r="H333" i="5"/>
  <c r="H329" i="5"/>
  <c r="H325" i="5"/>
  <c r="H321" i="5"/>
  <c r="H317" i="5"/>
  <c r="H313" i="5"/>
  <c r="H309" i="5"/>
  <c r="H305" i="5"/>
  <c r="H301" i="5"/>
  <c r="H297" i="5"/>
  <c r="H293" i="5"/>
  <c r="H289" i="5"/>
  <c r="H285" i="5"/>
  <c r="H281" i="5"/>
  <c r="H277" i="5"/>
  <c r="H273" i="5"/>
  <c r="H269" i="5"/>
  <c r="H265" i="5"/>
  <c r="H261" i="5"/>
  <c r="H257" i="5"/>
  <c r="H253" i="5"/>
  <c r="H249" i="5"/>
  <c r="H245" i="5"/>
  <c r="H241" i="5"/>
  <c r="H237" i="5"/>
  <c r="H233" i="5"/>
  <c r="H229" i="5"/>
  <c r="H225" i="5"/>
  <c r="H347" i="5"/>
  <c r="H314" i="5"/>
  <c r="H267" i="5"/>
  <c r="H234" i="5"/>
  <c r="H198" i="5"/>
  <c r="H351" i="5"/>
  <c r="H318" i="5"/>
  <c r="H271" i="5"/>
  <c r="H238" i="5"/>
  <c r="H222" i="5"/>
  <c r="H195" i="5"/>
  <c r="H189" i="5"/>
  <c r="H355" i="5"/>
  <c r="H322" i="5"/>
  <c r="H275" i="5"/>
  <c r="H242" i="5"/>
  <c r="H186" i="5"/>
  <c r="H359" i="5"/>
  <c r="H326" i="5"/>
  <c r="H279" i="5"/>
  <c r="H246" i="5"/>
  <c r="H217" i="5"/>
  <c r="H183" i="5"/>
  <c r="H179" i="5"/>
  <c r="H175" i="5"/>
  <c r="H171" i="5"/>
  <c r="H167" i="5"/>
  <c r="H163" i="5"/>
  <c r="H159" i="5"/>
  <c r="H155" i="5"/>
  <c r="H151" i="5"/>
  <c r="H147" i="5"/>
  <c r="H143" i="5"/>
  <c r="H139" i="5"/>
  <c r="H135" i="5"/>
  <c r="H131" i="5"/>
  <c r="H127" i="5"/>
  <c r="H123" i="5"/>
  <c r="H119" i="5"/>
  <c r="H115" i="5"/>
  <c r="H111" i="5"/>
  <c r="H107" i="5"/>
  <c r="H103" i="5"/>
  <c r="H99" i="5"/>
  <c r="H95" i="5"/>
  <c r="H91" i="5"/>
  <c r="H87" i="5"/>
  <c r="H83" i="5"/>
  <c r="H79" i="5"/>
  <c r="H75" i="5"/>
  <c r="H71" i="5"/>
  <c r="H67" i="5"/>
  <c r="H63" i="5"/>
  <c r="H59" i="5"/>
  <c r="H363" i="5"/>
  <c r="H330" i="5"/>
  <c r="H283" i="5"/>
  <c r="H250" i="5"/>
  <c r="H214" i="5"/>
  <c r="H334" i="5"/>
  <c r="H287" i="5"/>
  <c r="H254" i="5"/>
  <c r="H211" i="5"/>
  <c r="H205" i="5"/>
  <c r="H338" i="5"/>
  <c r="H291" i="5"/>
  <c r="H258" i="5"/>
  <c r="H202" i="5"/>
  <c r="H310" i="5"/>
  <c r="H294" i="5"/>
  <c r="H278" i="5"/>
  <c r="H262" i="5"/>
  <c r="H185" i="5"/>
  <c r="H160" i="5"/>
  <c r="H146" i="5"/>
  <c r="H113" i="5"/>
  <c r="H80" i="5"/>
  <c r="H66" i="5"/>
  <c r="H62" i="5"/>
  <c r="H31" i="5"/>
  <c r="H22" i="5"/>
  <c r="H16" i="5"/>
  <c r="H201" i="5"/>
  <c r="H194" i="5"/>
  <c r="H187" i="5"/>
  <c r="H164" i="5"/>
  <c r="H150" i="5"/>
  <c r="H117" i="5"/>
  <c r="H84" i="5"/>
  <c r="H70" i="5"/>
  <c r="H56" i="5"/>
  <c r="H49" i="5"/>
  <c r="H13" i="5"/>
  <c r="H7" i="5"/>
  <c r="H335" i="5"/>
  <c r="H319" i="5"/>
  <c r="H303" i="5"/>
  <c r="H210" i="5"/>
  <c r="H203" i="5"/>
  <c r="H168" i="5"/>
  <c r="H154" i="5"/>
  <c r="H121" i="5"/>
  <c r="H88" i="5"/>
  <c r="H74" i="5"/>
  <c r="H58" i="5"/>
  <c r="H10" i="5"/>
  <c r="H350" i="5"/>
  <c r="H172" i="5"/>
  <c r="H158" i="5"/>
  <c r="H125" i="5"/>
  <c r="H92" i="5"/>
  <c r="H78" i="5"/>
  <c r="H47" i="5"/>
  <c r="H259" i="5"/>
  <c r="H243" i="5"/>
  <c r="H227" i="5"/>
  <c r="H219" i="5"/>
  <c r="H176" i="5"/>
  <c r="H162" i="5"/>
  <c r="H129" i="5"/>
  <c r="H96" i="5"/>
  <c r="H82" i="5"/>
  <c r="H34" i="5"/>
  <c r="H306" i="5"/>
  <c r="H290" i="5"/>
  <c r="H274" i="5"/>
  <c r="H180" i="5"/>
  <c r="H166" i="5"/>
  <c r="H133" i="5"/>
  <c r="H100" i="5"/>
  <c r="H86" i="5"/>
  <c r="H42" i="5"/>
  <c r="H37" i="5"/>
  <c r="H23" i="5"/>
  <c r="H221" i="5"/>
  <c r="H170" i="5"/>
  <c r="H137" i="5"/>
  <c r="H104" i="5"/>
  <c r="H90" i="5"/>
  <c r="H54" i="5"/>
  <c r="H52" i="5"/>
  <c r="H26" i="5"/>
  <c r="H20" i="5"/>
  <c r="H346" i="5"/>
  <c r="H323" i="5"/>
  <c r="H230" i="5"/>
  <c r="H173" i="5"/>
  <c r="H157" i="5"/>
  <c r="H141" i="5"/>
  <c r="H72" i="5"/>
  <c r="H178" i="5"/>
  <c r="H118" i="5"/>
  <c r="C8" i="3"/>
  <c r="H149" i="5"/>
  <c r="H235" i="5"/>
  <c r="H46" i="5"/>
  <c r="H43" i="5"/>
  <c r="H156" i="5"/>
  <c r="H108" i="5"/>
  <c r="H191" i="5"/>
  <c r="H327" i="5"/>
  <c r="H298" i="5"/>
  <c r="H182" i="5"/>
  <c r="H97" i="5"/>
  <c r="H81" i="5"/>
  <c r="H65" i="5"/>
  <c r="H48" i="5"/>
  <c r="H38" i="5"/>
  <c r="C5" i="5"/>
  <c r="H239" i="5"/>
  <c r="H144" i="5"/>
  <c r="H128" i="5"/>
  <c r="H112" i="5"/>
  <c r="H51" i="5"/>
  <c r="H40" i="5"/>
  <c r="H311" i="5"/>
  <c r="H140" i="5"/>
  <c r="H286" i="5"/>
  <c r="H30" i="5"/>
  <c r="H331" i="5"/>
  <c r="H302" i="5"/>
  <c r="H199" i="5"/>
  <c r="H138" i="5"/>
  <c r="H122" i="5"/>
  <c r="H106" i="5"/>
  <c r="H35" i="5"/>
  <c r="H33" i="5"/>
  <c r="H19" i="5"/>
  <c r="H12" i="5"/>
  <c r="H5" i="5"/>
  <c r="H93" i="5"/>
  <c r="H124" i="5"/>
  <c r="H315" i="5"/>
  <c r="H263" i="5"/>
  <c r="H134" i="5"/>
  <c r="H32" i="5"/>
  <c r="H181" i="5"/>
  <c r="H307" i="5"/>
  <c r="H209" i="5"/>
  <c r="H206" i="5"/>
  <c r="H169" i="5"/>
  <c r="H153" i="5"/>
  <c r="H68" i="5"/>
  <c r="H45" i="5"/>
  <c r="H21" i="5"/>
  <c r="H14" i="5"/>
  <c r="H282" i="5"/>
  <c r="H50" i="5"/>
  <c r="H213" i="5"/>
  <c r="H28" i="5"/>
  <c r="F8" i="3"/>
  <c r="H109" i="5"/>
  <c r="H77" i="5"/>
  <c r="H53" i="5"/>
  <c r="H102" i="5"/>
  <c r="H61" i="5"/>
  <c r="H223" i="5"/>
  <c r="H165" i="5"/>
  <c r="H229" i="4"/>
  <c r="H316" i="4"/>
  <c r="H349" i="4"/>
  <c r="H362" i="4"/>
  <c r="H136" i="5"/>
  <c r="H193" i="5"/>
  <c r="H335" i="6"/>
  <c r="C5" i="9"/>
  <c r="B5" i="9"/>
  <c r="H363" i="6"/>
  <c r="H359" i="6"/>
  <c r="H362" i="6"/>
  <c r="H350" i="6"/>
  <c r="H339" i="6"/>
  <c r="H353" i="6"/>
  <c r="H336" i="6"/>
  <c r="H358" i="6"/>
  <c r="H356" i="6"/>
  <c r="H342" i="6"/>
  <c r="H333" i="6"/>
  <c r="H327" i="6"/>
  <c r="H317" i="6"/>
  <c r="H313" i="6"/>
  <c r="H309" i="6"/>
  <c r="H305" i="6"/>
  <c r="H301" i="6"/>
  <c r="H297" i="6"/>
  <c r="H293" i="6"/>
  <c r="H289" i="6"/>
  <c r="H285" i="6"/>
  <c r="H281" i="6"/>
  <c r="H277" i="6"/>
  <c r="H273" i="6"/>
  <c r="H269" i="6"/>
  <c r="H265" i="6"/>
  <c r="H261" i="6"/>
  <c r="H257" i="6"/>
  <c r="H253" i="6"/>
  <c r="H249" i="6"/>
  <c r="H245" i="6"/>
  <c r="H241" i="6"/>
  <c r="H237" i="6"/>
  <c r="H233" i="6"/>
  <c r="H229" i="6"/>
  <c r="H225" i="6"/>
  <c r="H221" i="6"/>
  <c r="H217" i="6"/>
  <c r="H213" i="6"/>
  <c r="H209" i="6"/>
  <c r="H205" i="6"/>
  <c r="H201" i="6"/>
  <c r="H197" i="6"/>
  <c r="H193" i="6"/>
  <c r="H189" i="6"/>
  <c r="H185" i="6"/>
  <c r="H181" i="6"/>
  <c r="H177" i="6"/>
  <c r="H173" i="6"/>
  <c r="H345" i="6"/>
  <c r="H330" i="6"/>
  <c r="H324" i="6"/>
  <c r="H348" i="6"/>
  <c r="H321" i="6"/>
  <c r="H308" i="6"/>
  <c r="H275" i="6"/>
  <c r="H242" i="6"/>
  <c r="H228" i="6"/>
  <c r="H171" i="6"/>
  <c r="H312" i="6"/>
  <c r="H279" i="6"/>
  <c r="H246" i="6"/>
  <c r="H232" i="6"/>
  <c r="H161" i="6"/>
  <c r="H154" i="6"/>
  <c r="H147" i="6"/>
  <c r="H355" i="6"/>
  <c r="H316" i="6"/>
  <c r="H283" i="6"/>
  <c r="H250" i="6"/>
  <c r="H236" i="6"/>
  <c r="H168" i="6"/>
  <c r="H331" i="6"/>
  <c r="H320" i="6"/>
  <c r="H287" i="6"/>
  <c r="H254" i="6"/>
  <c r="H240" i="6"/>
  <c r="H207" i="6"/>
  <c r="H203" i="6"/>
  <c r="H140" i="6"/>
  <c r="H136" i="6"/>
  <c r="H132" i="6"/>
  <c r="H128" i="6"/>
  <c r="H124" i="6"/>
  <c r="H120" i="6"/>
  <c r="H116" i="6"/>
  <c r="H112" i="6"/>
  <c r="H108" i="6"/>
  <c r="H104" i="6"/>
  <c r="H100" i="6"/>
  <c r="H96" i="6"/>
  <c r="H92" i="6"/>
  <c r="H88" i="6"/>
  <c r="H84" i="6"/>
  <c r="H80" i="6"/>
  <c r="H76" i="6"/>
  <c r="H72" i="6"/>
  <c r="H68" i="6"/>
  <c r="H64" i="6"/>
  <c r="H60" i="6"/>
  <c r="H56" i="6"/>
  <c r="H52" i="6"/>
  <c r="H48" i="6"/>
  <c r="H44" i="6"/>
  <c r="H40" i="6"/>
  <c r="H36" i="6"/>
  <c r="H32" i="6"/>
  <c r="H28" i="6"/>
  <c r="H24" i="6"/>
  <c r="H340" i="6"/>
  <c r="H329" i="6"/>
  <c r="H322" i="6"/>
  <c r="H291" i="6"/>
  <c r="H258" i="6"/>
  <c r="H244" i="6"/>
  <c r="H211" i="6"/>
  <c r="H192" i="6"/>
  <c r="H190" i="6"/>
  <c r="H187" i="6"/>
  <c r="H165" i="6"/>
  <c r="H158" i="6"/>
  <c r="H151" i="6"/>
  <c r="H144" i="6"/>
  <c r="H360" i="6"/>
  <c r="H338" i="6"/>
  <c r="H295" i="6"/>
  <c r="H262" i="6"/>
  <c r="H248" i="6"/>
  <c r="H215" i="6"/>
  <c r="H199" i="6"/>
  <c r="H184" i="6"/>
  <c r="H178" i="6"/>
  <c r="H357" i="6"/>
  <c r="H352" i="6"/>
  <c r="H299" i="6"/>
  <c r="H266" i="6"/>
  <c r="H252" i="6"/>
  <c r="H219" i="6"/>
  <c r="H175" i="6"/>
  <c r="H267" i="6"/>
  <c r="H251" i="6"/>
  <c r="H235" i="6"/>
  <c r="H167" i="6"/>
  <c r="H131" i="6"/>
  <c r="H98" i="6"/>
  <c r="H65" i="6"/>
  <c r="H51" i="6"/>
  <c r="H25" i="6"/>
  <c r="H12" i="6"/>
  <c r="H8" i="6"/>
  <c r="H314" i="6"/>
  <c r="H298" i="6"/>
  <c r="H282" i="6"/>
  <c r="H156" i="6"/>
  <c r="H145" i="6"/>
  <c r="H135" i="6"/>
  <c r="H102" i="6"/>
  <c r="H69" i="6"/>
  <c r="H55" i="6"/>
  <c r="H27" i="6"/>
  <c r="H16" i="6"/>
  <c r="H292" i="6"/>
  <c r="H276" i="6"/>
  <c r="H260" i="6"/>
  <c r="H139" i="6"/>
  <c r="H106" i="6"/>
  <c r="H73" i="6"/>
  <c r="H59" i="6"/>
  <c r="H307" i="6"/>
  <c r="H238" i="6"/>
  <c r="H222" i="6"/>
  <c r="H206" i="6"/>
  <c r="H162" i="6"/>
  <c r="H143" i="6"/>
  <c r="H110" i="6"/>
  <c r="H77" i="6"/>
  <c r="H63" i="6"/>
  <c r="H337" i="6"/>
  <c r="H334" i="6"/>
  <c r="H216" i="6"/>
  <c r="H114" i="6"/>
  <c r="H81" i="6"/>
  <c r="H67" i="6"/>
  <c r="H341" i="6"/>
  <c r="H263" i="6"/>
  <c r="H247" i="6"/>
  <c r="H231" i="6"/>
  <c r="H182" i="6"/>
  <c r="H160" i="6"/>
  <c r="H149" i="6"/>
  <c r="H118" i="6"/>
  <c r="H85" i="6"/>
  <c r="H71" i="6"/>
  <c r="H38" i="6"/>
  <c r="H23" i="6"/>
  <c r="H13" i="6"/>
  <c r="H9" i="6"/>
  <c r="H5" i="6"/>
  <c r="H364" i="6"/>
  <c r="H310" i="6"/>
  <c r="H294" i="6"/>
  <c r="H278" i="6"/>
  <c r="H180" i="6"/>
  <c r="H122" i="6"/>
  <c r="H89" i="6"/>
  <c r="H75" i="6"/>
  <c r="H42" i="6"/>
  <c r="H34" i="6"/>
  <c r="H20" i="6"/>
  <c r="H17" i="6"/>
  <c r="H234" i="6"/>
  <c r="H188" i="6"/>
  <c r="H119" i="6"/>
  <c r="H103" i="6"/>
  <c r="H87" i="6"/>
  <c r="H268" i="6"/>
  <c r="H239" i="6"/>
  <c r="H210" i="6"/>
  <c r="H134" i="6"/>
  <c r="H49" i="6"/>
  <c r="H31" i="6"/>
  <c r="H354" i="6"/>
  <c r="H302" i="6"/>
  <c r="H200" i="6"/>
  <c r="H170" i="6"/>
  <c r="H157" i="6"/>
  <c r="H43" i="6"/>
  <c r="H361" i="6"/>
  <c r="H349" i="6"/>
  <c r="H343" i="6"/>
  <c r="H272" i="6"/>
  <c r="H243" i="6"/>
  <c r="H220" i="6"/>
  <c r="H214" i="6"/>
  <c r="H174" i="6"/>
  <c r="H90" i="6"/>
  <c r="H74" i="6"/>
  <c r="H58" i="6"/>
  <c r="H30" i="6"/>
  <c r="H326" i="6"/>
  <c r="H306" i="6"/>
  <c r="H196" i="6"/>
  <c r="H191" i="6"/>
  <c r="H166" i="6"/>
  <c r="H153" i="6"/>
  <c r="H137" i="6"/>
  <c r="H121" i="6"/>
  <c r="H105" i="6"/>
  <c r="H33" i="6"/>
  <c r="H332" i="6"/>
  <c r="H311" i="6"/>
  <c r="H224" i="6"/>
  <c r="H218" i="6"/>
  <c r="H115" i="6"/>
  <c r="H99" i="6"/>
  <c r="H83" i="6"/>
  <c r="H22" i="6"/>
  <c r="H7" i="6"/>
  <c r="H223" i="6"/>
  <c r="H163" i="6"/>
  <c r="H150" i="6"/>
  <c r="H130" i="6"/>
  <c r="H61" i="6"/>
  <c r="H45" i="6"/>
  <c r="H11" i="6"/>
  <c r="C5" i="6"/>
  <c r="E5" i="6" s="1"/>
  <c r="H271" i="6"/>
  <c r="H179" i="6"/>
  <c r="H164" i="6"/>
  <c r="H148" i="6"/>
  <c r="H133" i="6"/>
  <c r="H46" i="6"/>
  <c r="H347" i="6"/>
  <c r="H323" i="6"/>
  <c r="H270" i="6"/>
  <c r="H264" i="6"/>
  <c r="H138" i="6"/>
  <c r="H109" i="6"/>
  <c r="H300" i="6"/>
  <c r="H226" i="6"/>
  <c r="H79" i="6"/>
  <c r="H50" i="6"/>
  <c r="H202" i="6"/>
  <c r="H142" i="6"/>
  <c r="H113" i="6"/>
  <c r="H6" i="6"/>
  <c r="H255" i="6"/>
  <c r="H195" i="6"/>
  <c r="H54" i="6"/>
  <c r="H26" i="6"/>
  <c r="H19" i="6"/>
  <c r="H172" i="6"/>
  <c r="H152" i="6"/>
  <c r="H123" i="6"/>
  <c r="H117" i="6"/>
  <c r="H94" i="6"/>
  <c r="H15" i="6"/>
  <c r="H290" i="6"/>
  <c r="H284" i="6"/>
  <c r="H93" i="6"/>
  <c r="H288" i="6"/>
  <c r="H230" i="6"/>
  <c r="H14" i="6"/>
  <c r="H259" i="6"/>
  <c r="H319" i="6"/>
  <c r="H274" i="6"/>
  <c r="H194" i="6"/>
  <c r="H86" i="6"/>
  <c r="H328" i="6"/>
  <c r="H346" i="6"/>
  <c r="H286" i="6"/>
  <c r="H186" i="6"/>
  <c r="G8" i="3"/>
  <c r="H129" i="6"/>
  <c r="D8" i="3"/>
  <c r="H53" i="6"/>
  <c r="H227" i="6"/>
  <c r="H169" i="6"/>
  <c r="H78" i="6"/>
  <c r="H41" i="6"/>
  <c r="H304" i="6"/>
  <c r="B5" i="6"/>
  <c r="D5" i="6" s="1"/>
  <c r="H97" i="6"/>
  <c r="H344" i="6"/>
  <c r="H296" i="6"/>
  <c r="H107" i="6"/>
  <c r="H70" i="6"/>
  <c r="H39" i="6"/>
  <c r="H62" i="6"/>
  <c r="H318" i="6"/>
  <c r="H91" i="6"/>
  <c r="H176" i="6"/>
  <c r="H10" i="6"/>
  <c r="H204" i="6"/>
  <c r="H159" i="6"/>
  <c r="H183" i="6"/>
  <c r="H127" i="6"/>
  <c r="H47" i="6"/>
  <c r="H226" i="4"/>
  <c r="H236" i="4"/>
  <c r="H312" i="4"/>
  <c r="H345" i="4"/>
  <c r="H11" i="5"/>
  <c r="H116" i="5"/>
  <c r="H130" i="5"/>
  <c r="H303" i="6"/>
  <c r="H268" i="4"/>
  <c r="H301" i="4"/>
  <c r="H334" i="4"/>
  <c r="H36" i="5"/>
  <c r="H41" i="5"/>
  <c r="H110" i="5"/>
  <c r="H66" i="6"/>
  <c r="H57" i="4"/>
  <c r="H65" i="4"/>
  <c r="H73" i="4"/>
  <c r="H81" i="4"/>
  <c r="H89" i="4"/>
  <c r="H97" i="4"/>
  <c r="H105" i="4"/>
  <c r="H113" i="4"/>
  <c r="H121" i="4"/>
  <c r="H129" i="4"/>
  <c r="H137" i="4"/>
  <c r="H145" i="4"/>
  <c r="H153" i="4"/>
  <c r="H161" i="4"/>
  <c r="H169" i="4"/>
  <c r="H177" i="4"/>
  <c r="H185" i="4"/>
  <c r="H193" i="4"/>
  <c r="H201" i="4"/>
  <c r="H209" i="4"/>
  <c r="H264" i="4"/>
  <c r="H297" i="4"/>
  <c r="H330" i="4"/>
  <c r="H17" i="5"/>
  <c r="H270" i="5"/>
  <c r="H18" i="6"/>
  <c r="H256" i="6"/>
  <c r="H260" i="4"/>
  <c r="H293" i="4"/>
  <c r="H326" i="4"/>
  <c r="H8" i="5"/>
  <c r="H57" i="5"/>
  <c r="H69" i="5"/>
  <c r="H218" i="5"/>
  <c r="H82" i="6"/>
  <c r="H208" i="6"/>
  <c r="E5" i="9" l="1"/>
  <c r="G5" i="9" s="1"/>
  <c r="E5" i="8"/>
  <c r="G5" i="8" s="1"/>
  <c r="F5" i="8"/>
  <c r="O5" i="6"/>
  <c r="F5" i="6"/>
  <c r="D5" i="9"/>
  <c r="G5" i="6"/>
  <c r="D5" i="7"/>
  <c r="O5" i="7" s="1"/>
  <c r="E5" i="5"/>
  <c r="O5" i="5" s="1"/>
  <c r="F5" i="4"/>
  <c r="E5" i="4"/>
  <c r="F5" i="5"/>
  <c r="O5" i="8" l="1"/>
  <c r="O5" i="9"/>
  <c r="H5" i="8"/>
  <c r="I5" i="8" s="1"/>
  <c r="F7" i="3"/>
  <c r="F5" i="7"/>
  <c r="F5" i="9"/>
  <c r="O5" i="4"/>
  <c r="D7" i="3"/>
  <c r="I5" i="6"/>
  <c r="J5" i="6"/>
  <c r="D16" i="3"/>
  <c r="G5" i="4"/>
  <c r="J5" i="4" s="1"/>
  <c r="G5" i="5"/>
  <c r="J5" i="5" s="1"/>
  <c r="J5" i="8" l="1"/>
  <c r="L5" i="8" s="1"/>
  <c r="I5" i="5"/>
  <c r="C7" i="3"/>
  <c r="L5" i="4"/>
  <c r="K5" i="4"/>
  <c r="M5" i="4" s="1"/>
  <c r="C6" i="4" s="1"/>
  <c r="B7" i="3"/>
  <c r="G7" i="3"/>
  <c r="G16" i="3"/>
  <c r="H5" i="9"/>
  <c r="I5" i="9" s="1"/>
  <c r="L5" i="5"/>
  <c r="I5" i="4"/>
  <c r="E7" i="3"/>
  <c r="H5" i="7"/>
  <c r="J5" i="7" s="1"/>
  <c r="L5" i="6"/>
  <c r="K5" i="6"/>
  <c r="M5" i="6" s="1"/>
  <c r="C6" i="6" s="1"/>
  <c r="K5" i="5"/>
  <c r="M5" i="5" s="1"/>
  <c r="C6" i="5" s="1"/>
  <c r="K5" i="8" l="1"/>
  <c r="M5" i="8" s="1"/>
  <c r="C6" i="8" s="1"/>
  <c r="E6" i="8" s="1"/>
  <c r="J5" i="9"/>
  <c r="K5" i="9" s="1"/>
  <c r="M5" i="9" s="1"/>
  <c r="C6" i="9" s="1"/>
  <c r="I5" i="7"/>
  <c r="E6" i="6"/>
  <c r="G6" i="6" s="1"/>
  <c r="P5" i="5"/>
  <c r="P5" i="6"/>
  <c r="B6" i="8"/>
  <c r="N5" i="5"/>
  <c r="B6" i="5"/>
  <c r="L5" i="7"/>
  <c r="E6" i="4"/>
  <c r="G6" i="4" s="1"/>
  <c r="B6" i="4"/>
  <c r="N5" i="4"/>
  <c r="E6" i="5"/>
  <c r="G6" i="5" s="1"/>
  <c r="N5" i="6"/>
  <c r="B6" i="6"/>
  <c r="K5" i="7"/>
  <c r="M5" i="7" s="1"/>
  <c r="C6" i="7" s="1"/>
  <c r="P5" i="4"/>
  <c r="P5" i="8" l="1"/>
  <c r="N5" i="8"/>
  <c r="L5" i="9"/>
  <c r="N5" i="9" s="1"/>
  <c r="P5" i="9"/>
  <c r="D6" i="4"/>
  <c r="O6" i="4" s="1"/>
  <c r="D6" i="8"/>
  <c r="O6" i="8" s="1"/>
  <c r="G6" i="8"/>
  <c r="B6" i="7"/>
  <c r="N5" i="7"/>
  <c r="P5" i="7"/>
  <c r="E6" i="9"/>
  <c r="G6" i="9" s="1"/>
  <c r="E6" i="7"/>
  <c r="D6" i="6"/>
  <c r="O6" i="6" s="1"/>
  <c r="D6" i="5"/>
  <c r="O6" i="5" s="1"/>
  <c r="B6" i="9" l="1"/>
  <c r="D6" i="9" s="1"/>
  <c r="O6" i="9" s="1"/>
  <c r="F6" i="8"/>
  <c r="F6" i="4"/>
  <c r="D6" i="7"/>
  <c r="O6" i="7" s="1"/>
  <c r="F6" i="5"/>
  <c r="F6" i="6"/>
  <c r="G6" i="7"/>
  <c r="J6" i="4" l="1"/>
  <c r="I6" i="4"/>
  <c r="F6" i="7"/>
  <c r="J6" i="5"/>
  <c r="I6" i="5"/>
  <c r="F6" i="9"/>
  <c r="J6" i="6"/>
  <c r="I6" i="6"/>
  <c r="H6" i="8"/>
  <c r="J6" i="8" s="1"/>
  <c r="I6" i="8" l="1"/>
  <c r="K6" i="5"/>
  <c r="M6" i="5" s="1"/>
  <c r="C7" i="5" s="1"/>
  <c r="L6" i="5"/>
  <c r="K6" i="8"/>
  <c r="M6" i="8" s="1"/>
  <c r="C7" i="8" s="1"/>
  <c r="L6" i="8"/>
  <c r="H6" i="7"/>
  <c r="I6" i="7" s="1"/>
  <c r="K6" i="6"/>
  <c r="M6" i="6" s="1"/>
  <c r="C7" i="6" s="1"/>
  <c r="L6" i="6"/>
  <c r="H6" i="9"/>
  <c r="J6" i="9" s="1"/>
  <c r="K6" i="4"/>
  <c r="M6" i="4" s="1"/>
  <c r="C7" i="4" s="1"/>
  <c r="L6" i="4"/>
  <c r="P6" i="8" l="1"/>
  <c r="J6" i="7"/>
  <c r="I6" i="9"/>
  <c r="P6" i="6"/>
  <c r="N6" i="6"/>
  <c r="B7" i="6"/>
  <c r="N6" i="4"/>
  <c r="B7" i="4"/>
  <c r="P6" i="5"/>
  <c r="K6" i="7"/>
  <c r="M6" i="7" s="1"/>
  <c r="C7" i="7" s="1"/>
  <c r="E7" i="8"/>
  <c r="G7" i="8" s="1"/>
  <c r="N6" i="5"/>
  <c r="B7" i="5"/>
  <c r="E7" i="5"/>
  <c r="G7" i="5" s="1"/>
  <c r="L6" i="7"/>
  <c r="L6" i="9"/>
  <c r="E7" i="6"/>
  <c r="G7" i="6" s="1"/>
  <c r="E7" i="4"/>
  <c r="K6" i="9"/>
  <c r="M6" i="9" s="1"/>
  <c r="C7" i="9" s="1"/>
  <c r="N6" i="8"/>
  <c r="B7" i="8"/>
  <c r="P6" i="4"/>
  <c r="P6" i="7" l="1"/>
  <c r="D7" i="8"/>
  <c r="O7" i="8" s="1"/>
  <c r="D7" i="4"/>
  <c r="O7" i="4" s="1"/>
  <c r="E7" i="9"/>
  <c r="G7" i="9" s="1"/>
  <c r="G7" i="4"/>
  <c r="E7" i="7"/>
  <c r="D7" i="6"/>
  <c r="O7" i="6" s="1"/>
  <c r="D7" i="5"/>
  <c r="O7" i="5" s="1"/>
  <c r="N6" i="9"/>
  <c r="B7" i="9"/>
  <c r="P6" i="9"/>
  <c r="N6" i="7"/>
  <c r="B7" i="7"/>
  <c r="G7" i="7" l="1"/>
  <c r="F7" i="4"/>
  <c r="F7" i="8"/>
  <c r="F7" i="5"/>
  <c r="F7" i="6"/>
  <c r="D7" i="7"/>
  <c r="O7" i="7" s="1"/>
  <c r="D7" i="9"/>
  <c r="O7" i="9" s="1"/>
  <c r="F7" i="9" l="1"/>
  <c r="J7" i="6"/>
  <c r="I7" i="6"/>
  <c r="J7" i="5"/>
  <c r="I7" i="5"/>
  <c r="F7" i="7"/>
  <c r="J7" i="4"/>
  <c r="I7" i="4"/>
  <c r="H7" i="8"/>
  <c r="J7" i="8" s="1"/>
  <c r="L7" i="8" l="1"/>
  <c r="I7" i="8"/>
  <c r="K7" i="4"/>
  <c r="M7" i="4" s="1"/>
  <c r="C8" i="4" s="1"/>
  <c r="L7" i="4"/>
  <c r="K7" i="5"/>
  <c r="M7" i="5" s="1"/>
  <c r="C8" i="5" s="1"/>
  <c r="L7" i="5"/>
  <c r="K7" i="8"/>
  <c r="M7" i="8" s="1"/>
  <c r="C8" i="8" s="1"/>
  <c r="K7" i="6"/>
  <c r="M7" i="6" s="1"/>
  <c r="C8" i="6" s="1"/>
  <c r="L7" i="6"/>
  <c r="H7" i="7"/>
  <c r="J7" i="7" s="1"/>
  <c r="H7" i="9"/>
  <c r="J7" i="9" s="1"/>
  <c r="I7" i="9" l="1"/>
  <c r="P7" i="6"/>
  <c r="L7" i="9"/>
  <c r="L7" i="7"/>
  <c r="B8" i="4"/>
  <c r="N7" i="4"/>
  <c r="P7" i="5"/>
  <c r="E8" i="4"/>
  <c r="G8" i="4" s="1"/>
  <c r="P7" i="4"/>
  <c r="E8" i="8"/>
  <c r="K7" i="7"/>
  <c r="M7" i="7" s="1"/>
  <c r="C8" i="7" s="1"/>
  <c r="E8" i="5"/>
  <c r="G8" i="5" s="1"/>
  <c r="K7" i="9"/>
  <c r="M7" i="9" s="1"/>
  <c r="C8" i="9" s="1"/>
  <c r="N7" i="6"/>
  <c r="B8" i="6"/>
  <c r="B8" i="8"/>
  <c r="N7" i="8"/>
  <c r="N7" i="5"/>
  <c r="B8" i="5"/>
  <c r="I7" i="7"/>
  <c r="E8" i="6"/>
  <c r="G8" i="6" s="1"/>
  <c r="P7" i="8"/>
  <c r="G8" i="8" l="1"/>
  <c r="D8" i="8"/>
  <c r="O8" i="8" s="1"/>
  <c r="D8" i="4"/>
  <c r="O8" i="4" s="1"/>
  <c r="B8" i="7"/>
  <c r="N7" i="7"/>
  <c r="E8" i="7"/>
  <c r="G8" i="7" s="1"/>
  <c r="P7" i="7"/>
  <c r="E8" i="9"/>
  <c r="G8" i="9" s="1"/>
  <c r="B8" i="9"/>
  <c r="N7" i="9"/>
  <c r="D8" i="5"/>
  <c r="O8" i="5" s="1"/>
  <c r="D8" i="6"/>
  <c r="O8" i="6" s="1"/>
  <c r="P7" i="9"/>
  <c r="F8" i="6" l="1"/>
  <c r="I8" i="6" s="1"/>
  <c r="D8" i="7"/>
  <c r="O8" i="7" s="1"/>
  <c r="F8" i="4"/>
  <c r="F8" i="8"/>
  <c r="D8" i="9"/>
  <c r="O8" i="9" s="1"/>
  <c r="F8" i="5"/>
  <c r="J8" i="6" l="1"/>
  <c r="L8" i="6" s="1"/>
  <c r="F8" i="9"/>
  <c r="B9" i="6"/>
  <c r="K8" i="6"/>
  <c r="M8" i="6" s="1"/>
  <c r="C9" i="6" s="1"/>
  <c r="I8" i="5"/>
  <c r="J8" i="5"/>
  <c r="I8" i="4"/>
  <c r="J8" i="4"/>
  <c r="F8" i="7"/>
  <c r="H8" i="8"/>
  <c r="E9" i="6" l="1"/>
  <c r="G9" i="6" s="1"/>
  <c r="P8" i="6"/>
  <c r="K8" i="5"/>
  <c r="M8" i="5" s="1"/>
  <c r="C9" i="5" s="1"/>
  <c r="L8" i="5"/>
  <c r="H8" i="7"/>
  <c r="I8" i="7" s="1"/>
  <c r="N8" i="6"/>
  <c r="J8" i="8"/>
  <c r="D9" i="6"/>
  <c r="O9" i="6" s="1"/>
  <c r="I8" i="8"/>
  <c r="K8" i="4"/>
  <c r="M8" i="4" s="1"/>
  <c r="C9" i="4" s="1"/>
  <c r="L8" i="4"/>
  <c r="H8" i="9"/>
  <c r="I8" i="9" s="1"/>
  <c r="J8" i="7" l="1"/>
  <c r="L8" i="8"/>
  <c r="N8" i="5"/>
  <c r="B9" i="5"/>
  <c r="E9" i="5"/>
  <c r="G9" i="5" s="1"/>
  <c r="F9" i="6"/>
  <c r="E9" i="4"/>
  <c r="G9" i="4" s="1"/>
  <c r="K8" i="7"/>
  <c r="M8" i="7" s="1"/>
  <c r="C9" i="7" s="1"/>
  <c r="J8" i="9"/>
  <c r="K8" i="9" s="1"/>
  <c r="M8" i="9" s="1"/>
  <c r="C9" i="9" s="1"/>
  <c r="P8" i="5"/>
  <c r="B9" i="4"/>
  <c r="N8" i="4"/>
  <c r="P8" i="4"/>
  <c r="L8" i="7"/>
  <c r="K8" i="8"/>
  <c r="M8" i="8" s="1"/>
  <c r="C9" i="8" s="1"/>
  <c r="P8" i="7" l="1"/>
  <c r="P8" i="8"/>
  <c r="J9" i="6"/>
  <c r="I9" i="6"/>
  <c r="E9" i="8"/>
  <c r="G9" i="8" s="1"/>
  <c r="N8" i="8"/>
  <c r="B9" i="8"/>
  <c r="D9" i="4"/>
  <c r="O9" i="4" s="1"/>
  <c r="B9" i="7"/>
  <c r="N8" i="7"/>
  <c r="E9" i="9"/>
  <c r="D9" i="5"/>
  <c r="O9" i="5" s="1"/>
  <c r="E9" i="7"/>
  <c r="G9" i="7" s="1"/>
  <c r="P8" i="9"/>
  <c r="L8" i="9"/>
  <c r="F9" i="4" l="1"/>
  <c r="F9" i="5"/>
  <c r="I9" i="5" s="1"/>
  <c r="D9" i="7"/>
  <c r="O9" i="7" s="1"/>
  <c r="N8" i="9"/>
  <c r="B9" i="9"/>
  <c r="G9" i="9"/>
  <c r="I9" i="4"/>
  <c r="J9" i="4"/>
  <c r="D9" i="8"/>
  <c r="O9" i="8" s="1"/>
  <c r="L9" i="6"/>
  <c r="K9" i="6"/>
  <c r="M9" i="6" s="1"/>
  <c r="C10" i="6" s="1"/>
  <c r="F9" i="7" l="1"/>
  <c r="H9" i="7" s="1"/>
  <c r="J9" i="7" s="1"/>
  <c r="L9" i="7" s="1"/>
  <c r="J9" i="5"/>
  <c r="K9" i="5" s="1"/>
  <c r="M9" i="5" s="1"/>
  <c r="C10" i="5" s="1"/>
  <c r="F9" i="8"/>
  <c r="H9" i="8" s="1"/>
  <c r="J9" i="8" s="1"/>
  <c r="D9" i="9"/>
  <c r="O9" i="9" s="1"/>
  <c r="K9" i="4"/>
  <c r="M9" i="4" s="1"/>
  <c r="C10" i="4" s="1"/>
  <c r="L9" i="4"/>
  <c r="N9" i="6"/>
  <c r="B10" i="6"/>
  <c r="E10" i="6"/>
  <c r="G10" i="6" s="1"/>
  <c r="P9" i="6"/>
  <c r="L9" i="5" l="1"/>
  <c r="L9" i="8"/>
  <c r="B10" i="7"/>
  <c r="D10" i="6"/>
  <c r="O10" i="6" s="1"/>
  <c r="N9" i="4"/>
  <c r="B10" i="4"/>
  <c r="P9" i="4"/>
  <c r="N9" i="5"/>
  <c r="B10" i="5"/>
  <c r="F9" i="9"/>
  <c r="E10" i="5"/>
  <c r="G10" i="5" s="1"/>
  <c r="K9" i="8"/>
  <c r="M9" i="8" s="1"/>
  <c r="C10" i="8" s="1"/>
  <c r="K9" i="7"/>
  <c r="M9" i="7" s="1"/>
  <c r="C10" i="7" s="1"/>
  <c r="E10" i="4"/>
  <c r="P9" i="5"/>
  <c r="I9" i="8"/>
  <c r="I9" i="7"/>
  <c r="P9" i="7" l="1"/>
  <c r="H9" i="9"/>
  <c r="I9" i="9" s="1"/>
  <c r="E10" i="8"/>
  <c r="G10" i="8" s="1"/>
  <c r="D10" i="5"/>
  <c r="O10" i="5" s="1"/>
  <c r="F10" i="6"/>
  <c r="G10" i="4"/>
  <c r="N9" i="7"/>
  <c r="D10" i="7"/>
  <c r="F10" i="7" s="1"/>
  <c r="E10" i="7"/>
  <c r="G10" i="7" s="1"/>
  <c r="B10" i="8"/>
  <c r="N9" i="8"/>
  <c r="D10" i="4"/>
  <c r="O10" i="4" s="1"/>
  <c r="P9" i="8"/>
  <c r="O10" i="7" l="1"/>
  <c r="H10" i="7"/>
  <c r="I10" i="7" s="1"/>
  <c r="J10" i="6"/>
  <c r="I10" i="6"/>
  <c r="F10" i="4"/>
  <c r="F10" i="5"/>
  <c r="J9" i="9"/>
  <c r="K9" i="9" s="1"/>
  <c r="M9" i="9" s="1"/>
  <c r="C10" i="9" s="1"/>
  <c r="D10" i="8"/>
  <c r="O10" i="8" s="1"/>
  <c r="F10" i="8" l="1"/>
  <c r="J10" i="7"/>
  <c r="L10" i="7" s="1"/>
  <c r="E10" i="9"/>
  <c r="P9" i="9"/>
  <c r="L9" i="9"/>
  <c r="I10" i="4"/>
  <c r="J10" i="4"/>
  <c r="H10" i="8"/>
  <c r="J10" i="8" s="1"/>
  <c r="B11" i="7"/>
  <c r="K10" i="6"/>
  <c r="M10" i="6" s="1"/>
  <c r="C11" i="6" s="1"/>
  <c r="L10" i="6"/>
  <c r="I10" i="5"/>
  <c r="J10" i="5"/>
  <c r="K10" i="7"/>
  <c r="M10" i="7" s="1"/>
  <c r="C11" i="7" s="1"/>
  <c r="P10" i="7" l="1"/>
  <c r="N10" i="7"/>
  <c r="I10" i="8"/>
  <c r="L10" i="8"/>
  <c r="B10" i="9"/>
  <c r="N9" i="9"/>
  <c r="K10" i="5"/>
  <c r="M10" i="5" s="1"/>
  <c r="C11" i="5" s="1"/>
  <c r="L10" i="5"/>
  <c r="K10" i="4"/>
  <c r="M10" i="4" s="1"/>
  <c r="C11" i="4" s="1"/>
  <c r="L10" i="4"/>
  <c r="E11" i="6"/>
  <c r="G11" i="6" s="1"/>
  <c r="D11" i="7"/>
  <c r="G10" i="9"/>
  <c r="B11" i="6"/>
  <c r="N10" i="6"/>
  <c r="P10" i="6"/>
  <c r="K10" i="8"/>
  <c r="M10" i="8" s="1"/>
  <c r="C11" i="8" s="1"/>
  <c r="E11" i="7"/>
  <c r="G11" i="7" s="1"/>
  <c r="O11" i="7" l="1"/>
  <c r="F11" i="7"/>
  <c r="P10" i="5"/>
  <c r="B11" i="4"/>
  <c r="N10" i="4"/>
  <c r="N10" i="5"/>
  <c r="B11" i="5"/>
  <c r="E11" i="4"/>
  <c r="E11" i="8"/>
  <c r="G11" i="8" s="1"/>
  <c r="D10" i="9"/>
  <c r="O10" i="9" s="1"/>
  <c r="E11" i="5"/>
  <c r="P10" i="4"/>
  <c r="B11" i="8"/>
  <c r="N10" i="8"/>
  <c r="D11" i="6"/>
  <c r="O11" i="6" s="1"/>
  <c r="P10" i="8"/>
  <c r="F10" i="9" l="1"/>
  <c r="H10" i="9" s="1"/>
  <c r="J10" i="9" s="1"/>
  <c r="F11" i="6"/>
  <c r="J11" i="6" s="1"/>
  <c r="L11" i="6" s="1"/>
  <c r="D11" i="8"/>
  <c r="O11" i="8" s="1"/>
  <c r="D11" i="4"/>
  <c r="O11" i="4" s="1"/>
  <c r="G11" i="4"/>
  <c r="D11" i="5"/>
  <c r="O11" i="5" s="1"/>
  <c r="G11" i="5"/>
  <c r="H11" i="7"/>
  <c r="I11" i="7" s="1"/>
  <c r="J11" i="7" l="1"/>
  <c r="I10" i="9"/>
  <c r="I11" i="6"/>
  <c r="B12" i="6"/>
  <c r="L10" i="9"/>
  <c r="F11" i="4"/>
  <c r="K10" i="9"/>
  <c r="M10" i="9" s="1"/>
  <c r="C11" i="9" s="1"/>
  <c r="K11" i="6"/>
  <c r="M11" i="6" s="1"/>
  <c r="C12" i="6" s="1"/>
  <c r="F11" i="8"/>
  <c r="L11" i="7"/>
  <c r="K11" i="7"/>
  <c r="M11" i="7" s="1"/>
  <c r="C12" i="7" s="1"/>
  <c r="F11" i="5"/>
  <c r="P11" i="6" l="1"/>
  <c r="B12" i="7"/>
  <c r="N11" i="7"/>
  <c r="I11" i="4"/>
  <c r="J11" i="4"/>
  <c r="H11" i="8"/>
  <c r="P10" i="9"/>
  <c r="E11" i="9"/>
  <c r="J11" i="5"/>
  <c r="I11" i="5"/>
  <c r="P11" i="7"/>
  <c r="D12" i="6"/>
  <c r="E12" i="7"/>
  <c r="E12" i="6"/>
  <c r="N10" i="9"/>
  <c r="B11" i="9"/>
  <c r="N11" i="6"/>
  <c r="O12" i="6" l="1"/>
  <c r="F12" i="6"/>
  <c r="G11" i="9"/>
  <c r="J11" i="8"/>
  <c r="K11" i="8" s="1"/>
  <c r="M11" i="8" s="1"/>
  <c r="C12" i="8" s="1"/>
  <c r="I11" i="8"/>
  <c r="K11" i="4"/>
  <c r="M11" i="4" s="1"/>
  <c r="C12" i="4" s="1"/>
  <c r="L11" i="4"/>
  <c r="D11" i="9"/>
  <c r="O11" i="9" s="1"/>
  <c r="K11" i="5"/>
  <c r="M11" i="5" s="1"/>
  <c r="C12" i="5" s="1"/>
  <c r="L11" i="5"/>
  <c r="G12" i="6"/>
  <c r="J12" i="6" s="1"/>
  <c r="G12" i="7"/>
  <c r="D12" i="7"/>
  <c r="O12" i="7" s="1"/>
  <c r="P11" i="5" l="1"/>
  <c r="F11" i="9"/>
  <c r="H11" i="9" s="1"/>
  <c r="J11" i="9" s="1"/>
  <c r="I12" i="6"/>
  <c r="L12" i="6"/>
  <c r="K12" i="6"/>
  <c r="M12" i="6" s="1"/>
  <c r="C13" i="6" s="1"/>
  <c r="E12" i="8"/>
  <c r="G12" i="8" s="1"/>
  <c r="F12" i="7"/>
  <c r="P11" i="4"/>
  <c r="B12" i="4"/>
  <c r="N11" i="4"/>
  <c r="E12" i="4"/>
  <c r="G12" i="4" s="1"/>
  <c r="N11" i="5"/>
  <c r="B12" i="5"/>
  <c r="P11" i="8"/>
  <c r="L11" i="8"/>
  <c r="E12" i="5"/>
  <c r="G12" i="5" s="1"/>
  <c r="L11" i="9" l="1"/>
  <c r="D12" i="4"/>
  <c r="O12" i="4" s="1"/>
  <c r="I11" i="9"/>
  <c r="B12" i="8"/>
  <c r="N11" i="8"/>
  <c r="E13" i="6"/>
  <c r="H12" i="7"/>
  <c r="J12" i="7" s="1"/>
  <c r="D12" i="5"/>
  <c r="O12" i="5" s="1"/>
  <c r="B13" i="6"/>
  <c r="N12" i="6"/>
  <c r="K11" i="9"/>
  <c r="M11" i="9" s="1"/>
  <c r="C12" i="9" s="1"/>
  <c r="P12" i="6"/>
  <c r="F12" i="5" l="1"/>
  <c r="L12" i="7"/>
  <c r="I12" i="7"/>
  <c r="F12" i="4"/>
  <c r="D12" i="8"/>
  <c r="O12" i="8" s="1"/>
  <c r="K12" i="7"/>
  <c r="M12" i="7" s="1"/>
  <c r="C13" i="7" s="1"/>
  <c r="G13" i="6"/>
  <c r="D13" i="6"/>
  <c r="O13" i="6" s="1"/>
  <c r="I12" i="5"/>
  <c r="J12" i="5"/>
  <c r="B12" i="9"/>
  <c r="N11" i="9"/>
  <c r="E12" i="9"/>
  <c r="P11" i="9"/>
  <c r="F13" i="6" l="1"/>
  <c r="I12" i="4"/>
  <c r="J12" i="4"/>
  <c r="D12" i="9"/>
  <c r="O12" i="9" s="1"/>
  <c r="E13" i="7"/>
  <c r="L12" i="5"/>
  <c r="K12" i="5"/>
  <c r="M12" i="5" s="1"/>
  <c r="C13" i="5" s="1"/>
  <c r="N12" i="7"/>
  <c r="B13" i="7"/>
  <c r="G12" i="9"/>
  <c r="F12" i="8"/>
  <c r="P12" i="7"/>
  <c r="L12" i="4" l="1"/>
  <c r="K12" i="4"/>
  <c r="M12" i="4" s="1"/>
  <c r="C13" i="4" s="1"/>
  <c r="D13" i="7"/>
  <c r="O13" i="7" s="1"/>
  <c r="N12" i="5"/>
  <c r="B13" i="5"/>
  <c r="E13" i="5"/>
  <c r="G13" i="5" s="1"/>
  <c r="J13" i="6"/>
  <c r="I13" i="6"/>
  <c r="H12" i="8"/>
  <c r="I12" i="8" s="1"/>
  <c r="P12" i="5"/>
  <c r="G13" i="7"/>
  <c r="F12" i="9"/>
  <c r="F13" i="7" l="1"/>
  <c r="H13" i="7" s="1"/>
  <c r="J12" i="8"/>
  <c r="K12" i="8" s="1"/>
  <c r="M12" i="8" s="1"/>
  <c r="C13" i="8" s="1"/>
  <c r="D13" i="5"/>
  <c r="O13" i="5" s="1"/>
  <c r="E13" i="4"/>
  <c r="G13" i="4" s="1"/>
  <c r="N12" i="4"/>
  <c r="B13" i="4"/>
  <c r="L13" i="6"/>
  <c r="K13" i="6"/>
  <c r="M13" i="6" s="1"/>
  <c r="C14" i="6" s="1"/>
  <c r="P12" i="4"/>
  <c r="H12" i="9"/>
  <c r="J12" i="9" s="1"/>
  <c r="I12" i="9" l="1"/>
  <c r="L12" i="9"/>
  <c r="E13" i="8"/>
  <c r="G13" i="8" s="1"/>
  <c r="P12" i="8"/>
  <c r="L12" i="8"/>
  <c r="N13" i="6"/>
  <c r="B14" i="6"/>
  <c r="F13" i="5"/>
  <c r="E14" i="6"/>
  <c r="G14" i="6" s="1"/>
  <c r="D13" i="4"/>
  <c r="O13" i="4" s="1"/>
  <c r="I13" i="7"/>
  <c r="P13" i="6"/>
  <c r="J13" i="7"/>
  <c r="K13" i="7" s="1"/>
  <c r="M13" i="7" s="1"/>
  <c r="C14" i="7" s="1"/>
  <c r="K12" i="9"/>
  <c r="M12" i="9" s="1"/>
  <c r="C13" i="9" s="1"/>
  <c r="F13" i="4" l="1"/>
  <c r="E13" i="9"/>
  <c r="G13" i="9" s="1"/>
  <c r="E14" i="7"/>
  <c r="G14" i="7" s="1"/>
  <c r="B13" i="8"/>
  <c r="N12" i="8"/>
  <c r="P13" i="7"/>
  <c r="L13" i="7"/>
  <c r="I13" i="4"/>
  <c r="J13" i="4"/>
  <c r="N12" i="9"/>
  <c r="B13" i="9"/>
  <c r="J13" i="5"/>
  <c r="I13" i="5"/>
  <c r="D14" i="6"/>
  <c r="O14" i="6" s="1"/>
  <c r="P12" i="9"/>
  <c r="F14" i="6" l="1"/>
  <c r="K13" i="4"/>
  <c r="M13" i="4" s="1"/>
  <c r="C14" i="4" s="1"/>
  <c r="L13" i="4"/>
  <c r="D13" i="9"/>
  <c r="O13" i="9" s="1"/>
  <c r="N13" i="7"/>
  <c r="B14" i="7"/>
  <c r="K13" i="5"/>
  <c r="M13" i="5" s="1"/>
  <c r="C14" i="5" s="1"/>
  <c r="L13" i="5"/>
  <c r="D13" i="8"/>
  <c r="O13" i="8" s="1"/>
  <c r="J14" i="6"/>
  <c r="I14" i="6"/>
  <c r="F13" i="9" l="1"/>
  <c r="H13" i="9" s="1"/>
  <c r="P13" i="5"/>
  <c r="F13" i="8"/>
  <c r="E14" i="5"/>
  <c r="G14" i="5" s="1"/>
  <c r="N13" i="4"/>
  <c r="B14" i="4"/>
  <c r="N13" i="5"/>
  <c r="B14" i="5"/>
  <c r="E14" i="4"/>
  <c r="G14" i="4" s="1"/>
  <c r="K14" i="6"/>
  <c r="M14" i="6" s="1"/>
  <c r="C15" i="6" s="1"/>
  <c r="L14" i="6"/>
  <c r="D14" i="7"/>
  <c r="O14" i="7" s="1"/>
  <c r="P13" i="4"/>
  <c r="F14" i="7" l="1"/>
  <c r="I13" i="9"/>
  <c r="J13" i="9"/>
  <c r="L13" i="9" s="1"/>
  <c r="B14" i="9" s="1"/>
  <c r="N14" i="6"/>
  <c r="B15" i="6"/>
  <c r="D14" i="4"/>
  <c r="O14" i="4" s="1"/>
  <c r="E15" i="6"/>
  <c r="G15" i="6" s="1"/>
  <c r="P14" i="6"/>
  <c r="D14" i="5"/>
  <c r="O14" i="5" s="1"/>
  <c r="H14" i="7"/>
  <c r="J14" i="7" s="1"/>
  <c r="L14" i="7" s="1"/>
  <c r="H13" i="8"/>
  <c r="I13" i="8" s="1"/>
  <c r="K13" i="9" l="1"/>
  <c r="M13" i="9" s="1"/>
  <c r="C14" i="9" s="1"/>
  <c r="E14" i="9" s="1"/>
  <c r="F14" i="4"/>
  <c r="B15" i="7"/>
  <c r="F14" i="5"/>
  <c r="D14" i="9"/>
  <c r="N13" i="9"/>
  <c r="D15" i="6"/>
  <c r="O15" i="6" s="1"/>
  <c r="P13" i="9"/>
  <c r="J13" i="8"/>
  <c r="K13" i="8" s="1"/>
  <c r="M13" i="8" s="1"/>
  <c r="C14" i="8" s="1"/>
  <c r="K14" i="7"/>
  <c r="M14" i="7" s="1"/>
  <c r="C15" i="7" s="1"/>
  <c r="I14" i="7"/>
  <c r="O14" i="9" l="1"/>
  <c r="P14" i="7"/>
  <c r="D15" i="7"/>
  <c r="F15" i="6"/>
  <c r="F14" i="9"/>
  <c r="J14" i="4"/>
  <c r="I14" i="4"/>
  <c r="E14" i="8"/>
  <c r="G14" i="8" s="1"/>
  <c r="J14" i="5"/>
  <c r="I14" i="5"/>
  <c r="G14" i="9"/>
  <c r="N14" i="7"/>
  <c r="E15" i="7"/>
  <c r="G15" i="7" s="1"/>
  <c r="P13" i="8"/>
  <c r="L13" i="8"/>
  <c r="K14" i="4" l="1"/>
  <c r="M14" i="4" s="1"/>
  <c r="C15" i="4" s="1"/>
  <c r="L14" i="4"/>
  <c r="H14" i="9"/>
  <c r="I15" i="6"/>
  <c r="J15" i="6"/>
  <c r="K14" i="5"/>
  <c r="M14" i="5" s="1"/>
  <c r="C15" i="5" s="1"/>
  <c r="L14" i="5"/>
  <c r="N13" i="8"/>
  <c r="B14" i="8"/>
  <c r="F15" i="7"/>
  <c r="O15" i="7"/>
  <c r="K15" i="6" l="1"/>
  <c r="M15" i="6" s="1"/>
  <c r="C16" i="6" s="1"/>
  <c r="L15" i="6"/>
  <c r="N14" i="4"/>
  <c r="B15" i="4"/>
  <c r="B15" i="5"/>
  <c r="N14" i="5"/>
  <c r="E15" i="4"/>
  <c r="E15" i="5"/>
  <c r="G15" i="5" s="1"/>
  <c r="I14" i="9"/>
  <c r="H15" i="7"/>
  <c r="D14" i="8"/>
  <c r="O14" i="8" s="1"/>
  <c r="P14" i="5"/>
  <c r="J14" i="9"/>
  <c r="P14" i="4"/>
  <c r="D15" i="5" l="1"/>
  <c r="O15" i="5" s="1"/>
  <c r="G15" i="4"/>
  <c r="D15" i="4"/>
  <c r="O15" i="4" s="1"/>
  <c r="L14" i="9"/>
  <c r="K14" i="9"/>
  <c r="M14" i="9" s="1"/>
  <c r="C15" i="9" s="1"/>
  <c r="J15" i="7"/>
  <c r="B16" i="6"/>
  <c r="N15" i="6"/>
  <c r="I15" i="7"/>
  <c r="E16" i="6"/>
  <c r="G16" i="6" s="1"/>
  <c r="F14" i="8"/>
  <c r="P15" i="6"/>
  <c r="F15" i="5" l="1"/>
  <c r="L15" i="7"/>
  <c r="B15" i="9"/>
  <c r="N14" i="9"/>
  <c r="P14" i="9"/>
  <c r="E15" i="9"/>
  <c r="G15" i="9" s="1"/>
  <c r="F15" i="4"/>
  <c r="D16" i="6"/>
  <c r="O16" i="6" s="1"/>
  <c r="H14" i="8"/>
  <c r="I14" i="8" s="1"/>
  <c r="K15" i="7"/>
  <c r="M15" i="7" s="1"/>
  <c r="C16" i="7" s="1"/>
  <c r="F16" i="6" l="1"/>
  <c r="J16" i="6" s="1"/>
  <c r="J15" i="4"/>
  <c r="I15" i="4"/>
  <c r="D15" i="9"/>
  <c r="O15" i="9" s="1"/>
  <c r="B16" i="7"/>
  <c r="N15" i="7"/>
  <c r="P15" i="7"/>
  <c r="I16" i="6"/>
  <c r="I15" i="5"/>
  <c r="J15" i="5"/>
  <c r="E16" i="7"/>
  <c r="G16" i="7" s="1"/>
  <c r="J14" i="8"/>
  <c r="D16" i="7" l="1"/>
  <c r="O16" i="7" s="1"/>
  <c r="L14" i="8"/>
  <c r="K15" i="5"/>
  <c r="M15" i="5" s="1"/>
  <c r="C16" i="5" s="1"/>
  <c r="L15" i="5"/>
  <c r="F15" i="9"/>
  <c r="K16" i="6"/>
  <c r="M16" i="6" s="1"/>
  <c r="C17" i="6" s="1"/>
  <c r="L16" i="6"/>
  <c r="K14" i="8"/>
  <c r="M14" i="8" s="1"/>
  <c r="C15" i="8" s="1"/>
  <c r="K15" i="4"/>
  <c r="M15" i="4" s="1"/>
  <c r="C16" i="4" s="1"/>
  <c r="L15" i="4"/>
  <c r="F16" i="7" l="1"/>
  <c r="P14" i="8"/>
  <c r="H15" i="9"/>
  <c r="I15" i="9" s="1"/>
  <c r="E17" i="6"/>
  <c r="P15" i="5"/>
  <c r="E16" i="4"/>
  <c r="G16" i="4" s="1"/>
  <c r="E16" i="5"/>
  <c r="E15" i="8"/>
  <c r="P16" i="6"/>
  <c r="B16" i="4"/>
  <c r="N15" i="4"/>
  <c r="P15" i="4"/>
  <c r="B17" i="6"/>
  <c r="N16" i="6"/>
  <c r="N15" i="5"/>
  <c r="B16" i="5"/>
  <c r="H16" i="7"/>
  <c r="B15" i="8"/>
  <c r="N14" i="8"/>
  <c r="G15" i="8" l="1"/>
  <c r="G17" i="6"/>
  <c r="G16" i="5"/>
  <c r="D16" i="5"/>
  <c r="O16" i="5" s="1"/>
  <c r="D15" i="8"/>
  <c r="O15" i="8" s="1"/>
  <c r="J16" i="7"/>
  <c r="I16" i="7"/>
  <c r="D17" i="6"/>
  <c r="O17" i="6" s="1"/>
  <c r="D16" i="4"/>
  <c r="O16" i="4" s="1"/>
  <c r="J15" i="9"/>
  <c r="F16" i="4" l="1"/>
  <c r="L16" i="7"/>
  <c r="L15" i="9"/>
  <c r="K16" i="7"/>
  <c r="M16" i="7" s="1"/>
  <c r="C17" i="7" s="1"/>
  <c r="F15" i="8"/>
  <c r="K15" i="9"/>
  <c r="M15" i="9" s="1"/>
  <c r="C16" i="9" s="1"/>
  <c r="F16" i="5"/>
  <c r="J16" i="4"/>
  <c r="I16" i="4"/>
  <c r="F17" i="6"/>
  <c r="P15" i="9" l="1"/>
  <c r="J16" i="5"/>
  <c r="I16" i="5"/>
  <c r="J17" i="6"/>
  <c r="I17" i="6"/>
  <c r="H15" i="8"/>
  <c r="J15" i="8" s="1"/>
  <c r="E17" i="7"/>
  <c r="G17" i="7" s="1"/>
  <c r="K16" i="4"/>
  <c r="M16" i="4" s="1"/>
  <c r="C17" i="4" s="1"/>
  <c r="L16" i="4"/>
  <c r="N16" i="7"/>
  <c r="B17" i="7"/>
  <c r="E16" i="9"/>
  <c r="G16" i="9" s="1"/>
  <c r="B16" i="9"/>
  <c r="N15" i="9"/>
  <c r="P16" i="7"/>
  <c r="I15" i="8" l="1"/>
  <c r="L15" i="8"/>
  <c r="N16" i="4"/>
  <c r="B17" i="4"/>
  <c r="E17" i="4"/>
  <c r="K15" i="8"/>
  <c r="M15" i="8" s="1"/>
  <c r="C16" i="8" s="1"/>
  <c r="K17" i="6"/>
  <c r="M17" i="6" s="1"/>
  <c r="C18" i="6" s="1"/>
  <c r="L17" i="6"/>
  <c r="P16" i="4"/>
  <c r="D17" i="7"/>
  <c r="O17" i="7" s="1"/>
  <c r="D16" i="9"/>
  <c r="O16" i="9" s="1"/>
  <c r="K16" i="5"/>
  <c r="M16" i="5" s="1"/>
  <c r="C17" i="5" s="1"/>
  <c r="L16" i="5"/>
  <c r="F16" i="9" l="1"/>
  <c r="P16" i="5"/>
  <c r="F17" i="7"/>
  <c r="H17" i="7" s="1"/>
  <c r="J17" i="7" s="1"/>
  <c r="P17" i="6"/>
  <c r="G17" i="4"/>
  <c r="D17" i="4"/>
  <c r="O17" i="4" s="1"/>
  <c r="N17" i="6"/>
  <c r="B18" i="6"/>
  <c r="H16" i="9"/>
  <c r="E18" i="6"/>
  <c r="G18" i="6" s="1"/>
  <c r="C14" i="3"/>
  <c r="N16" i="5"/>
  <c r="B17" i="5"/>
  <c r="B16" i="8"/>
  <c r="N15" i="8"/>
  <c r="E16" i="8"/>
  <c r="G16" i="8" s="1"/>
  <c r="E17" i="5"/>
  <c r="P15" i="8"/>
  <c r="I17" i="7" l="1"/>
  <c r="F17" i="4"/>
  <c r="I17" i="4" s="1"/>
  <c r="L17" i="7"/>
  <c r="D17" i="5"/>
  <c r="O17" i="5" s="1"/>
  <c r="I16" i="9"/>
  <c r="K17" i="7"/>
  <c r="M17" i="7" s="1"/>
  <c r="C18" i="7" s="1"/>
  <c r="J16" i="9"/>
  <c r="G17" i="5"/>
  <c r="D18" i="6"/>
  <c r="O18" i="6" s="1"/>
  <c r="D16" i="8"/>
  <c r="O16" i="8" s="1"/>
  <c r="J17" i="4" l="1"/>
  <c r="L17" i="4" s="1"/>
  <c r="B18" i="4" s="1"/>
  <c r="F17" i="5"/>
  <c r="J17" i="5" s="1"/>
  <c r="E18" i="7"/>
  <c r="L16" i="9"/>
  <c r="K16" i="9"/>
  <c r="M16" i="9" s="1"/>
  <c r="C17" i="9" s="1"/>
  <c r="N17" i="7"/>
  <c r="B18" i="7"/>
  <c r="P17" i="7"/>
  <c r="I17" i="5"/>
  <c r="F16" i="8"/>
  <c r="K17" i="4"/>
  <c r="M17" i="4" s="1"/>
  <c r="C18" i="4" s="1"/>
  <c r="F18" i="6"/>
  <c r="E17" i="9" l="1"/>
  <c r="G17" i="9" s="1"/>
  <c r="K17" i="5"/>
  <c r="M17" i="5" s="1"/>
  <c r="C18" i="5" s="1"/>
  <c r="G18" i="7"/>
  <c r="P17" i="4"/>
  <c r="L17" i="5"/>
  <c r="E18" i="4"/>
  <c r="D18" i="7"/>
  <c r="O18" i="7" s="1"/>
  <c r="H16" i="8"/>
  <c r="J16" i="8" s="1"/>
  <c r="N16" i="9"/>
  <c r="B17" i="9"/>
  <c r="P16" i="9"/>
  <c r="D18" i="4"/>
  <c r="F18" i="4" s="1"/>
  <c r="J18" i="6"/>
  <c r="I18" i="6"/>
  <c r="N17" i="4"/>
  <c r="I16" i="8" l="1"/>
  <c r="F18" i="7"/>
  <c r="H18" i="7" s="1"/>
  <c r="L16" i="8"/>
  <c r="E18" i="5"/>
  <c r="G18" i="5" s="1"/>
  <c r="P17" i="5"/>
  <c r="G18" i="4"/>
  <c r="J18" i="4" s="1"/>
  <c r="B18" i="5"/>
  <c r="N17" i="5"/>
  <c r="O18" i="4"/>
  <c r="K18" i="6"/>
  <c r="M18" i="6" s="1"/>
  <c r="C19" i="6" s="1"/>
  <c r="L18" i="6"/>
  <c r="D17" i="9"/>
  <c r="O17" i="9" s="1"/>
  <c r="K16" i="8"/>
  <c r="M16" i="8" s="1"/>
  <c r="C17" i="8" s="1"/>
  <c r="I18" i="7" l="1"/>
  <c r="J18" i="7"/>
  <c r="L18" i="7" s="1"/>
  <c r="P18" i="6"/>
  <c r="L18" i="4"/>
  <c r="K18" i="4"/>
  <c r="M18" i="4" s="1"/>
  <c r="C19" i="4" s="1"/>
  <c r="E17" i="8"/>
  <c r="G17" i="8" s="1"/>
  <c r="I18" i="4"/>
  <c r="F14" i="3"/>
  <c r="B17" i="8"/>
  <c r="N16" i="8"/>
  <c r="P16" i="8"/>
  <c r="D18" i="5"/>
  <c r="O18" i="5" s="1"/>
  <c r="K18" i="7"/>
  <c r="M18" i="7" s="1"/>
  <c r="C19" i="7" s="1"/>
  <c r="F17" i="9"/>
  <c r="N18" i="6"/>
  <c r="B19" i="6"/>
  <c r="E19" i="6"/>
  <c r="G19" i="6" s="1"/>
  <c r="P18" i="7" l="1"/>
  <c r="F18" i="5"/>
  <c r="D17" i="8"/>
  <c r="O17" i="8" s="1"/>
  <c r="N18" i="7"/>
  <c r="B19" i="7"/>
  <c r="D19" i="6"/>
  <c r="O19" i="6" s="1"/>
  <c r="E19" i="4"/>
  <c r="G19" i="4" s="1"/>
  <c r="H17" i="9"/>
  <c r="I17" i="9" s="1"/>
  <c r="B19" i="4"/>
  <c r="N18" i="4"/>
  <c r="E19" i="7"/>
  <c r="P18" i="4"/>
  <c r="F19" i="6" l="1"/>
  <c r="F17" i="8"/>
  <c r="H17" i="8" s="1"/>
  <c r="D19" i="4"/>
  <c r="O19" i="4" s="1"/>
  <c r="D19" i="7"/>
  <c r="O19" i="7" s="1"/>
  <c r="G19" i="7"/>
  <c r="J17" i="9"/>
  <c r="I19" i="6"/>
  <c r="J19" i="6"/>
  <c r="L19" i="6" s="1"/>
  <c r="I18" i="5"/>
  <c r="J18" i="5"/>
  <c r="F19" i="7" l="1"/>
  <c r="H19" i="7" s="1"/>
  <c r="F19" i="4"/>
  <c r="B20" i="6"/>
  <c r="K19" i="6"/>
  <c r="M19" i="6" s="1"/>
  <c r="C20" i="6" s="1"/>
  <c r="J17" i="8"/>
  <c r="K18" i="5"/>
  <c r="M18" i="5" s="1"/>
  <c r="C19" i="5" s="1"/>
  <c r="L18" i="5"/>
  <c r="L17" i="9"/>
  <c r="I17" i="8"/>
  <c r="K17" i="9"/>
  <c r="M17" i="9" s="1"/>
  <c r="C18" i="9" s="1"/>
  <c r="I19" i="4"/>
  <c r="J19" i="4"/>
  <c r="P18" i="5" l="1"/>
  <c r="P19" i="6"/>
  <c r="E20" i="6"/>
  <c r="G20" i="6" s="1"/>
  <c r="N17" i="9"/>
  <c r="B18" i="9"/>
  <c r="E18" i="9"/>
  <c r="P17" i="9"/>
  <c r="L17" i="8"/>
  <c r="K17" i="8"/>
  <c r="M17" i="8" s="1"/>
  <c r="C18" i="8" s="1"/>
  <c r="B19" i="5"/>
  <c r="N18" i="5"/>
  <c r="I19" i="7"/>
  <c r="K19" i="4"/>
  <c r="M19" i="4" s="1"/>
  <c r="C20" i="4" s="1"/>
  <c r="L19" i="4"/>
  <c r="E19" i="5"/>
  <c r="G19" i="5" s="1"/>
  <c r="J19" i="7"/>
  <c r="K19" i="7" s="1"/>
  <c r="M19" i="7" s="1"/>
  <c r="C20" i="7" s="1"/>
  <c r="D20" i="6"/>
  <c r="O20" i="6" s="1"/>
  <c r="N19" i="6"/>
  <c r="P19" i="4" l="1"/>
  <c r="D19" i="5"/>
  <c r="O19" i="5" s="1"/>
  <c r="D18" i="9"/>
  <c r="O18" i="9" s="1"/>
  <c r="E20" i="7"/>
  <c r="G20" i="7" s="1"/>
  <c r="F20" i="6"/>
  <c r="E18" i="8"/>
  <c r="G18" i="8" s="1"/>
  <c r="G18" i="9"/>
  <c r="E20" i="4"/>
  <c r="G20" i="4" s="1"/>
  <c r="P17" i="8"/>
  <c r="P19" i="7"/>
  <c r="L19" i="7"/>
  <c r="B18" i="8"/>
  <c r="N17" i="8"/>
  <c r="B20" i="4"/>
  <c r="N19" i="4"/>
  <c r="F18" i="9" l="1"/>
  <c r="B20" i="7"/>
  <c r="N19" i="7"/>
  <c r="I20" i="6"/>
  <c r="J20" i="6"/>
  <c r="F19" i="5"/>
  <c r="D18" i="8"/>
  <c r="O18" i="8" s="1"/>
  <c r="D20" i="4"/>
  <c r="O20" i="4" s="1"/>
  <c r="F20" i="4" l="1"/>
  <c r="J20" i="4" s="1"/>
  <c r="L20" i="4" s="1"/>
  <c r="I19" i="5"/>
  <c r="J19" i="5"/>
  <c r="D20" i="7"/>
  <c r="O20" i="7" s="1"/>
  <c r="K20" i="6"/>
  <c r="M20" i="6" s="1"/>
  <c r="C21" i="6" s="1"/>
  <c r="L20" i="6"/>
  <c r="F18" i="8"/>
  <c r="H18" i="9"/>
  <c r="I18" i="9" s="1"/>
  <c r="I20" i="4" l="1"/>
  <c r="J18" i="9"/>
  <c r="L18" i="9" s="1"/>
  <c r="P20" i="6"/>
  <c r="B21" i="4"/>
  <c r="B21" i="6"/>
  <c r="N20" i="6"/>
  <c r="F20" i="7"/>
  <c r="K18" i="9"/>
  <c r="M18" i="9" s="1"/>
  <c r="C19" i="9" s="1"/>
  <c r="K20" i="4"/>
  <c r="M20" i="4" s="1"/>
  <c r="C21" i="4" s="1"/>
  <c r="E21" i="6"/>
  <c r="H18" i="8"/>
  <c r="K19" i="5"/>
  <c r="M19" i="5" s="1"/>
  <c r="C20" i="5" s="1"/>
  <c r="L19" i="5"/>
  <c r="P18" i="9" l="1"/>
  <c r="P19" i="5"/>
  <c r="G21" i="6"/>
  <c r="H20" i="7"/>
  <c r="J20" i="7" s="1"/>
  <c r="P20" i="4"/>
  <c r="E20" i="5"/>
  <c r="G20" i="5" s="1"/>
  <c r="I18" i="8"/>
  <c r="B19" i="9"/>
  <c r="N18" i="9"/>
  <c r="D21" i="6"/>
  <c r="O21" i="6" s="1"/>
  <c r="J18" i="8"/>
  <c r="K18" i="8" s="1"/>
  <c r="M18" i="8" s="1"/>
  <c r="C19" i="8" s="1"/>
  <c r="E19" i="9"/>
  <c r="D21" i="4"/>
  <c r="F21" i="4" s="1"/>
  <c r="E21" i="4"/>
  <c r="B20" i="5"/>
  <c r="N19" i="5"/>
  <c r="N20" i="4"/>
  <c r="I20" i="7" l="1"/>
  <c r="E19" i="8"/>
  <c r="G19" i="8" s="1"/>
  <c r="F21" i="6"/>
  <c r="L20" i="7"/>
  <c r="K20" i="7"/>
  <c r="M20" i="7" s="1"/>
  <c r="C21" i="7" s="1"/>
  <c r="G21" i="4"/>
  <c r="I21" i="4" s="1"/>
  <c r="D20" i="5"/>
  <c r="O20" i="5" s="1"/>
  <c r="P18" i="8"/>
  <c r="L18" i="8"/>
  <c r="O21" i="4"/>
  <c r="D19" i="9"/>
  <c r="O19" i="9" s="1"/>
  <c r="G19" i="9"/>
  <c r="P20" i="7" l="1"/>
  <c r="E21" i="7"/>
  <c r="B21" i="7"/>
  <c r="N20" i="7"/>
  <c r="J21" i="4"/>
  <c r="F20" i="5"/>
  <c r="I21" i="6"/>
  <c r="J21" i="6"/>
  <c r="F19" i="9"/>
  <c r="N18" i="8"/>
  <c r="B19" i="8"/>
  <c r="H19" i="9" l="1"/>
  <c r="I19" i="9" s="1"/>
  <c r="K21" i="4"/>
  <c r="M21" i="4" s="1"/>
  <c r="C22" i="4" s="1"/>
  <c r="L21" i="4"/>
  <c r="D19" i="8"/>
  <c r="O19" i="8" s="1"/>
  <c r="D21" i="7"/>
  <c r="O21" i="7" s="1"/>
  <c r="K21" i="6"/>
  <c r="M21" i="6" s="1"/>
  <c r="C22" i="6" s="1"/>
  <c r="L21" i="6"/>
  <c r="G21" i="7"/>
  <c r="I20" i="5"/>
  <c r="J20" i="5"/>
  <c r="F21" i="7" l="1"/>
  <c r="H21" i="7" s="1"/>
  <c r="J21" i="7" s="1"/>
  <c r="P21" i="6"/>
  <c r="B22" i="4"/>
  <c r="N21" i="4"/>
  <c r="N21" i="6"/>
  <c r="B22" i="6"/>
  <c r="P21" i="4"/>
  <c r="E22" i="6"/>
  <c r="F19" i="8"/>
  <c r="K20" i="5"/>
  <c r="M20" i="5" s="1"/>
  <c r="C21" i="5" s="1"/>
  <c r="L20" i="5"/>
  <c r="E22" i="4"/>
  <c r="G22" i="4" s="1"/>
  <c r="J19" i="9"/>
  <c r="K19" i="9" s="1"/>
  <c r="M19" i="9" s="1"/>
  <c r="C20" i="9" s="1"/>
  <c r="E20" i="9" l="1"/>
  <c r="L21" i="7"/>
  <c r="E21" i="5"/>
  <c r="G21" i="5" s="1"/>
  <c r="P20" i="5"/>
  <c r="D22" i="6"/>
  <c r="O22" i="6" s="1"/>
  <c r="G22" i="6"/>
  <c r="D22" i="4"/>
  <c r="O22" i="4" s="1"/>
  <c r="P19" i="9"/>
  <c r="L19" i="9"/>
  <c r="N20" i="5"/>
  <c r="B21" i="5"/>
  <c r="H19" i="8"/>
  <c r="J19" i="8" s="1"/>
  <c r="K21" i="7"/>
  <c r="M21" i="7" s="1"/>
  <c r="C22" i="7" s="1"/>
  <c r="I21" i="7"/>
  <c r="P21" i="7" l="1"/>
  <c r="L19" i="8"/>
  <c r="F22" i="6"/>
  <c r="N21" i="7"/>
  <c r="B22" i="7"/>
  <c r="F22" i="4"/>
  <c r="D21" i="5"/>
  <c r="O21" i="5" s="1"/>
  <c r="I19" i="8"/>
  <c r="G20" i="9"/>
  <c r="E22" i="7"/>
  <c r="G22" i="7" s="1"/>
  <c r="N19" i="9"/>
  <c r="B20" i="9"/>
  <c r="K19" i="8"/>
  <c r="M19" i="8" s="1"/>
  <c r="C20" i="8" s="1"/>
  <c r="J22" i="4" l="1"/>
  <c r="I22" i="4"/>
  <c r="I22" i="6"/>
  <c r="J22" i="6"/>
  <c r="F21" i="5"/>
  <c r="D22" i="7"/>
  <c r="O22" i="7" s="1"/>
  <c r="N19" i="8"/>
  <c r="B20" i="8"/>
  <c r="P19" i="8"/>
  <c r="E20" i="8"/>
  <c r="G20" i="8" s="1"/>
  <c r="D20" i="9"/>
  <c r="O20" i="9" s="1"/>
  <c r="F22" i="7" l="1"/>
  <c r="D20" i="8"/>
  <c r="O20" i="8" s="1"/>
  <c r="J21" i="5"/>
  <c r="I21" i="5"/>
  <c r="K22" i="6"/>
  <c r="M22" i="6" s="1"/>
  <c r="C23" i="6" s="1"/>
  <c r="L22" i="6"/>
  <c r="F20" i="9"/>
  <c r="H22" i="7"/>
  <c r="I22" i="7" s="1"/>
  <c r="K22" i="4"/>
  <c r="M22" i="4" s="1"/>
  <c r="C23" i="4" s="1"/>
  <c r="L22" i="4"/>
  <c r="F20" i="8" l="1"/>
  <c r="B23" i="6"/>
  <c r="N22" i="6"/>
  <c r="E23" i="6"/>
  <c r="G23" i="6" s="1"/>
  <c r="P22" i="4"/>
  <c r="N22" i="4"/>
  <c r="B23" i="4"/>
  <c r="J22" i="7"/>
  <c r="H20" i="9"/>
  <c r="J20" i="9" s="1"/>
  <c r="H20" i="8"/>
  <c r="J20" i="8" s="1"/>
  <c r="L20" i="8" s="1"/>
  <c r="E23" i="4"/>
  <c r="P22" i="6"/>
  <c r="K21" i="5"/>
  <c r="M21" i="5" s="1"/>
  <c r="C22" i="5" s="1"/>
  <c r="L21" i="5"/>
  <c r="I20" i="8" l="1"/>
  <c r="I20" i="9"/>
  <c r="B21" i="8"/>
  <c r="L20" i="9"/>
  <c r="G23" i="4"/>
  <c r="K20" i="8"/>
  <c r="M20" i="8" s="1"/>
  <c r="C21" i="8" s="1"/>
  <c r="L22" i="7"/>
  <c r="E22" i="5"/>
  <c r="G22" i="5" s="1"/>
  <c r="D23" i="4"/>
  <c r="O23" i="4" s="1"/>
  <c r="B22" i="5"/>
  <c r="N21" i="5"/>
  <c r="P21" i="5"/>
  <c r="K20" i="9"/>
  <c r="M20" i="9" s="1"/>
  <c r="C21" i="9" s="1"/>
  <c r="K22" i="7"/>
  <c r="M22" i="7" s="1"/>
  <c r="C23" i="7" s="1"/>
  <c r="D23" i="6"/>
  <c r="O23" i="6" s="1"/>
  <c r="F23" i="4" l="1"/>
  <c r="I23" i="4" s="1"/>
  <c r="P20" i="8"/>
  <c r="P22" i="7"/>
  <c r="B21" i="9"/>
  <c r="N20" i="9"/>
  <c r="E21" i="8"/>
  <c r="F23" i="6"/>
  <c r="P20" i="9"/>
  <c r="D21" i="8"/>
  <c r="B23" i="7"/>
  <c r="N22" i="7"/>
  <c r="E23" i="7"/>
  <c r="N20" i="8"/>
  <c r="E21" i="9"/>
  <c r="D22" i="5"/>
  <c r="O22" i="5" s="1"/>
  <c r="J23" i="4" l="1"/>
  <c r="O21" i="8"/>
  <c r="F21" i="8"/>
  <c r="J23" i="6"/>
  <c r="I23" i="6"/>
  <c r="G21" i="8"/>
  <c r="D23" i="7"/>
  <c r="O23" i="7" s="1"/>
  <c r="K23" i="4"/>
  <c r="M23" i="4" s="1"/>
  <c r="C24" i="4" s="1"/>
  <c r="L23" i="4"/>
  <c r="F22" i="5"/>
  <c r="G21" i="9"/>
  <c r="D21" i="9"/>
  <c r="O21" i="9" s="1"/>
  <c r="G23" i="7"/>
  <c r="H21" i="8" l="1"/>
  <c r="I21" i="8"/>
  <c r="F21" i="9"/>
  <c r="K23" i="6"/>
  <c r="M23" i="6" s="1"/>
  <c r="C24" i="6" s="1"/>
  <c r="L23" i="6"/>
  <c r="E24" i="4"/>
  <c r="F23" i="7"/>
  <c r="B24" i="4"/>
  <c r="N23" i="4"/>
  <c r="P23" i="4"/>
  <c r="J21" i="8"/>
  <c r="J22" i="5"/>
  <c r="I22" i="5"/>
  <c r="G24" i="4" l="1"/>
  <c r="L21" i="8"/>
  <c r="E24" i="6"/>
  <c r="K22" i="5"/>
  <c r="M22" i="5" s="1"/>
  <c r="C23" i="5" s="1"/>
  <c r="L22" i="5"/>
  <c r="P23" i="6"/>
  <c r="D24" i="4"/>
  <c r="O24" i="4" s="1"/>
  <c r="H21" i="9"/>
  <c r="I21" i="9" s="1"/>
  <c r="H23" i="7"/>
  <c r="I23" i="7" s="1"/>
  <c r="B24" i="6"/>
  <c r="N23" i="6"/>
  <c r="K21" i="8"/>
  <c r="M21" i="8" s="1"/>
  <c r="C22" i="8" s="1"/>
  <c r="J21" i="9" l="1"/>
  <c r="L21" i="9" s="1"/>
  <c r="J23" i="7"/>
  <c r="P22" i="5"/>
  <c r="F24" i="4"/>
  <c r="G24" i="6"/>
  <c r="N22" i="5"/>
  <c r="B23" i="5"/>
  <c r="E22" i="8"/>
  <c r="B22" i="8"/>
  <c r="N21" i="8"/>
  <c r="E23" i="5"/>
  <c r="P21" i="8"/>
  <c r="L23" i="7"/>
  <c r="D24" i="6"/>
  <c r="O24" i="6" s="1"/>
  <c r="K21" i="9"/>
  <c r="M21" i="9" s="1"/>
  <c r="C22" i="9" s="1"/>
  <c r="K23" i="7"/>
  <c r="M23" i="7" s="1"/>
  <c r="C24" i="7" s="1"/>
  <c r="G23" i="5" l="1"/>
  <c r="E24" i="7"/>
  <c r="G24" i="7" s="1"/>
  <c r="J24" i="4"/>
  <c r="I24" i="4"/>
  <c r="G22" i="8"/>
  <c r="D23" i="5"/>
  <c r="O23" i="5" s="1"/>
  <c r="D22" i="8"/>
  <c r="O22" i="8" s="1"/>
  <c r="B22" i="9"/>
  <c r="N21" i="9"/>
  <c r="E22" i="9"/>
  <c r="P21" i="9"/>
  <c r="F24" i="6"/>
  <c r="B24" i="7"/>
  <c r="N23" i="7"/>
  <c r="P23" i="7"/>
  <c r="J24" i="6" l="1"/>
  <c r="I24" i="6"/>
  <c r="D22" i="9"/>
  <c r="O22" i="9" s="1"/>
  <c r="D24" i="7"/>
  <c r="O24" i="7" s="1"/>
  <c r="F22" i="8"/>
  <c r="G22" i="9"/>
  <c r="F23" i="5"/>
  <c r="K24" i="4"/>
  <c r="M24" i="4" s="1"/>
  <c r="C25" i="4" s="1"/>
  <c r="L24" i="4"/>
  <c r="B25" i="4" l="1"/>
  <c r="N24" i="4"/>
  <c r="F24" i="7"/>
  <c r="I23" i="5"/>
  <c r="J23" i="5"/>
  <c r="E25" i="4"/>
  <c r="K24" i="6"/>
  <c r="M24" i="6" s="1"/>
  <c r="C25" i="6" s="1"/>
  <c r="L24" i="6"/>
  <c r="P24" i="4"/>
  <c r="H22" i="8"/>
  <c r="I22" i="8" s="1"/>
  <c r="F22" i="9"/>
  <c r="P24" i="6" l="1"/>
  <c r="J22" i="8"/>
  <c r="K23" i="5"/>
  <c r="M23" i="5" s="1"/>
  <c r="C24" i="5" s="1"/>
  <c r="L23" i="5"/>
  <c r="N24" i="6"/>
  <c r="B25" i="6"/>
  <c r="E25" i="6"/>
  <c r="G25" i="6" s="1"/>
  <c r="G25" i="4"/>
  <c r="H22" i="9"/>
  <c r="I22" i="9" s="1"/>
  <c r="H24" i="7"/>
  <c r="J24" i="7" s="1"/>
  <c r="D25" i="4"/>
  <c r="O25" i="4" s="1"/>
  <c r="J22" i="9" l="1"/>
  <c r="I24" i="7"/>
  <c r="L24" i="7"/>
  <c r="N23" i="5"/>
  <c r="B24" i="5"/>
  <c r="L22" i="9"/>
  <c r="E24" i="5"/>
  <c r="G24" i="5" s="1"/>
  <c r="K22" i="9"/>
  <c r="M22" i="9" s="1"/>
  <c r="C23" i="9" s="1"/>
  <c r="P23" i="5"/>
  <c r="L22" i="8"/>
  <c r="K24" i="7"/>
  <c r="M24" i="7" s="1"/>
  <c r="C25" i="7" s="1"/>
  <c r="D25" i="6"/>
  <c r="O25" i="6" s="1"/>
  <c r="K22" i="8"/>
  <c r="M22" i="8" s="1"/>
  <c r="C23" i="8" s="1"/>
  <c r="F25" i="4"/>
  <c r="E23" i="8" l="1"/>
  <c r="G23" i="8" s="1"/>
  <c r="P22" i="9"/>
  <c r="E23" i="9"/>
  <c r="G23" i="9" s="1"/>
  <c r="D24" i="5"/>
  <c r="O24" i="5" s="1"/>
  <c r="P22" i="8"/>
  <c r="E25" i="7"/>
  <c r="G25" i="7" s="1"/>
  <c r="F25" i="6"/>
  <c r="B25" i="7"/>
  <c r="N24" i="7"/>
  <c r="B23" i="8"/>
  <c r="N22" i="8"/>
  <c r="B23" i="9"/>
  <c r="N22" i="9"/>
  <c r="I25" i="4"/>
  <c r="J25" i="4"/>
  <c r="P24" i="7"/>
  <c r="D25" i="7" l="1"/>
  <c r="O25" i="7" s="1"/>
  <c r="F24" i="5"/>
  <c r="K25" i="4"/>
  <c r="M25" i="4" s="1"/>
  <c r="C26" i="4" s="1"/>
  <c r="L25" i="4"/>
  <c r="J25" i="6"/>
  <c r="I25" i="6"/>
  <c r="D23" i="9"/>
  <c r="O23" i="9" s="1"/>
  <c r="D23" i="8"/>
  <c r="O23" i="8" s="1"/>
  <c r="F23" i="9" l="1"/>
  <c r="N25" i="4"/>
  <c r="B26" i="4"/>
  <c r="E26" i="4"/>
  <c r="G26" i="4" s="1"/>
  <c r="F23" i="8"/>
  <c r="P25" i="4"/>
  <c r="F25" i="7"/>
  <c r="K25" i="6"/>
  <c r="M25" i="6" s="1"/>
  <c r="C26" i="6" s="1"/>
  <c r="L25" i="6"/>
  <c r="H23" i="9"/>
  <c r="J23" i="9" s="1"/>
  <c r="J24" i="5"/>
  <c r="I24" i="5"/>
  <c r="I23" i="9" l="1"/>
  <c r="E26" i="6"/>
  <c r="G26" i="6" s="1"/>
  <c r="L23" i="9"/>
  <c r="B26" i="6"/>
  <c r="N25" i="6"/>
  <c r="K24" i="5"/>
  <c r="M24" i="5" s="1"/>
  <c r="C25" i="5" s="1"/>
  <c r="L24" i="5"/>
  <c r="P25" i="6"/>
  <c r="K23" i="9"/>
  <c r="M23" i="9" s="1"/>
  <c r="C24" i="9" s="1"/>
  <c r="H23" i="8"/>
  <c r="I23" i="8" s="1"/>
  <c r="D26" i="4"/>
  <c r="O26" i="4" s="1"/>
  <c r="H25" i="7"/>
  <c r="J23" i="8" l="1"/>
  <c r="L23" i="8" s="1"/>
  <c r="F26" i="4"/>
  <c r="P24" i="5"/>
  <c r="N23" i="9"/>
  <c r="B24" i="9"/>
  <c r="E25" i="5"/>
  <c r="G25" i="5" s="1"/>
  <c r="P23" i="9"/>
  <c r="I26" i="4"/>
  <c r="J26" i="4"/>
  <c r="L26" i="4" s="1"/>
  <c r="K23" i="8"/>
  <c r="M23" i="8" s="1"/>
  <c r="C24" i="8" s="1"/>
  <c r="E24" i="9"/>
  <c r="J25" i="7"/>
  <c r="N24" i="5"/>
  <c r="B25" i="5"/>
  <c r="D26" i="6"/>
  <c r="O26" i="6" s="1"/>
  <c r="I25" i="7"/>
  <c r="B27" i="4" l="1"/>
  <c r="L25" i="7"/>
  <c r="K26" i="4"/>
  <c r="M26" i="4" s="1"/>
  <c r="C27" i="4" s="1"/>
  <c r="K25" i="7"/>
  <c r="M25" i="7" s="1"/>
  <c r="C26" i="7" s="1"/>
  <c r="D24" i="9"/>
  <c r="O24" i="9" s="1"/>
  <c r="G24" i="9"/>
  <c r="N23" i="8"/>
  <c r="B24" i="8"/>
  <c r="E24" i="8"/>
  <c r="G24" i="8" s="1"/>
  <c r="D25" i="5"/>
  <c r="O25" i="5" s="1"/>
  <c r="P23" i="8"/>
  <c r="F26" i="6"/>
  <c r="N25" i="7" l="1"/>
  <c r="B26" i="7"/>
  <c r="E26" i="7"/>
  <c r="P25" i="7"/>
  <c r="D24" i="8"/>
  <c r="O24" i="8" s="1"/>
  <c r="F24" i="9"/>
  <c r="P26" i="4"/>
  <c r="N26" i="4"/>
  <c r="I26" i="6"/>
  <c r="J26" i="6"/>
  <c r="F25" i="5"/>
  <c r="D27" i="4"/>
  <c r="E27" i="4"/>
  <c r="O27" i="4" l="1"/>
  <c r="J25" i="5"/>
  <c r="I25" i="5"/>
  <c r="K26" i="6"/>
  <c r="M26" i="6" s="1"/>
  <c r="C27" i="6" s="1"/>
  <c r="L26" i="6"/>
  <c r="G26" i="7"/>
  <c r="F24" i="8"/>
  <c r="D26" i="7"/>
  <c r="O26" i="7" s="1"/>
  <c r="H24" i="9"/>
  <c r="J24" i="9" s="1"/>
  <c r="F27" i="4"/>
  <c r="G27" i="4"/>
  <c r="L24" i="9" l="1"/>
  <c r="B27" i="6"/>
  <c r="N26" i="6"/>
  <c r="J27" i="4"/>
  <c r="I27" i="4"/>
  <c r="H24" i="8"/>
  <c r="J24" i="8" s="1"/>
  <c r="K24" i="9"/>
  <c r="M24" i="9" s="1"/>
  <c r="C25" i="9" s="1"/>
  <c r="K25" i="5"/>
  <c r="M25" i="5" s="1"/>
  <c r="C26" i="5" s="1"/>
  <c r="L25" i="5"/>
  <c r="E27" i="6"/>
  <c r="G27" i="6" s="1"/>
  <c r="I24" i="9"/>
  <c r="F26" i="7"/>
  <c r="P26" i="6"/>
  <c r="I24" i="8" l="1"/>
  <c r="L24" i="8"/>
  <c r="P25" i="5"/>
  <c r="H26" i="7"/>
  <c r="I26" i="7" s="1"/>
  <c r="E26" i="5"/>
  <c r="G26" i="5" s="1"/>
  <c r="K27" i="4"/>
  <c r="M27" i="4" s="1"/>
  <c r="C28" i="4" s="1"/>
  <c r="L27" i="4"/>
  <c r="E25" i="9"/>
  <c r="G25" i="9" s="1"/>
  <c r="D27" i="6"/>
  <c r="O27" i="6" s="1"/>
  <c r="B26" i="5"/>
  <c r="N25" i="5"/>
  <c r="B25" i="9"/>
  <c r="N24" i="9"/>
  <c r="K24" i="8"/>
  <c r="M24" i="8" s="1"/>
  <c r="C25" i="8" s="1"/>
  <c r="P24" i="9"/>
  <c r="P27" i="4" l="1"/>
  <c r="J26" i="7"/>
  <c r="E25" i="8"/>
  <c r="G25" i="8" s="1"/>
  <c r="F27" i="6"/>
  <c r="E28" i="4"/>
  <c r="N24" i="8"/>
  <c r="B25" i="8"/>
  <c r="B28" i="4"/>
  <c r="N27" i="4"/>
  <c r="D25" i="9"/>
  <c r="O25" i="9" s="1"/>
  <c r="D26" i="5"/>
  <c r="O26" i="5" s="1"/>
  <c r="P24" i="8"/>
  <c r="F26" i="5" l="1"/>
  <c r="J26" i="5" s="1"/>
  <c r="G28" i="4"/>
  <c r="L26" i="7"/>
  <c r="D28" i="4"/>
  <c r="O28" i="4" s="1"/>
  <c r="J27" i="6"/>
  <c r="I27" i="6"/>
  <c r="K26" i="7"/>
  <c r="M26" i="7" s="1"/>
  <c r="C27" i="7" s="1"/>
  <c r="F25" i="9"/>
  <c r="D25" i="8"/>
  <c r="O25" i="8" s="1"/>
  <c r="I26" i="5" l="1"/>
  <c r="K26" i="5"/>
  <c r="M26" i="5" s="1"/>
  <c r="C27" i="5" s="1"/>
  <c r="L26" i="5"/>
  <c r="E27" i="7"/>
  <c r="F25" i="8"/>
  <c r="N26" i="7"/>
  <c r="B27" i="7"/>
  <c r="K27" i="6"/>
  <c r="M27" i="6" s="1"/>
  <c r="C28" i="6" s="1"/>
  <c r="L27" i="6"/>
  <c r="H25" i="9"/>
  <c r="I25" i="9" s="1"/>
  <c r="F28" i="4"/>
  <c r="P26" i="7"/>
  <c r="J25" i="9" l="1"/>
  <c r="K25" i="9" s="1"/>
  <c r="E28" i="6"/>
  <c r="D27" i="7"/>
  <c r="O27" i="7" s="1"/>
  <c r="B28" i="6"/>
  <c r="N27" i="6"/>
  <c r="J28" i="4"/>
  <c r="I28" i="4"/>
  <c r="P27" i="6"/>
  <c r="N26" i="5"/>
  <c r="B27" i="5"/>
  <c r="L25" i="9"/>
  <c r="E27" i="5"/>
  <c r="G27" i="5" s="1"/>
  <c r="H25" i="8"/>
  <c r="J25" i="8" s="1"/>
  <c r="G27" i="7"/>
  <c r="P26" i="5"/>
  <c r="M25" i="9" l="1"/>
  <c r="C26" i="9" s="1"/>
  <c r="P25" i="9"/>
  <c r="I25" i="8"/>
  <c r="L25" i="8"/>
  <c r="B26" i="9"/>
  <c r="N25" i="9"/>
  <c r="D27" i="5"/>
  <c r="O27" i="5" s="1"/>
  <c r="F27" i="7"/>
  <c r="G28" i="6"/>
  <c r="D28" i="6"/>
  <c r="O28" i="6" s="1"/>
  <c r="K25" i="8"/>
  <c r="M25" i="8" s="1"/>
  <c r="C26" i="8" s="1"/>
  <c r="E26" i="9"/>
  <c r="G26" i="9" s="1"/>
  <c r="K28" i="4"/>
  <c r="M28" i="4" s="1"/>
  <c r="C29" i="4" s="1"/>
  <c r="L28" i="4"/>
  <c r="F28" i="6" l="1"/>
  <c r="I28" i="6" s="1"/>
  <c r="F27" i="5"/>
  <c r="E26" i="8"/>
  <c r="G26" i="8" s="1"/>
  <c r="H27" i="7"/>
  <c r="D26" i="9"/>
  <c r="O26" i="9" s="1"/>
  <c r="E29" i="4"/>
  <c r="G29" i="4" s="1"/>
  <c r="N25" i="8"/>
  <c r="B26" i="8"/>
  <c r="I27" i="5"/>
  <c r="J27" i="5"/>
  <c r="N28" i="4"/>
  <c r="B29" i="4"/>
  <c r="P28" i="4"/>
  <c r="P25" i="8"/>
  <c r="J28" i="6" l="1"/>
  <c r="F26" i="9"/>
  <c r="H26" i="9" s="1"/>
  <c r="I26" i="9" s="1"/>
  <c r="J27" i="7"/>
  <c r="D26" i="8"/>
  <c r="O26" i="8" s="1"/>
  <c r="K28" i="6"/>
  <c r="M28" i="6" s="1"/>
  <c r="C29" i="6" s="1"/>
  <c r="L28" i="6"/>
  <c r="I27" i="7"/>
  <c r="K27" i="5"/>
  <c r="M27" i="5" s="1"/>
  <c r="C28" i="5" s="1"/>
  <c r="L27" i="5"/>
  <c r="D29" i="4"/>
  <c r="O29" i="4" s="1"/>
  <c r="F29" i="4" l="1"/>
  <c r="I29" i="4" s="1"/>
  <c r="J26" i="9"/>
  <c r="L26" i="9" s="1"/>
  <c r="N27" i="5"/>
  <c r="B28" i="5"/>
  <c r="E28" i="5"/>
  <c r="G28" i="5" s="1"/>
  <c r="L27" i="7"/>
  <c r="E29" i="6"/>
  <c r="K27" i="7"/>
  <c r="M27" i="7" s="1"/>
  <c r="C28" i="7" s="1"/>
  <c r="P27" i="5"/>
  <c r="N28" i="6"/>
  <c r="B29" i="6"/>
  <c r="F26" i="8"/>
  <c r="K26" i="9"/>
  <c r="M26" i="9" s="1"/>
  <c r="C27" i="9" s="1"/>
  <c r="P28" i="6"/>
  <c r="J29" i="4" l="1"/>
  <c r="P26" i="9"/>
  <c r="E28" i="7"/>
  <c r="G28" i="7" s="1"/>
  <c r="G29" i="6"/>
  <c r="N26" i="9"/>
  <c r="B27" i="9"/>
  <c r="P27" i="7"/>
  <c r="H26" i="8"/>
  <c r="I26" i="8" s="1"/>
  <c r="D28" i="5"/>
  <c r="O28" i="5" s="1"/>
  <c r="K29" i="4"/>
  <c r="M29" i="4" s="1"/>
  <c r="C30" i="4" s="1"/>
  <c r="L29" i="4"/>
  <c r="N27" i="7"/>
  <c r="B28" i="7"/>
  <c r="E27" i="9"/>
  <c r="D29" i="6"/>
  <c r="O29" i="6" s="1"/>
  <c r="J26" i="8" l="1"/>
  <c r="L26" i="8" s="1"/>
  <c r="F28" i="5"/>
  <c r="J28" i="5" s="1"/>
  <c r="E30" i="4"/>
  <c r="N29" i="4"/>
  <c r="B30" i="4"/>
  <c r="P29" i="4"/>
  <c r="I28" i="5"/>
  <c r="F29" i="6"/>
  <c r="G27" i="9"/>
  <c r="K26" i="8"/>
  <c r="M26" i="8" s="1"/>
  <c r="C27" i="8" s="1"/>
  <c r="D27" i="9"/>
  <c r="O27" i="9" s="1"/>
  <c r="D28" i="7"/>
  <c r="O28" i="7" s="1"/>
  <c r="I29" i="6" l="1"/>
  <c r="J29" i="6"/>
  <c r="B27" i="8"/>
  <c r="N26" i="8"/>
  <c r="D30" i="4"/>
  <c r="O30" i="4" s="1"/>
  <c r="P26" i="8"/>
  <c r="E27" i="8"/>
  <c r="G27" i="8" s="1"/>
  <c r="G30" i="4"/>
  <c r="K28" i="5"/>
  <c r="M28" i="5" s="1"/>
  <c r="C29" i="5" s="1"/>
  <c r="L28" i="5"/>
  <c r="F28" i="7"/>
  <c r="F27" i="9"/>
  <c r="F30" i="4" l="1"/>
  <c r="I30" i="4" s="1"/>
  <c r="H27" i="9"/>
  <c r="P28" i="5"/>
  <c r="N28" i="5"/>
  <c r="B29" i="5"/>
  <c r="K29" i="6"/>
  <c r="M29" i="6" s="1"/>
  <c r="C30" i="6" s="1"/>
  <c r="L29" i="6"/>
  <c r="H28" i="7"/>
  <c r="J28" i="7" s="1"/>
  <c r="E29" i="5"/>
  <c r="G29" i="5" s="1"/>
  <c r="D27" i="8"/>
  <c r="O27" i="8" s="1"/>
  <c r="J30" i="4" l="1"/>
  <c r="L30" i="4" s="1"/>
  <c r="I28" i="7"/>
  <c r="F27" i="8"/>
  <c r="H27" i="8" s="1"/>
  <c r="B31" i="4"/>
  <c r="L28" i="7"/>
  <c r="N29" i="6"/>
  <c r="B30" i="6"/>
  <c r="D29" i="5"/>
  <c r="O29" i="5" s="1"/>
  <c r="P29" i="6"/>
  <c r="E30" i="6"/>
  <c r="J27" i="9"/>
  <c r="K27" i="9" s="1"/>
  <c r="M27" i="9" s="1"/>
  <c r="C28" i="9" s="1"/>
  <c r="K30" i="4"/>
  <c r="M30" i="4" s="1"/>
  <c r="C31" i="4" s="1"/>
  <c r="K28" i="7"/>
  <c r="M28" i="7" s="1"/>
  <c r="C29" i="7" s="1"/>
  <c r="I27" i="9"/>
  <c r="G30" i="6" l="1"/>
  <c r="N28" i="7"/>
  <c r="B29" i="7"/>
  <c r="J27" i="8"/>
  <c r="F29" i="5"/>
  <c r="D30" i="6"/>
  <c r="O30" i="6" s="1"/>
  <c r="P28" i="7"/>
  <c r="I27" i="8"/>
  <c r="E31" i="4"/>
  <c r="E28" i="9"/>
  <c r="G28" i="9" s="1"/>
  <c r="P30" i="4"/>
  <c r="D31" i="4"/>
  <c r="E29" i="7"/>
  <c r="G29" i="7" s="1"/>
  <c r="P27" i="9"/>
  <c r="L27" i="9"/>
  <c r="N30" i="4"/>
  <c r="F30" i="6" l="1"/>
  <c r="J30" i="6" s="1"/>
  <c r="G31" i="4"/>
  <c r="B28" i="9"/>
  <c r="N27" i="9"/>
  <c r="L27" i="8"/>
  <c r="D29" i="7"/>
  <c r="O29" i="7" s="1"/>
  <c r="O31" i="4"/>
  <c r="K27" i="8"/>
  <c r="M27" i="8" s="1"/>
  <c r="C28" i="8" s="1"/>
  <c r="F31" i="4"/>
  <c r="I29" i="5"/>
  <c r="J29" i="5"/>
  <c r="I30" i="6" l="1"/>
  <c r="F29" i="7"/>
  <c r="P27" i="8"/>
  <c r="J31" i="4"/>
  <c r="I31" i="4"/>
  <c r="D28" i="9"/>
  <c r="O28" i="9" s="1"/>
  <c r="E28" i="8"/>
  <c r="N27" i="8"/>
  <c r="B28" i="8"/>
  <c r="L29" i="5"/>
  <c r="K29" i="5"/>
  <c r="M29" i="5" s="1"/>
  <c r="C30" i="5" s="1"/>
  <c r="K30" i="6"/>
  <c r="M30" i="6" s="1"/>
  <c r="C31" i="6" s="1"/>
  <c r="L30" i="6"/>
  <c r="F28" i="9" l="1"/>
  <c r="E31" i="6"/>
  <c r="G31" i="6" s="1"/>
  <c r="B31" i="6"/>
  <c r="N30" i="6"/>
  <c r="N29" i="5"/>
  <c r="B30" i="5"/>
  <c r="G28" i="8"/>
  <c r="D28" i="8"/>
  <c r="O28" i="8" s="1"/>
  <c r="P29" i="5"/>
  <c r="E30" i="5"/>
  <c r="K31" i="4"/>
  <c r="M31" i="4" s="1"/>
  <c r="C32" i="4" s="1"/>
  <c r="L31" i="4"/>
  <c r="P30" i="6"/>
  <c r="H28" i="9"/>
  <c r="I28" i="9" s="1"/>
  <c r="H29" i="7"/>
  <c r="J29" i="7" s="1"/>
  <c r="J28" i="9" l="1"/>
  <c r="P31" i="4"/>
  <c r="I29" i="7"/>
  <c r="L29" i="7"/>
  <c r="G30" i="5"/>
  <c r="L28" i="9"/>
  <c r="D31" i="6"/>
  <c r="O31" i="6" s="1"/>
  <c r="F28" i="8"/>
  <c r="D30" i="5"/>
  <c r="O30" i="5" s="1"/>
  <c r="K29" i="7"/>
  <c r="M29" i="7" s="1"/>
  <c r="C30" i="7" s="1"/>
  <c r="B32" i="4"/>
  <c r="N31" i="4"/>
  <c r="K28" i="9"/>
  <c r="M28" i="9" s="1"/>
  <c r="C29" i="9" s="1"/>
  <c r="E32" i="4"/>
  <c r="G32" i="4" s="1"/>
  <c r="F31" i="6" l="1"/>
  <c r="P28" i="9"/>
  <c r="B29" i="9"/>
  <c r="N28" i="9"/>
  <c r="H28" i="8"/>
  <c r="J28" i="8" s="1"/>
  <c r="E30" i="7"/>
  <c r="B30" i="7"/>
  <c r="N29" i="7"/>
  <c r="D32" i="4"/>
  <c r="O32" i="4" s="1"/>
  <c r="J31" i="6"/>
  <c r="I31" i="6"/>
  <c r="P29" i="7"/>
  <c r="F30" i="5"/>
  <c r="E29" i="9"/>
  <c r="L28" i="8" l="1"/>
  <c r="I30" i="5"/>
  <c r="J30" i="5"/>
  <c r="G30" i="7"/>
  <c r="D30" i="7"/>
  <c r="O30" i="7" s="1"/>
  <c r="I28" i="8"/>
  <c r="L31" i="6"/>
  <c r="K31" i="6"/>
  <c r="M31" i="6" s="1"/>
  <c r="C32" i="6" s="1"/>
  <c r="K28" i="8"/>
  <c r="M28" i="8" s="1"/>
  <c r="C29" i="8" s="1"/>
  <c r="G29" i="9"/>
  <c r="F32" i="4"/>
  <c r="D29" i="9"/>
  <c r="O29" i="9" s="1"/>
  <c r="F30" i="7" l="1"/>
  <c r="E32" i="6"/>
  <c r="G32" i="6" s="1"/>
  <c r="I32" i="4"/>
  <c r="J32" i="4"/>
  <c r="P31" i="6"/>
  <c r="P28" i="8"/>
  <c r="E29" i="8"/>
  <c r="G29" i="8" s="1"/>
  <c r="B32" i="6"/>
  <c r="N31" i="6"/>
  <c r="N28" i="8"/>
  <c r="B29" i="8"/>
  <c r="K30" i="5"/>
  <c r="M30" i="5" s="1"/>
  <c r="C31" i="5" s="1"/>
  <c r="L30" i="5"/>
  <c r="F29" i="9"/>
  <c r="D32" i="6" l="1"/>
  <c r="O32" i="6" s="1"/>
  <c r="P30" i="5"/>
  <c r="D29" i="8"/>
  <c r="O29" i="8" s="1"/>
  <c r="K32" i="4"/>
  <c r="M32" i="4" s="1"/>
  <c r="C33" i="4" s="1"/>
  <c r="L32" i="4"/>
  <c r="E31" i="5"/>
  <c r="G31" i="5" s="1"/>
  <c r="H29" i="9"/>
  <c r="J29" i="9" s="1"/>
  <c r="B31" i="5"/>
  <c r="N30" i="5"/>
  <c r="H30" i="7"/>
  <c r="J30" i="7" s="1"/>
  <c r="F32" i="6" l="1"/>
  <c r="J32" i="6" s="1"/>
  <c r="L29" i="9"/>
  <c r="E33" i="4"/>
  <c r="F29" i="8"/>
  <c r="I32" i="6"/>
  <c r="B33" i="4"/>
  <c r="N32" i="4"/>
  <c r="L30" i="7"/>
  <c r="K29" i="9"/>
  <c r="M29" i="9" s="1"/>
  <c r="C30" i="9" s="1"/>
  <c r="P32" i="4"/>
  <c r="K30" i="7"/>
  <c r="M30" i="7" s="1"/>
  <c r="C31" i="7" s="1"/>
  <c r="D31" i="5"/>
  <c r="O31" i="5" s="1"/>
  <c r="I30" i="7"/>
  <c r="I29" i="9"/>
  <c r="H29" i="8" l="1"/>
  <c r="E30" i="9"/>
  <c r="G30" i="9" s="1"/>
  <c r="D33" i="4"/>
  <c r="O33" i="4" s="1"/>
  <c r="G33" i="4"/>
  <c r="E31" i="7"/>
  <c r="G31" i="7" s="1"/>
  <c r="P30" i="7"/>
  <c r="B30" i="9"/>
  <c r="N29" i="9"/>
  <c r="F31" i="5"/>
  <c r="B31" i="7"/>
  <c r="N30" i="7"/>
  <c r="K32" i="6"/>
  <c r="M32" i="6" s="1"/>
  <c r="C33" i="6" s="1"/>
  <c r="L32" i="6"/>
  <c r="P29" i="9"/>
  <c r="F33" i="4" l="1"/>
  <c r="E33" i="6"/>
  <c r="G33" i="6" s="1"/>
  <c r="I29" i="8"/>
  <c r="B33" i="6"/>
  <c r="N32" i="6"/>
  <c r="P32" i="6"/>
  <c r="J29" i="8"/>
  <c r="K29" i="8" s="1"/>
  <c r="M29" i="8" s="1"/>
  <c r="C30" i="8" s="1"/>
  <c r="D30" i="9"/>
  <c r="O30" i="9" s="1"/>
  <c r="D31" i="7"/>
  <c r="O31" i="7" s="1"/>
  <c r="J31" i="5"/>
  <c r="I31" i="5"/>
  <c r="F30" i="9" l="1"/>
  <c r="H30" i="9" s="1"/>
  <c r="E30" i="8"/>
  <c r="G30" i="8" s="1"/>
  <c r="F31" i="7"/>
  <c r="P29" i="8"/>
  <c r="L29" i="8"/>
  <c r="D33" i="6"/>
  <c r="O33" i="6" s="1"/>
  <c r="I33" i="4"/>
  <c r="J33" i="4"/>
  <c r="K31" i="5"/>
  <c r="M31" i="5" s="1"/>
  <c r="C32" i="5" s="1"/>
  <c r="L31" i="5"/>
  <c r="F33" i="6" l="1"/>
  <c r="I33" i="6" s="1"/>
  <c r="I30" i="9"/>
  <c r="J30" i="9"/>
  <c r="K30" i="9" s="1"/>
  <c r="M30" i="9" s="1"/>
  <c r="C31" i="9" s="1"/>
  <c r="P31" i="5"/>
  <c r="K33" i="4"/>
  <c r="M33" i="4" s="1"/>
  <c r="C34" i="4" s="1"/>
  <c r="L33" i="4"/>
  <c r="H31" i="7"/>
  <c r="I31" i="7" s="1"/>
  <c r="B32" i="5"/>
  <c r="N31" i="5"/>
  <c r="B30" i="8"/>
  <c r="N29" i="8"/>
  <c r="L30" i="9"/>
  <c r="E32" i="5"/>
  <c r="J33" i="6" l="1"/>
  <c r="J31" i="7"/>
  <c r="G32" i="5"/>
  <c r="P30" i="9"/>
  <c r="L31" i="7"/>
  <c r="B31" i="9"/>
  <c r="N30" i="9"/>
  <c r="E31" i="9"/>
  <c r="G31" i="9" s="1"/>
  <c r="E34" i="4"/>
  <c r="G34" i="4" s="1"/>
  <c r="K33" i="6"/>
  <c r="M33" i="6" s="1"/>
  <c r="C34" i="6" s="1"/>
  <c r="L33" i="6"/>
  <c r="D32" i="5"/>
  <c r="O32" i="5" s="1"/>
  <c r="P33" i="4"/>
  <c r="D30" i="8"/>
  <c r="O30" i="8" s="1"/>
  <c r="K31" i="7"/>
  <c r="M31" i="7" s="1"/>
  <c r="C32" i="7" s="1"/>
  <c r="N33" i="4"/>
  <c r="B34" i="4"/>
  <c r="P33" i="6" l="1"/>
  <c r="E32" i="7"/>
  <c r="D34" i="4"/>
  <c r="O34" i="4" s="1"/>
  <c r="N31" i="7"/>
  <c r="B32" i="7"/>
  <c r="P31" i="7"/>
  <c r="N33" i="6"/>
  <c r="B34" i="6"/>
  <c r="E34" i="6"/>
  <c r="G34" i="6" s="1"/>
  <c r="D31" i="9"/>
  <c r="O31" i="9" s="1"/>
  <c r="F30" i="8"/>
  <c r="F32" i="5"/>
  <c r="D34" i="6" l="1"/>
  <c r="O34" i="6" s="1"/>
  <c r="H30" i="8"/>
  <c r="I30" i="8" s="1"/>
  <c r="D32" i="7"/>
  <c r="O32" i="7" s="1"/>
  <c r="F34" i="4"/>
  <c r="F31" i="9"/>
  <c r="G32" i="7"/>
  <c r="I32" i="5"/>
  <c r="J32" i="5"/>
  <c r="J30" i="8" l="1"/>
  <c r="L30" i="8" s="1"/>
  <c r="F32" i="7"/>
  <c r="H32" i="7" s="1"/>
  <c r="I34" i="4"/>
  <c r="J34" i="4"/>
  <c r="K32" i="5"/>
  <c r="M32" i="5" s="1"/>
  <c r="C33" i="5" s="1"/>
  <c r="L32" i="5"/>
  <c r="H31" i="9"/>
  <c r="I31" i="9" s="1"/>
  <c r="F34" i="6"/>
  <c r="K30" i="8" l="1"/>
  <c r="M30" i="8" s="1"/>
  <c r="C31" i="8" s="1"/>
  <c r="J32" i="7"/>
  <c r="L32" i="7" s="1"/>
  <c r="I32" i="7"/>
  <c r="E33" i="5"/>
  <c r="P32" i="5"/>
  <c r="K34" i="4"/>
  <c r="M34" i="4" s="1"/>
  <c r="C35" i="4" s="1"/>
  <c r="L34" i="4"/>
  <c r="I34" i="6"/>
  <c r="J34" i="6"/>
  <c r="B31" i="8"/>
  <c r="N30" i="8"/>
  <c r="B33" i="7"/>
  <c r="B33" i="5"/>
  <c r="N32" i="5"/>
  <c r="E31" i="8"/>
  <c r="G31" i="8" s="1"/>
  <c r="J31" i="9"/>
  <c r="K31" i="9" s="1"/>
  <c r="M31" i="9" s="1"/>
  <c r="C32" i="9" s="1"/>
  <c r="K32" i="7"/>
  <c r="M32" i="7" s="1"/>
  <c r="C33" i="7" s="1"/>
  <c r="P30" i="8" l="1"/>
  <c r="N32" i="7"/>
  <c r="P32" i="7"/>
  <c r="E32" i="9"/>
  <c r="G32" i="9" s="1"/>
  <c r="P34" i="4"/>
  <c r="E35" i="4"/>
  <c r="G35" i="4" s="1"/>
  <c r="D33" i="7"/>
  <c r="B35" i="4"/>
  <c r="N34" i="4"/>
  <c r="G33" i="5"/>
  <c r="K34" i="6"/>
  <c r="M34" i="6" s="1"/>
  <c r="C35" i="6" s="1"/>
  <c r="L34" i="6"/>
  <c r="D33" i="5"/>
  <c r="O33" i="5" s="1"/>
  <c r="D31" i="8"/>
  <c r="O31" i="8" s="1"/>
  <c r="P31" i="9"/>
  <c r="L31" i="9"/>
  <c r="E33" i="7"/>
  <c r="O33" i="7" l="1"/>
  <c r="F33" i="5"/>
  <c r="J33" i="5" s="1"/>
  <c r="E35" i="6"/>
  <c r="G35" i="6" s="1"/>
  <c r="G33" i="7"/>
  <c r="P34" i="6"/>
  <c r="F33" i="7"/>
  <c r="B32" i="9"/>
  <c r="N31" i="9"/>
  <c r="F31" i="8"/>
  <c r="N34" i="6"/>
  <c r="B35" i="6"/>
  <c r="D35" i="4"/>
  <c r="O35" i="4" s="1"/>
  <c r="I33" i="5" l="1"/>
  <c r="H33" i="7"/>
  <c r="I33" i="7" s="1"/>
  <c r="D35" i="6"/>
  <c r="O35" i="6" s="1"/>
  <c r="H31" i="8"/>
  <c r="J31" i="8" s="1"/>
  <c r="K33" i="5"/>
  <c r="M33" i="5" s="1"/>
  <c r="C34" i="5" s="1"/>
  <c r="F35" i="4"/>
  <c r="D32" i="9"/>
  <c r="O32" i="9" s="1"/>
  <c r="L33" i="5"/>
  <c r="P33" i="5" l="1"/>
  <c r="N33" i="5"/>
  <c r="B34" i="5"/>
  <c r="E34" i="5"/>
  <c r="G34" i="5" s="1"/>
  <c r="I35" i="4"/>
  <c r="J35" i="4"/>
  <c r="K31" i="8"/>
  <c r="M31" i="8" s="1"/>
  <c r="C32" i="8" s="1"/>
  <c r="L31" i="8"/>
  <c r="F32" i="9"/>
  <c r="I31" i="8"/>
  <c r="F35" i="6"/>
  <c r="J33" i="7"/>
  <c r="K33" i="7" s="1"/>
  <c r="M33" i="7" s="1"/>
  <c r="C34" i="7" s="1"/>
  <c r="P31" i="8" l="1"/>
  <c r="E34" i="7"/>
  <c r="I35" i="6"/>
  <c r="J35" i="6"/>
  <c r="E32" i="8"/>
  <c r="G32" i="8" s="1"/>
  <c r="P33" i="7"/>
  <c r="L33" i="7"/>
  <c r="B32" i="8"/>
  <c r="N31" i="8"/>
  <c r="D34" i="5"/>
  <c r="O34" i="5" s="1"/>
  <c r="H32" i="9"/>
  <c r="I32" i="9" s="1"/>
  <c r="K35" i="4"/>
  <c r="M35" i="4" s="1"/>
  <c r="C36" i="4" s="1"/>
  <c r="L35" i="4"/>
  <c r="F34" i="5" l="1"/>
  <c r="I34" i="5" s="1"/>
  <c r="K35" i="6"/>
  <c r="M35" i="6" s="1"/>
  <c r="C36" i="6" s="1"/>
  <c r="L35" i="6"/>
  <c r="D32" i="8"/>
  <c r="O32" i="8" s="1"/>
  <c r="G34" i="7"/>
  <c r="E36" i="4"/>
  <c r="B34" i="7"/>
  <c r="N33" i="7"/>
  <c r="B36" i="4"/>
  <c r="N35" i="4"/>
  <c r="P35" i="4"/>
  <c r="J32" i="9"/>
  <c r="K32" i="9" s="1"/>
  <c r="M32" i="9" s="1"/>
  <c r="C33" i="9" s="1"/>
  <c r="J34" i="5" l="1"/>
  <c r="F32" i="8"/>
  <c r="D34" i="7"/>
  <c r="O34" i="7" s="1"/>
  <c r="G36" i="4"/>
  <c r="N35" i="6"/>
  <c r="B36" i="6"/>
  <c r="E36" i="6"/>
  <c r="G36" i="6" s="1"/>
  <c r="K34" i="5"/>
  <c r="M34" i="5" s="1"/>
  <c r="C35" i="5" s="1"/>
  <c r="P32" i="9"/>
  <c r="L32" i="9"/>
  <c r="P35" i="6"/>
  <c r="L34" i="5"/>
  <c r="E33" i="9"/>
  <c r="G33" i="9" s="1"/>
  <c r="H32" i="8"/>
  <c r="D36" i="4"/>
  <c r="O36" i="4" s="1"/>
  <c r="F36" i="4" l="1"/>
  <c r="P34" i="5"/>
  <c r="B33" i="9"/>
  <c r="N32" i="9"/>
  <c r="D36" i="6"/>
  <c r="O36" i="6" s="1"/>
  <c r="F34" i="7"/>
  <c r="E35" i="5"/>
  <c r="G35" i="5" s="1"/>
  <c r="I36" i="4"/>
  <c r="J36" i="4"/>
  <c r="N34" i="5"/>
  <c r="B35" i="5"/>
  <c r="I32" i="8"/>
  <c r="J32" i="8"/>
  <c r="L32" i="8" l="1"/>
  <c r="D35" i="5"/>
  <c r="O35" i="5" s="1"/>
  <c r="K32" i="8"/>
  <c r="M32" i="8" s="1"/>
  <c r="C33" i="8" s="1"/>
  <c r="H34" i="7"/>
  <c r="J34" i="7" s="1"/>
  <c r="K36" i="4"/>
  <c r="M36" i="4" s="1"/>
  <c r="C37" i="4" s="1"/>
  <c r="L36" i="4"/>
  <c r="D33" i="9"/>
  <c r="O33" i="9" s="1"/>
  <c r="F36" i="6"/>
  <c r="L34" i="7" l="1"/>
  <c r="K34" i="7"/>
  <c r="M34" i="7" s="1"/>
  <c r="C35" i="7" s="1"/>
  <c r="E33" i="8"/>
  <c r="F33" i="9"/>
  <c r="P36" i="4"/>
  <c r="F35" i="5"/>
  <c r="E37" i="4"/>
  <c r="G37" i="4" s="1"/>
  <c r="P32" i="8"/>
  <c r="J36" i="6"/>
  <c r="I36" i="6"/>
  <c r="B37" i="4"/>
  <c r="N36" i="4"/>
  <c r="I34" i="7"/>
  <c r="B33" i="8"/>
  <c r="N32" i="8"/>
  <c r="G33" i="8" l="1"/>
  <c r="D37" i="4"/>
  <c r="O37" i="4" s="1"/>
  <c r="E35" i="7"/>
  <c r="G35" i="7" s="1"/>
  <c r="J35" i="5"/>
  <c r="I35" i="5"/>
  <c r="N34" i="7"/>
  <c r="B35" i="7"/>
  <c r="K36" i="6"/>
  <c r="M36" i="6" s="1"/>
  <c r="C37" i="6" s="1"/>
  <c r="L36" i="6"/>
  <c r="H33" i="9"/>
  <c r="J33" i="9" s="1"/>
  <c r="D33" i="8"/>
  <c r="O33" i="8" s="1"/>
  <c r="P34" i="7"/>
  <c r="L33" i="9" l="1"/>
  <c r="F37" i="4"/>
  <c r="N36" i="6"/>
  <c r="B37" i="6"/>
  <c r="E37" i="6"/>
  <c r="G37" i="6" s="1"/>
  <c r="D35" i="7"/>
  <c r="O35" i="7" s="1"/>
  <c r="K33" i="9"/>
  <c r="M33" i="9" s="1"/>
  <c r="C34" i="9" s="1"/>
  <c r="L35" i="5"/>
  <c r="K35" i="5"/>
  <c r="M35" i="5" s="1"/>
  <c r="C36" i="5" s="1"/>
  <c r="F33" i="8"/>
  <c r="I33" i="9"/>
  <c r="P36" i="6"/>
  <c r="H33" i="8" l="1"/>
  <c r="I33" i="8" s="1"/>
  <c r="E34" i="9"/>
  <c r="G34" i="9" s="1"/>
  <c r="D37" i="6"/>
  <c r="O37" i="6" s="1"/>
  <c r="P35" i="5"/>
  <c r="I37" i="4"/>
  <c r="J37" i="4"/>
  <c r="E36" i="5"/>
  <c r="N33" i="9"/>
  <c r="B34" i="9"/>
  <c r="B36" i="5"/>
  <c r="N35" i="5"/>
  <c r="F35" i="7"/>
  <c r="P33" i="9"/>
  <c r="J33" i="8" l="1"/>
  <c r="G36" i="5"/>
  <c r="K37" i="4"/>
  <c r="M37" i="4" s="1"/>
  <c r="C38" i="4" s="1"/>
  <c r="L37" i="4"/>
  <c r="H35" i="7"/>
  <c r="J35" i="7" s="1"/>
  <c r="L33" i="8"/>
  <c r="D36" i="5"/>
  <c r="O36" i="5" s="1"/>
  <c r="F37" i="6"/>
  <c r="D34" i="9"/>
  <c r="O34" i="9" s="1"/>
  <c r="K33" i="8"/>
  <c r="M33" i="8" s="1"/>
  <c r="C34" i="8" s="1"/>
  <c r="F34" i="9" l="1"/>
  <c r="P33" i="8"/>
  <c r="K35" i="7"/>
  <c r="M35" i="7" s="1"/>
  <c r="C36" i="7" s="1"/>
  <c r="I37" i="6"/>
  <c r="J37" i="6"/>
  <c r="P37" i="4"/>
  <c r="E38" i="4"/>
  <c r="P35" i="7"/>
  <c r="L35" i="7"/>
  <c r="H34" i="9"/>
  <c r="J34" i="9" s="1"/>
  <c r="F36" i="5"/>
  <c r="I35" i="7"/>
  <c r="N37" i="4"/>
  <c r="B38" i="4"/>
  <c r="N33" i="8"/>
  <c r="B34" i="8"/>
  <c r="E34" i="8"/>
  <c r="G34" i="8" s="1"/>
  <c r="I34" i="9" l="1"/>
  <c r="L34" i="9"/>
  <c r="D34" i="8"/>
  <c r="O34" i="8" s="1"/>
  <c r="N35" i="7"/>
  <c r="B36" i="7"/>
  <c r="G38" i="4"/>
  <c r="J36" i="5"/>
  <c r="I36" i="5"/>
  <c r="D38" i="4"/>
  <c r="O38" i="4" s="1"/>
  <c r="K37" i="6"/>
  <c r="M37" i="6" s="1"/>
  <c r="C38" i="6" s="1"/>
  <c r="L37" i="6"/>
  <c r="K34" i="9"/>
  <c r="M34" i="9" s="1"/>
  <c r="C35" i="9" s="1"/>
  <c r="E36" i="7"/>
  <c r="F34" i="8" l="1"/>
  <c r="H34" i="8" s="1"/>
  <c r="J34" i="8" s="1"/>
  <c r="E35" i="9"/>
  <c r="P37" i="6"/>
  <c r="E38" i="6"/>
  <c r="B35" i="9"/>
  <c r="N34" i="9"/>
  <c r="B38" i="6"/>
  <c r="N37" i="6"/>
  <c r="F38" i="4"/>
  <c r="G36" i="7"/>
  <c r="P34" i="9"/>
  <c r="K36" i="5"/>
  <c r="M36" i="5" s="1"/>
  <c r="C37" i="5" s="1"/>
  <c r="L36" i="5"/>
  <c r="D36" i="7"/>
  <c r="O36" i="7" s="1"/>
  <c r="I34" i="8" l="1"/>
  <c r="D38" i="6"/>
  <c r="O38" i="6" s="1"/>
  <c r="K34" i="8"/>
  <c r="M34" i="8" s="1"/>
  <c r="C35" i="8" s="1"/>
  <c r="G38" i="6"/>
  <c r="L34" i="8"/>
  <c r="E37" i="5"/>
  <c r="G37" i="5" s="1"/>
  <c r="G35" i="9"/>
  <c r="J38" i="4"/>
  <c r="I38" i="4"/>
  <c r="B37" i="5"/>
  <c r="N36" i="5"/>
  <c r="P36" i="5"/>
  <c r="D35" i="9"/>
  <c r="O35" i="9" s="1"/>
  <c r="F36" i="7"/>
  <c r="P34" i="8" l="1"/>
  <c r="E35" i="8"/>
  <c r="G35" i="8" s="1"/>
  <c r="B35" i="8"/>
  <c r="N34" i="8"/>
  <c r="F38" i="6"/>
  <c r="K38" i="4"/>
  <c r="M38" i="4" s="1"/>
  <c r="C39" i="4" s="1"/>
  <c r="L38" i="4"/>
  <c r="D37" i="5"/>
  <c r="O37" i="5" s="1"/>
  <c r="H36" i="7"/>
  <c r="J36" i="7" s="1"/>
  <c r="F35" i="9"/>
  <c r="P38" i="4" l="1"/>
  <c r="K36" i="7"/>
  <c r="M36" i="7" s="1"/>
  <c r="C37" i="7" s="1"/>
  <c r="E39" i="4"/>
  <c r="G39" i="4" s="1"/>
  <c r="N38" i="4"/>
  <c r="B39" i="4"/>
  <c r="D35" i="8"/>
  <c r="O35" i="8" s="1"/>
  <c r="P36" i="7"/>
  <c r="L36" i="7"/>
  <c r="F37" i="5"/>
  <c r="I36" i="7"/>
  <c r="I38" i="6"/>
  <c r="J38" i="6"/>
  <c r="H35" i="9"/>
  <c r="I35" i="9" s="1"/>
  <c r="F35" i="8" l="1"/>
  <c r="H35" i="8" s="1"/>
  <c r="J35" i="8" s="1"/>
  <c r="L35" i="8" s="1"/>
  <c r="N36" i="7"/>
  <c r="B37" i="7"/>
  <c r="K38" i="6"/>
  <c r="M38" i="6" s="1"/>
  <c r="C39" i="6" s="1"/>
  <c r="L38" i="6"/>
  <c r="J35" i="9"/>
  <c r="J37" i="5"/>
  <c r="I37" i="5"/>
  <c r="D39" i="4"/>
  <c r="O39" i="4" s="1"/>
  <c r="E37" i="7"/>
  <c r="G37" i="7" s="1"/>
  <c r="F39" i="4" l="1"/>
  <c r="I39" i="4" s="1"/>
  <c r="B36" i="8"/>
  <c r="K35" i="8"/>
  <c r="M35" i="8" s="1"/>
  <c r="C36" i="8" s="1"/>
  <c r="J39" i="4"/>
  <c r="L35" i="9"/>
  <c r="I35" i="8"/>
  <c r="P38" i="6"/>
  <c r="D37" i="7"/>
  <c r="O37" i="7" s="1"/>
  <c r="E39" i="6"/>
  <c r="K37" i="5"/>
  <c r="M37" i="5" s="1"/>
  <c r="C38" i="5" s="1"/>
  <c r="L37" i="5"/>
  <c r="N38" i="6"/>
  <c r="B39" i="6"/>
  <c r="K35" i="9"/>
  <c r="M35" i="9" s="1"/>
  <c r="C36" i="9" s="1"/>
  <c r="P37" i="5" l="1"/>
  <c r="K39" i="4"/>
  <c r="M39" i="4" s="1"/>
  <c r="C40" i="4" s="1"/>
  <c r="L39" i="4"/>
  <c r="G39" i="6"/>
  <c r="E36" i="9"/>
  <c r="G36" i="9" s="1"/>
  <c r="P35" i="8"/>
  <c r="E36" i="8"/>
  <c r="G36" i="8" s="1"/>
  <c r="P35" i="9"/>
  <c r="F37" i="7"/>
  <c r="D39" i="6"/>
  <c r="O39" i="6" s="1"/>
  <c r="N37" i="5"/>
  <c r="B38" i="5"/>
  <c r="N35" i="8"/>
  <c r="B36" i="9"/>
  <c r="N35" i="9"/>
  <c r="E38" i="5"/>
  <c r="G38" i="5" s="1"/>
  <c r="D36" i="8"/>
  <c r="F36" i="8" s="1"/>
  <c r="F39" i="6" l="1"/>
  <c r="H37" i="7"/>
  <c r="H36" i="8"/>
  <c r="O36" i="8"/>
  <c r="B40" i="4"/>
  <c r="N39" i="4"/>
  <c r="E40" i="4"/>
  <c r="G40" i="4" s="1"/>
  <c r="D38" i="5"/>
  <c r="O38" i="5" s="1"/>
  <c r="P39" i="4"/>
  <c r="I39" i="6"/>
  <c r="J39" i="6"/>
  <c r="D36" i="9"/>
  <c r="O36" i="9" s="1"/>
  <c r="F36" i="9" l="1"/>
  <c r="H36" i="9" s="1"/>
  <c r="J36" i="8"/>
  <c r="K36" i="8" s="1"/>
  <c r="M36" i="8" s="1"/>
  <c r="C37" i="8" s="1"/>
  <c r="F38" i="5"/>
  <c r="I36" i="8"/>
  <c r="D40" i="4"/>
  <c r="O40" i="4" s="1"/>
  <c r="I37" i="7"/>
  <c r="J37" i="7"/>
  <c r="K39" i="6"/>
  <c r="M39" i="6" s="1"/>
  <c r="C40" i="6" s="1"/>
  <c r="L39" i="6"/>
  <c r="J36" i="9" l="1"/>
  <c r="L36" i="9" s="1"/>
  <c r="B37" i="9" s="1"/>
  <c r="I36" i="9"/>
  <c r="E37" i="8"/>
  <c r="G37" i="8" s="1"/>
  <c r="L37" i="7"/>
  <c r="E40" i="6"/>
  <c r="G40" i="6" s="1"/>
  <c r="J38" i="5"/>
  <c r="I38" i="5"/>
  <c r="F40" i="4"/>
  <c r="B40" i="6"/>
  <c r="N39" i="6"/>
  <c r="P39" i="6"/>
  <c r="K37" i="7"/>
  <c r="M37" i="7" s="1"/>
  <c r="C38" i="7" s="1"/>
  <c r="P36" i="8"/>
  <c r="L36" i="8"/>
  <c r="K36" i="9" l="1"/>
  <c r="M36" i="9" s="1"/>
  <c r="C37" i="9" s="1"/>
  <c r="E37" i="9" s="1"/>
  <c r="G37" i="9" s="1"/>
  <c r="P37" i="7"/>
  <c r="E38" i="7"/>
  <c r="G38" i="7" s="1"/>
  <c r="D40" i="6"/>
  <c r="O40" i="6" s="1"/>
  <c r="B38" i="7"/>
  <c r="N37" i="7"/>
  <c r="K38" i="5"/>
  <c r="M38" i="5" s="1"/>
  <c r="C39" i="5" s="1"/>
  <c r="L38" i="5"/>
  <c r="B37" i="8"/>
  <c r="N36" i="8"/>
  <c r="D37" i="9"/>
  <c r="F37" i="9" s="1"/>
  <c r="I40" i="4"/>
  <c r="J40" i="4"/>
  <c r="P36" i="9"/>
  <c r="N36" i="9"/>
  <c r="P38" i="5" l="1"/>
  <c r="H37" i="9"/>
  <c r="J37" i="9" s="1"/>
  <c r="D37" i="8"/>
  <c r="O37" i="8" s="1"/>
  <c r="K40" i="4"/>
  <c r="M40" i="4" s="1"/>
  <c r="C41" i="4" s="1"/>
  <c r="L40" i="4"/>
  <c r="E39" i="5"/>
  <c r="G39" i="5" s="1"/>
  <c r="N38" i="5"/>
  <c r="B39" i="5"/>
  <c r="F40" i="6"/>
  <c r="D38" i="7"/>
  <c r="O38" i="7" s="1"/>
  <c r="O37" i="9"/>
  <c r="I37" i="9" l="1"/>
  <c r="L37" i="9"/>
  <c r="B38" i="9" s="1"/>
  <c r="K37" i="9"/>
  <c r="M37" i="9" s="1"/>
  <c r="C38" i="9" s="1"/>
  <c r="E38" i="9" s="1"/>
  <c r="P40" i="4"/>
  <c r="B41" i="4"/>
  <c r="N40" i="4"/>
  <c r="J40" i="6"/>
  <c r="I40" i="6"/>
  <c r="E41" i="4"/>
  <c r="G41" i="4" s="1"/>
  <c r="F37" i="8"/>
  <c r="P37" i="9"/>
  <c r="F38" i="7"/>
  <c r="D39" i="5"/>
  <c r="O39" i="5" s="1"/>
  <c r="N37" i="9" l="1"/>
  <c r="D41" i="4"/>
  <c r="O41" i="4" s="1"/>
  <c r="H38" i="7"/>
  <c r="D38" i="9"/>
  <c r="O38" i="9" s="1"/>
  <c r="H37" i="8"/>
  <c r="J37" i="8" s="1"/>
  <c r="G38" i="9"/>
  <c r="K40" i="6"/>
  <c r="M40" i="6" s="1"/>
  <c r="C41" i="6" s="1"/>
  <c r="L40" i="6"/>
  <c r="F39" i="5"/>
  <c r="L37" i="8" l="1"/>
  <c r="E41" i="6"/>
  <c r="G41" i="6" s="1"/>
  <c r="B41" i="6"/>
  <c r="N40" i="6"/>
  <c r="I38" i="7"/>
  <c r="K37" i="8"/>
  <c r="M37" i="8" s="1"/>
  <c r="C38" i="8" s="1"/>
  <c r="F41" i="4"/>
  <c r="I39" i="5"/>
  <c r="J39" i="5"/>
  <c r="I37" i="8"/>
  <c r="F38" i="9"/>
  <c r="J38" i="7"/>
  <c r="K38" i="7" s="1"/>
  <c r="M38" i="7" s="1"/>
  <c r="C39" i="7" s="1"/>
  <c r="P40" i="6"/>
  <c r="E39" i="7" l="1"/>
  <c r="E38" i="8"/>
  <c r="G38" i="8" s="1"/>
  <c r="K39" i="5"/>
  <c r="M39" i="5" s="1"/>
  <c r="C40" i="5" s="1"/>
  <c r="L39" i="5"/>
  <c r="D41" i="6"/>
  <c r="O41" i="6" s="1"/>
  <c r="I41" i="4"/>
  <c r="J41" i="4"/>
  <c r="H38" i="9"/>
  <c r="I38" i="9" s="1"/>
  <c r="B38" i="8"/>
  <c r="N37" i="8"/>
  <c r="P38" i="7"/>
  <c r="L38" i="7"/>
  <c r="P37" i="8"/>
  <c r="J38" i="9" l="1"/>
  <c r="K38" i="9" s="1"/>
  <c r="M38" i="9" s="1"/>
  <c r="C39" i="9" s="1"/>
  <c r="B40" i="5"/>
  <c r="N39" i="5"/>
  <c r="N38" i="7"/>
  <c r="B39" i="7"/>
  <c r="K41" i="4"/>
  <c r="M41" i="4" s="1"/>
  <c r="C42" i="4" s="1"/>
  <c r="L41" i="4"/>
  <c r="L38" i="9"/>
  <c r="F41" i="6"/>
  <c r="P39" i="5"/>
  <c r="E40" i="5"/>
  <c r="G40" i="5" s="1"/>
  <c r="D38" i="8"/>
  <c r="O38" i="8" s="1"/>
  <c r="G39" i="7"/>
  <c r="P38" i="9" l="1"/>
  <c r="F38" i="8"/>
  <c r="D39" i="7"/>
  <c r="O39" i="7" s="1"/>
  <c r="J41" i="6"/>
  <c r="I41" i="6"/>
  <c r="E39" i="9"/>
  <c r="G39" i="9" s="1"/>
  <c r="E42" i="4"/>
  <c r="B39" i="9"/>
  <c r="N38" i="9"/>
  <c r="D40" i="5"/>
  <c r="O40" i="5" s="1"/>
  <c r="P41" i="4"/>
  <c r="H38" i="8"/>
  <c r="J38" i="8" s="1"/>
  <c r="N41" i="4"/>
  <c r="B42" i="4"/>
  <c r="I38" i="8" l="1"/>
  <c r="D39" i="9"/>
  <c r="O39" i="9" s="1"/>
  <c r="D42" i="4"/>
  <c r="O42" i="4" s="1"/>
  <c r="K41" i="6"/>
  <c r="M41" i="6" s="1"/>
  <c r="C42" i="6" s="1"/>
  <c r="L41" i="6"/>
  <c r="F40" i="5"/>
  <c r="G42" i="4"/>
  <c r="K38" i="8"/>
  <c r="M38" i="8" s="1"/>
  <c r="C39" i="8" s="1"/>
  <c r="F39" i="7"/>
  <c r="L38" i="8"/>
  <c r="F42" i="4" l="1"/>
  <c r="J42" i="4" s="1"/>
  <c r="F39" i="9"/>
  <c r="H39" i="9" s="1"/>
  <c r="J39" i="9" s="1"/>
  <c r="L39" i="9" s="1"/>
  <c r="P38" i="8"/>
  <c r="B39" i="8"/>
  <c r="N38" i="8"/>
  <c r="E39" i="8"/>
  <c r="P41" i="6"/>
  <c r="H39" i="7"/>
  <c r="I39" i="7" s="1"/>
  <c r="N41" i="6"/>
  <c r="B42" i="6"/>
  <c r="J40" i="5"/>
  <c r="I40" i="5"/>
  <c r="E42" i="6"/>
  <c r="G42" i="6" s="1"/>
  <c r="I42" i="4" l="1"/>
  <c r="I39" i="9"/>
  <c r="J39" i="7"/>
  <c r="B40" i="9"/>
  <c r="D42" i="6"/>
  <c r="O42" i="6" s="1"/>
  <c r="K40" i="5"/>
  <c r="M40" i="5" s="1"/>
  <c r="C41" i="5" s="1"/>
  <c r="L40" i="5"/>
  <c r="K39" i="9"/>
  <c r="M39" i="9" s="1"/>
  <c r="C40" i="9" s="1"/>
  <c r="D39" i="8"/>
  <c r="O39" i="8" s="1"/>
  <c r="K39" i="7"/>
  <c r="M39" i="7" s="1"/>
  <c r="C40" i="7" s="1"/>
  <c r="G39" i="8"/>
  <c r="L39" i="7"/>
  <c r="K42" i="4"/>
  <c r="M42" i="4" s="1"/>
  <c r="C43" i="4" s="1"/>
  <c r="L42" i="4"/>
  <c r="P39" i="9" l="1"/>
  <c r="P39" i="7"/>
  <c r="P42" i="4"/>
  <c r="P40" i="5"/>
  <c r="F42" i="6"/>
  <c r="I42" i="6" s="1"/>
  <c r="N40" i="5"/>
  <c r="B41" i="5"/>
  <c r="N39" i="7"/>
  <c r="B40" i="7"/>
  <c r="E40" i="7"/>
  <c r="E41" i="5"/>
  <c r="G41" i="5" s="1"/>
  <c r="N39" i="9"/>
  <c r="E40" i="9"/>
  <c r="G40" i="9" s="1"/>
  <c r="N42" i="4"/>
  <c r="B43" i="4"/>
  <c r="D40" i="9"/>
  <c r="F39" i="8"/>
  <c r="E43" i="4"/>
  <c r="G43" i="4" s="1"/>
  <c r="J42" i="6" l="1"/>
  <c r="L42" i="6" s="1"/>
  <c r="G40" i="7"/>
  <c r="D40" i="7"/>
  <c r="O40" i="7" s="1"/>
  <c r="O40" i="9"/>
  <c r="H39" i="8"/>
  <c r="D43" i="4"/>
  <c r="O43" i="4" s="1"/>
  <c r="D41" i="5"/>
  <c r="O41" i="5" s="1"/>
  <c r="F40" i="9"/>
  <c r="K42" i="6" l="1"/>
  <c r="M42" i="6" s="1"/>
  <c r="C43" i="6" s="1"/>
  <c r="F41" i="5"/>
  <c r="F40" i="7"/>
  <c r="H40" i="7" s="1"/>
  <c r="I39" i="8"/>
  <c r="P42" i="6"/>
  <c r="F43" i="4"/>
  <c r="J39" i="8"/>
  <c r="K39" i="8" s="1"/>
  <c r="M39" i="8" s="1"/>
  <c r="C40" i="8" s="1"/>
  <c r="N42" i="6"/>
  <c r="B43" i="6"/>
  <c r="E43" i="6"/>
  <c r="J41" i="5"/>
  <c r="I41" i="5"/>
  <c r="H40" i="9"/>
  <c r="I40" i="9" s="1"/>
  <c r="E40" i="8" l="1"/>
  <c r="G43" i="6"/>
  <c r="D43" i="6"/>
  <c r="O43" i="6" s="1"/>
  <c r="K41" i="5"/>
  <c r="M41" i="5" s="1"/>
  <c r="C42" i="5" s="1"/>
  <c r="J40" i="9"/>
  <c r="J43" i="4"/>
  <c r="I43" i="4"/>
  <c r="J40" i="7"/>
  <c r="K40" i="7" s="1"/>
  <c r="M40" i="7" s="1"/>
  <c r="C41" i="7" s="1"/>
  <c r="P39" i="8"/>
  <c r="L39" i="8"/>
  <c r="L41" i="5"/>
  <c r="I40" i="7"/>
  <c r="E41" i="7" l="1"/>
  <c r="G41" i="7" s="1"/>
  <c r="P40" i="7"/>
  <c r="L40" i="7"/>
  <c r="F43" i="6"/>
  <c r="G40" i="8"/>
  <c r="B40" i="8"/>
  <c r="N39" i="8"/>
  <c r="K43" i="4"/>
  <c r="M43" i="4" s="1"/>
  <c r="C44" i="4" s="1"/>
  <c r="L43" i="4"/>
  <c r="P41" i="5"/>
  <c r="L40" i="9"/>
  <c r="E42" i="5"/>
  <c r="G42" i="5" s="1"/>
  <c r="K40" i="9"/>
  <c r="M40" i="9" s="1"/>
  <c r="C41" i="9" s="1"/>
  <c r="N41" i="5"/>
  <c r="B42" i="5"/>
  <c r="P43" i="4" l="1"/>
  <c r="P40" i="9"/>
  <c r="B41" i="9"/>
  <c r="N40" i="9"/>
  <c r="N40" i="7"/>
  <c r="B41" i="7"/>
  <c r="J43" i="6"/>
  <c r="I43" i="6"/>
  <c r="B44" i="4"/>
  <c r="N43" i="4"/>
  <c r="D42" i="5"/>
  <c r="O42" i="5" s="1"/>
  <c r="E44" i="4"/>
  <c r="G44" i="4" s="1"/>
  <c r="D40" i="8"/>
  <c r="O40" i="8" s="1"/>
  <c r="E41" i="9"/>
  <c r="G41" i="9" s="1"/>
  <c r="K43" i="6" l="1"/>
  <c r="M43" i="6" s="1"/>
  <c r="C44" i="6" s="1"/>
  <c r="L43" i="6"/>
  <c r="D41" i="7"/>
  <c r="O41" i="7" s="1"/>
  <c r="F42" i="5"/>
  <c r="D44" i="4"/>
  <c r="O44" i="4" s="1"/>
  <c r="D41" i="9"/>
  <c r="O41" i="9" s="1"/>
  <c r="F40" i="8"/>
  <c r="F44" i="4" l="1"/>
  <c r="J42" i="5"/>
  <c r="I42" i="5"/>
  <c r="F41" i="7"/>
  <c r="F41" i="9"/>
  <c r="E44" i="6"/>
  <c r="G44" i="6" s="1"/>
  <c r="H40" i="8"/>
  <c r="J40" i="8" s="1"/>
  <c r="P43" i="6"/>
  <c r="N43" i="6"/>
  <c r="B44" i="6"/>
  <c r="L40" i="8" l="1"/>
  <c r="I40" i="8"/>
  <c r="D44" i="6"/>
  <c r="O44" i="6" s="1"/>
  <c r="K42" i="5"/>
  <c r="M42" i="5" s="1"/>
  <c r="C43" i="5" s="1"/>
  <c r="L42" i="5"/>
  <c r="K40" i="8"/>
  <c r="M40" i="8" s="1"/>
  <c r="C41" i="8" s="1"/>
  <c r="H41" i="9"/>
  <c r="I41" i="9" s="1"/>
  <c r="H41" i="7"/>
  <c r="J41" i="7" s="1"/>
  <c r="J44" i="4"/>
  <c r="I44" i="4"/>
  <c r="J41" i="9" l="1"/>
  <c r="B43" i="5"/>
  <c r="N42" i="5"/>
  <c r="E41" i="8"/>
  <c r="G41" i="8" s="1"/>
  <c r="L41" i="9"/>
  <c r="P42" i="5"/>
  <c r="K41" i="7"/>
  <c r="M41" i="7" s="1"/>
  <c r="C42" i="7" s="1"/>
  <c r="K41" i="9"/>
  <c r="M41" i="9" s="1"/>
  <c r="C42" i="9" s="1"/>
  <c r="K44" i="4"/>
  <c r="M44" i="4" s="1"/>
  <c r="C45" i="4" s="1"/>
  <c r="L44" i="4"/>
  <c r="I41" i="7"/>
  <c r="B41" i="8"/>
  <c r="N40" i="8"/>
  <c r="P41" i="7"/>
  <c r="L41" i="7"/>
  <c r="E43" i="5"/>
  <c r="F44" i="6"/>
  <c r="P40" i="8"/>
  <c r="P44" i="4" l="1"/>
  <c r="E42" i="9"/>
  <c r="P41" i="9"/>
  <c r="D41" i="8"/>
  <c r="O41" i="8" s="1"/>
  <c r="E42" i="7"/>
  <c r="B45" i="4"/>
  <c r="N44" i="4"/>
  <c r="N41" i="7"/>
  <c r="B42" i="7"/>
  <c r="I44" i="6"/>
  <c r="J44" i="6"/>
  <c r="G43" i="5"/>
  <c r="E45" i="4"/>
  <c r="G45" i="4" s="1"/>
  <c r="B42" i="9"/>
  <c r="N41" i="9"/>
  <c r="D43" i="5"/>
  <c r="O43" i="5" s="1"/>
  <c r="F41" i="8" l="1"/>
  <c r="D42" i="7"/>
  <c r="O42" i="7" s="1"/>
  <c r="G42" i="7"/>
  <c r="D45" i="4"/>
  <c r="O45" i="4" s="1"/>
  <c r="F43" i="5"/>
  <c r="D42" i="9"/>
  <c r="O42" i="9" s="1"/>
  <c r="G42" i="9"/>
  <c r="K44" i="6"/>
  <c r="M44" i="6" s="1"/>
  <c r="C45" i="6" s="1"/>
  <c r="L44" i="6"/>
  <c r="F42" i="9" l="1"/>
  <c r="H41" i="8"/>
  <c r="F45" i="4"/>
  <c r="E45" i="6"/>
  <c r="I43" i="5"/>
  <c r="J43" i="5"/>
  <c r="F42" i="7"/>
  <c r="B45" i="6"/>
  <c r="N44" i="6"/>
  <c r="P44" i="6"/>
  <c r="I41" i="8" l="1"/>
  <c r="K43" i="5"/>
  <c r="M43" i="5" s="1"/>
  <c r="C44" i="5" s="1"/>
  <c r="L43" i="5"/>
  <c r="G45" i="6"/>
  <c r="J41" i="8"/>
  <c r="H42" i="7"/>
  <c r="I42" i="7" s="1"/>
  <c r="I45" i="4"/>
  <c r="J45" i="4"/>
  <c r="D45" i="6"/>
  <c r="O45" i="6" s="1"/>
  <c r="H42" i="9"/>
  <c r="I42" i="9" s="1"/>
  <c r="J42" i="9" l="1"/>
  <c r="L42" i="9" s="1"/>
  <c r="F45" i="6"/>
  <c r="N43" i="5"/>
  <c r="B44" i="5"/>
  <c r="E44" i="5"/>
  <c r="G44" i="5" s="1"/>
  <c r="J42" i="7"/>
  <c r="K45" i="4"/>
  <c r="M45" i="4" s="1"/>
  <c r="C46" i="4" s="1"/>
  <c r="L45" i="4"/>
  <c r="L41" i="8"/>
  <c r="K41" i="8"/>
  <c r="M41" i="8" s="1"/>
  <c r="C42" i="8" s="1"/>
  <c r="K42" i="9"/>
  <c r="M42" i="9" s="1"/>
  <c r="C43" i="9" s="1"/>
  <c r="P43" i="5"/>
  <c r="P45" i="4" l="1"/>
  <c r="E43" i="9"/>
  <c r="E42" i="8"/>
  <c r="P41" i="8"/>
  <c r="L42" i="7"/>
  <c r="J45" i="6"/>
  <c r="I45" i="6"/>
  <c r="B42" i="8"/>
  <c r="N41" i="8"/>
  <c r="E46" i="4"/>
  <c r="D44" i="5"/>
  <c r="O44" i="5" s="1"/>
  <c r="P42" i="9"/>
  <c r="B46" i="4"/>
  <c r="N45" i="4"/>
  <c r="B43" i="9"/>
  <c r="N42" i="9"/>
  <c r="K42" i="7"/>
  <c r="M42" i="7" s="1"/>
  <c r="C43" i="7" s="1"/>
  <c r="B43" i="7" l="1"/>
  <c r="N42" i="7"/>
  <c r="D43" i="9"/>
  <c r="O43" i="9" s="1"/>
  <c r="E43" i="7"/>
  <c r="G42" i="8"/>
  <c r="K45" i="6"/>
  <c r="M45" i="6" s="1"/>
  <c r="C46" i="6" s="1"/>
  <c r="L45" i="6"/>
  <c r="P42" i="7"/>
  <c r="G46" i="4"/>
  <c r="G43" i="9"/>
  <c r="D42" i="8"/>
  <c r="O42" i="8" s="1"/>
  <c r="D46" i="4"/>
  <c r="O46" i="4" s="1"/>
  <c r="F44" i="5"/>
  <c r="F46" i="4" l="1"/>
  <c r="F43" i="9"/>
  <c r="H43" i="9" s="1"/>
  <c r="E46" i="6"/>
  <c r="G43" i="7"/>
  <c r="B46" i="6"/>
  <c r="N45" i="6"/>
  <c r="J46" i="4"/>
  <c r="I46" i="4"/>
  <c r="D43" i="7"/>
  <c r="O43" i="7" s="1"/>
  <c r="P45" i="6"/>
  <c r="J44" i="5"/>
  <c r="I44" i="5"/>
  <c r="F42" i="8"/>
  <c r="G46" i="6" l="1"/>
  <c r="K46" i="4"/>
  <c r="M46" i="4" s="1"/>
  <c r="C47" i="4" s="1"/>
  <c r="K44" i="5"/>
  <c r="M44" i="5" s="1"/>
  <c r="C45" i="5" s="1"/>
  <c r="L44" i="5"/>
  <c r="F43" i="7"/>
  <c r="I43" i="9"/>
  <c r="L46" i="4"/>
  <c r="J43" i="9"/>
  <c r="K43" i="9" s="1"/>
  <c r="M43" i="9" s="1"/>
  <c r="C44" i="9" s="1"/>
  <c r="D46" i="6"/>
  <c r="O46" i="6" s="1"/>
  <c r="H42" i="8"/>
  <c r="I42" i="8" s="1"/>
  <c r="J42" i="8" l="1"/>
  <c r="L42" i="8" s="1"/>
  <c r="E44" i="9"/>
  <c r="G44" i="9" s="1"/>
  <c r="H43" i="7"/>
  <c r="I43" i="7" s="1"/>
  <c r="N46" i="4"/>
  <c r="B47" i="4"/>
  <c r="B45" i="5"/>
  <c r="N44" i="5"/>
  <c r="K42" i="8"/>
  <c r="M42" i="8" s="1"/>
  <c r="C43" i="8" s="1"/>
  <c r="F46" i="6"/>
  <c r="E47" i="4"/>
  <c r="G47" i="4" s="1"/>
  <c r="P46" i="4"/>
  <c r="P43" i="9"/>
  <c r="L43" i="9"/>
  <c r="P44" i="5"/>
  <c r="E45" i="5"/>
  <c r="G45" i="5" s="1"/>
  <c r="B43" i="8" l="1"/>
  <c r="N42" i="8"/>
  <c r="E43" i="8"/>
  <c r="G43" i="8" s="1"/>
  <c r="D47" i="4"/>
  <c r="O47" i="4" s="1"/>
  <c r="P42" i="8"/>
  <c r="D45" i="5"/>
  <c r="O45" i="5" s="1"/>
  <c r="J46" i="6"/>
  <c r="I46" i="6"/>
  <c r="J43" i="7"/>
  <c r="K43" i="7" s="1"/>
  <c r="M43" i="7" s="1"/>
  <c r="C44" i="7" s="1"/>
  <c r="B44" i="9"/>
  <c r="N43" i="9"/>
  <c r="F47" i="4" l="1"/>
  <c r="I47" i="4" s="1"/>
  <c r="E44" i="7"/>
  <c r="G44" i="7" s="1"/>
  <c r="D44" i="9"/>
  <c r="O44" i="9" s="1"/>
  <c r="K46" i="6"/>
  <c r="M46" i="6" s="1"/>
  <c r="C47" i="6" s="1"/>
  <c r="L46" i="6"/>
  <c r="P43" i="7"/>
  <c r="L43" i="7"/>
  <c r="F45" i="5"/>
  <c r="D43" i="8"/>
  <c r="O43" i="8" s="1"/>
  <c r="J47" i="4" l="1"/>
  <c r="L47" i="4" s="1"/>
  <c r="F43" i="8"/>
  <c r="H43" i="8" s="1"/>
  <c r="I43" i="8" s="1"/>
  <c r="P46" i="6"/>
  <c r="E47" i="6"/>
  <c r="F44" i="9"/>
  <c r="I45" i="5"/>
  <c r="J45" i="5"/>
  <c r="K47" i="4"/>
  <c r="M47" i="4" s="1"/>
  <c r="C48" i="4" s="1"/>
  <c r="B48" i="4"/>
  <c r="B47" i="6"/>
  <c r="N46" i="6"/>
  <c r="N43" i="7"/>
  <c r="B44" i="7"/>
  <c r="J43" i="8" l="1"/>
  <c r="N47" i="4"/>
  <c r="D44" i="7"/>
  <c r="O44" i="7" s="1"/>
  <c r="K45" i="5"/>
  <c r="M45" i="5" s="1"/>
  <c r="C46" i="5" s="1"/>
  <c r="L45" i="5"/>
  <c r="D47" i="6"/>
  <c r="O47" i="6" s="1"/>
  <c r="D48" i="4"/>
  <c r="G47" i="6"/>
  <c r="P47" i="4"/>
  <c r="H44" i="9"/>
  <c r="I44" i="9" s="1"/>
  <c r="L43" i="8"/>
  <c r="E48" i="4"/>
  <c r="G48" i="4" s="1"/>
  <c r="K43" i="8"/>
  <c r="M43" i="8" s="1"/>
  <c r="C44" i="8" s="1"/>
  <c r="O48" i="4" l="1"/>
  <c r="P43" i="8"/>
  <c r="F47" i="6"/>
  <c r="I47" i="6" s="1"/>
  <c r="B46" i="5"/>
  <c r="N45" i="5"/>
  <c r="E46" i="5"/>
  <c r="F48" i="4"/>
  <c r="P45" i="5"/>
  <c r="F44" i="7"/>
  <c r="E44" i="8"/>
  <c r="G44" i="8" s="1"/>
  <c r="J44" i="9"/>
  <c r="B44" i="8"/>
  <c r="N43" i="8"/>
  <c r="J47" i="6" l="1"/>
  <c r="L47" i="6" s="1"/>
  <c r="B48" i="6" s="1"/>
  <c r="H44" i="7"/>
  <c r="I44" i="7" s="1"/>
  <c r="G46" i="5"/>
  <c r="L44" i="9"/>
  <c r="K44" i="9"/>
  <c r="M44" i="9" s="1"/>
  <c r="C45" i="9" s="1"/>
  <c r="K47" i="6"/>
  <c r="M47" i="6" s="1"/>
  <c r="C48" i="6" s="1"/>
  <c r="D46" i="5"/>
  <c r="O46" i="5" s="1"/>
  <c r="I48" i="4"/>
  <c r="J48" i="4"/>
  <c r="D44" i="8"/>
  <c r="O44" i="8" s="1"/>
  <c r="F46" i="5" l="1"/>
  <c r="P44" i="9"/>
  <c r="E48" i="6"/>
  <c r="G48" i="6" s="1"/>
  <c r="B45" i="9"/>
  <c r="N44" i="9"/>
  <c r="K48" i="4"/>
  <c r="M48" i="4" s="1"/>
  <c r="C49" i="4" s="1"/>
  <c r="L48" i="4"/>
  <c r="E45" i="9"/>
  <c r="N47" i="6"/>
  <c r="I46" i="5"/>
  <c r="J46" i="5"/>
  <c r="P47" i="6"/>
  <c r="J44" i="7"/>
  <c r="K44" i="7" s="1"/>
  <c r="M44" i="7" s="1"/>
  <c r="C45" i="7" s="1"/>
  <c r="F44" i="8"/>
  <c r="D48" i="6"/>
  <c r="O48" i="6" s="1"/>
  <c r="E45" i="7" l="1"/>
  <c r="H44" i="8"/>
  <c r="I44" i="8" s="1"/>
  <c r="G45" i="9"/>
  <c r="K46" i="5"/>
  <c r="M46" i="5" s="1"/>
  <c r="C47" i="5" s="1"/>
  <c r="L46" i="5"/>
  <c r="D45" i="9"/>
  <c r="O45" i="9" s="1"/>
  <c r="P44" i="7"/>
  <c r="L44" i="7"/>
  <c r="E49" i="4"/>
  <c r="G49" i="4" s="1"/>
  <c r="N48" i="4"/>
  <c r="B49" i="4"/>
  <c r="P48" i="4"/>
  <c r="F48" i="6"/>
  <c r="J44" i="8" l="1"/>
  <c r="L44" i="8" s="1"/>
  <c r="N44" i="7"/>
  <c r="B45" i="7"/>
  <c r="N46" i="5"/>
  <c r="B47" i="5"/>
  <c r="E47" i="5"/>
  <c r="D49" i="4"/>
  <c r="O49" i="4" s="1"/>
  <c r="K44" i="8"/>
  <c r="M44" i="8" s="1"/>
  <c r="C45" i="8" s="1"/>
  <c r="G45" i="7"/>
  <c r="J48" i="6"/>
  <c r="I48" i="6"/>
  <c r="F45" i="9"/>
  <c r="P46" i="5"/>
  <c r="B45" i="8" l="1"/>
  <c r="N44" i="8"/>
  <c r="K48" i="6"/>
  <c r="M48" i="6" s="1"/>
  <c r="C49" i="6" s="1"/>
  <c r="L48" i="6"/>
  <c r="F49" i="4"/>
  <c r="P44" i="8"/>
  <c r="D45" i="7"/>
  <c r="O45" i="7" s="1"/>
  <c r="G47" i="5"/>
  <c r="E45" i="8"/>
  <c r="H45" i="9"/>
  <c r="I45" i="9" s="1"/>
  <c r="D47" i="5"/>
  <c r="O47" i="5" s="1"/>
  <c r="J45" i="9" l="1"/>
  <c r="L45" i="9" s="1"/>
  <c r="P48" i="6"/>
  <c r="F45" i="7"/>
  <c r="H45" i="7" s="1"/>
  <c r="J45" i="7" s="1"/>
  <c r="N48" i="6"/>
  <c r="B49" i="6"/>
  <c r="G45" i="8"/>
  <c r="E49" i="6"/>
  <c r="G49" i="6" s="1"/>
  <c r="K45" i="9"/>
  <c r="M45" i="9" s="1"/>
  <c r="C46" i="9" s="1"/>
  <c r="J49" i="4"/>
  <c r="I49" i="4"/>
  <c r="F47" i="5"/>
  <c r="D45" i="8"/>
  <c r="O45" i="8" s="1"/>
  <c r="L45" i="7" l="1"/>
  <c r="I47" i="5"/>
  <c r="J47" i="5"/>
  <c r="K49" i="4"/>
  <c r="M49" i="4" s="1"/>
  <c r="C50" i="4" s="1"/>
  <c r="L49" i="4"/>
  <c r="I45" i="7"/>
  <c r="E46" i="9"/>
  <c r="G46" i="9" s="1"/>
  <c r="N45" i="9"/>
  <c r="B46" i="9"/>
  <c r="P45" i="9"/>
  <c r="K45" i="7"/>
  <c r="M45" i="7" s="1"/>
  <c r="C46" i="7" s="1"/>
  <c r="D49" i="6"/>
  <c r="O49" i="6" s="1"/>
  <c r="F45" i="8"/>
  <c r="P49" i="4" l="1"/>
  <c r="N49" i="4"/>
  <c r="B50" i="4"/>
  <c r="E46" i="7"/>
  <c r="G46" i="7" s="1"/>
  <c r="K47" i="5"/>
  <c r="M47" i="5" s="1"/>
  <c r="C48" i="5" s="1"/>
  <c r="L47" i="5"/>
  <c r="E50" i="4"/>
  <c r="G50" i="4" s="1"/>
  <c r="D46" i="9"/>
  <c r="O46" i="9" s="1"/>
  <c r="H45" i="8"/>
  <c r="J45" i="8" s="1"/>
  <c r="N45" i="7"/>
  <c r="B46" i="7"/>
  <c r="F49" i="6"/>
  <c r="P45" i="7"/>
  <c r="E48" i="5" l="1"/>
  <c r="P47" i="5"/>
  <c r="D46" i="7"/>
  <c r="O46" i="7" s="1"/>
  <c r="L45" i="8"/>
  <c r="F46" i="9"/>
  <c r="I49" i="6"/>
  <c r="J49" i="6"/>
  <c r="K45" i="8"/>
  <c r="M45" i="8" s="1"/>
  <c r="C46" i="8" s="1"/>
  <c r="D50" i="4"/>
  <c r="O50" i="4" s="1"/>
  <c r="B48" i="5"/>
  <c r="N47" i="5"/>
  <c r="I45" i="8"/>
  <c r="H46" i="9" l="1"/>
  <c r="I46" i="9" s="1"/>
  <c r="D48" i="5"/>
  <c r="O48" i="5" s="1"/>
  <c r="G48" i="5"/>
  <c r="F50" i="4"/>
  <c r="F46" i="7"/>
  <c r="K49" i="6"/>
  <c r="M49" i="6" s="1"/>
  <c r="C50" i="6" s="1"/>
  <c r="L49" i="6"/>
  <c r="P45" i="8"/>
  <c r="E46" i="8"/>
  <c r="N45" i="8"/>
  <c r="B46" i="8"/>
  <c r="J46" i="9" l="1"/>
  <c r="E50" i="6"/>
  <c r="N49" i="6"/>
  <c r="B50" i="6"/>
  <c r="P49" i="6"/>
  <c r="L46" i="9"/>
  <c r="G46" i="8"/>
  <c r="J50" i="4"/>
  <c r="I50" i="4"/>
  <c r="H46" i="7"/>
  <c r="F48" i="5"/>
  <c r="K46" i="9"/>
  <c r="M46" i="9" s="1"/>
  <c r="C47" i="9" s="1"/>
  <c r="D46" i="8"/>
  <c r="O46" i="8" s="1"/>
  <c r="J48" i="5" l="1"/>
  <c r="I48" i="5"/>
  <c r="K50" i="4"/>
  <c r="M50" i="4" s="1"/>
  <c r="C51" i="4" s="1"/>
  <c r="L50" i="4"/>
  <c r="E47" i="9"/>
  <c r="J46" i="7"/>
  <c r="K46" i="7" s="1"/>
  <c r="M46" i="7" s="1"/>
  <c r="C47" i="7" s="1"/>
  <c r="B47" i="9"/>
  <c r="N46" i="9"/>
  <c r="G50" i="6"/>
  <c r="P46" i="9"/>
  <c r="D50" i="6"/>
  <c r="O50" i="6" s="1"/>
  <c r="I46" i="7"/>
  <c r="F46" i="8"/>
  <c r="P50" i="4" l="1"/>
  <c r="E47" i="7"/>
  <c r="G47" i="7" s="1"/>
  <c r="D47" i="9"/>
  <c r="O47" i="9" s="1"/>
  <c r="E51" i="4"/>
  <c r="B51" i="4"/>
  <c r="N50" i="4"/>
  <c r="L48" i="5"/>
  <c r="K48" i="5"/>
  <c r="M48" i="5" s="1"/>
  <c r="C49" i="5" s="1"/>
  <c r="H46" i="8"/>
  <c r="I46" i="8" s="1"/>
  <c r="F50" i="6"/>
  <c r="P46" i="7"/>
  <c r="L46" i="7"/>
  <c r="G47" i="9"/>
  <c r="P48" i="5" l="1"/>
  <c r="F47" i="9"/>
  <c r="H47" i="9" s="1"/>
  <c r="B49" i="5"/>
  <c r="N48" i="5"/>
  <c r="G51" i="4"/>
  <c r="E49" i="5"/>
  <c r="G49" i="5" s="1"/>
  <c r="N46" i="7"/>
  <c r="B47" i="7"/>
  <c r="D51" i="4"/>
  <c r="O51" i="4" s="1"/>
  <c r="I50" i="6"/>
  <c r="J50" i="6"/>
  <c r="J46" i="8"/>
  <c r="K46" i="8" s="1"/>
  <c r="M46" i="8" s="1"/>
  <c r="C47" i="8" s="1"/>
  <c r="J47" i="9" l="1"/>
  <c r="L47" i="9" s="1"/>
  <c r="I47" i="9"/>
  <c r="F51" i="4"/>
  <c r="I51" i="4" s="1"/>
  <c r="E47" i="8"/>
  <c r="G47" i="8" s="1"/>
  <c r="D47" i="7"/>
  <c r="O47" i="7" s="1"/>
  <c r="P46" i="8"/>
  <c r="L46" i="8"/>
  <c r="K47" i="9"/>
  <c r="M47" i="9" s="1"/>
  <c r="C48" i="9" s="1"/>
  <c r="D49" i="5"/>
  <c r="O49" i="5" s="1"/>
  <c r="K50" i="6"/>
  <c r="M50" i="6" s="1"/>
  <c r="C51" i="6" s="1"/>
  <c r="L50" i="6"/>
  <c r="J51" i="4" l="1"/>
  <c r="P50" i="6"/>
  <c r="F49" i="5"/>
  <c r="N46" i="8"/>
  <c r="B47" i="8"/>
  <c r="N47" i="9"/>
  <c r="B48" i="9"/>
  <c r="L51" i="4"/>
  <c r="K51" i="4"/>
  <c r="M51" i="4" s="1"/>
  <c r="C52" i="4" s="1"/>
  <c r="P47" i="9"/>
  <c r="B51" i="6"/>
  <c r="N50" i="6"/>
  <c r="E48" i="9"/>
  <c r="F47" i="7"/>
  <c r="E51" i="6"/>
  <c r="G51" i="6" s="1"/>
  <c r="P51" i="4" l="1"/>
  <c r="H47" i="7"/>
  <c r="I47" i="7" s="1"/>
  <c r="G48" i="9"/>
  <c r="D48" i="9"/>
  <c r="O48" i="9" s="1"/>
  <c r="N51" i="4"/>
  <c r="B52" i="4"/>
  <c r="D47" i="8"/>
  <c r="O47" i="8" s="1"/>
  <c r="D51" i="6"/>
  <c r="O51" i="6" s="1"/>
  <c r="E52" i="4"/>
  <c r="G52" i="4" s="1"/>
  <c r="J49" i="5"/>
  <c r="I49" i="5"/>
  <c r="F51" i="6" l="1"/>
  <c r="I51" i="6" s="1"/>
  <c r="D52" i="4"/>
  <c r="O52" i="4" s="1"/>
  <c r="F48" i="9"/>
  <c r="F47" i="8"/>
  <c r="K49" i="5"/>
  <c r="M49" i="5" s="1"/>
  <c r="C50" i="5" s="1"/>
  <c r="L49" i="5"/>
  <c r="J47" i="7"/>
  <c r="K47" i="7" s="1"/>
  <c r="M47" i="7" s="1"/>
  <c r="C48" i="7" s="1"/>
  <c r="J51" i="6" l="1"/>
  <c r="L51" i="6" s="1"/>
  <c r="E50" i="5"/>
  <c r="E48" i="7"/>
  <c r="H48" i="9"/>
  <c r="I48" i="9" s="1"/>
  <c r="B50" i="5"/>
  <c r="N49" i="5"/>
  <c r="P49" i="5"/>
  <c r="F52" i="4"/>
  <c r="B52" i="6"/>
  <c r="H47" i="8"/>
  <c r="I47" i="8" s="1"/>
  <c r="P47" i="7"/>
  <c r="L47" i="7"/>
  <c r="K51" i="6"/>
  <c r="M51" i="6" s="1"/>
  <c r="C52" i="6" s="1"/>
  <c r="J47" i="8" l="1"/>
  <c r="L47" i="8" s="1"/>
  <c r="N51" i="6"/>
  <c r="D52" i="6"/>
  <c r="F52" i="6" s="1"/>
  <c r="D50" i="5"/>
  <c r="O50" i="5" s="1"/>
  <c r="G48" i="7"/>
  <c r="E52" i="6"/>
  <c r="G52" i="6" s="1"/>
  <c r="P51" i="6"/>
  <c r="G50" i="5"/>
  <c r="N47" i="7"/>
  <c r="B48" i="7"/>
  <c r="J52" i="4"/>
  <c r="I52" i="4"/>
  <c r="J48" i="9"/>
  <c r="K48" i="9" s="1"/>
  <c r="M48" i="9" s="1"/>
  <c r="C49" i="9" s="1"/>
  <c r="K47" i="8" l="1"/>
  <c r="M47" i="8" s="1"/>
  <c r="C48" i="8" s="1"/>
  <c r="E48" i="8" s="1"/>
  <c r="G48" i="8" s="1"/>
  <c r="O52" i="6"/>
  <c r="I52" i="6"/>
  <c r="J52" i="6"/>
  <c r="B48" i="8"/>
  <c r="K52" i="4"/>
  <c r="M52" i="4" s="1"/>
  <c r="C53" i="4" s="1"/>
  <c r="L52" i="4"/>
  <c r="P47" i="8"/>
  <c r="F50" i="5"/>
  <c r="E49" i="9"/>
  <c r="G49" i="9" s="1"/>
  <c r="P48" i="9"/>
  <c r="L48" i="9"/>
  <c r="D48" i="7"/>
  <c r="O48" i="7" s="1"/>
  <c r="N47" i="8" l="1"/>
  <c r="I50" i="5"/>
  <c r="J50" i="5"/>
  <c r="N52" i="4"/>
  <c r="B53" i="4"/>
  <c r="P52" i="4"/>
  <c r="D48" i="8"/>
  <c r="O48" i="8" s="1"/>
  <c r="F48" i="7"/>
  <c r="B49" i="9"/>
  <c r="N48" i="9"/>
  <c r="E53" i="4"/>
  <c r="G53" i="4" s="1"/>
  <c r="L52" i="6"/>
  <c r="K52" i="6"/>
  <c r="M52" i="6" s="1"/>
  <c r="C53" i="6" s="1"/>
  <c r="P52" i="6" l="1"/>
  <c r="N52" i="6"/>
  <c r="B53" i="6"/>
  <c r="F48" i="8"/>
  <c r="D53" i="4"/>
  <c r="O53" i="4" s="1"/>
  <c r="K50" i="5"/>
  <c r="M50" i="5" s="1"/>
  <c r="C51" i="5" s="1"/>
  <c r="L50" i="5"/>
  <c r="H48" i="7"/>
  <c r="J48" i="7" s="1"/>
  <c r="E53" i="6"/>
  <c r="G53" i="6" s="1"/>
  <c r="D49" i="9"/>
  <c r="O49" i="9" s="1"/>
  <c r="I48" i="7" l="1"/>
  <c r="F49" i="9"/>
  <c r="H49" i="9" s="1"/>
  <c r="P50" i="5"/>
  <c r="L48" i="7"/>
  <c r="H48" i="8"/>
  <c r="J48" i="8" s="1"/>
  <c r="N50" i="5"/>
  <c r="B51" i="5"/>
  <c r="K48" i="7"/>
  <c r="M48" i="7" s="1"/>
  <c r="C49" i="7" s="1"/>
  <c r="D53" i="6"/>
  <c r="O53" i="6" s="1"/>
  <c r="E51" i="5"/>
  <c r="F53" i="4"/>
  <c r="I48" i="8" l="1"/>
  <c r="D51" i="5"/>
  <c r="O51" i="5" s="1"/>
  <c r="G51" i="5"/>
  <c r="F53" i="6"/>
  <c r="L48" i="8"/>
  <c r="J49" i="9"/>
  <c r="I49" i="9"/>
  <c r="K48" i="8"/>
  <c r="M48" i="8" s="1"/>
  <c r="C49" i="8" s="1"/>
  <c r="B49" i="7"/>
  <c r="N48" i="7"/>
  <c r="E49" i="7"/>
  <c r="G49" i="7" s="1"/>
  <c r="I53" i="4"/>
  <c r="J53" i="4"/>
  <c r="P48" i="7"/>
  <c r="F51" i="5" l="1"/>
  <c r="J53" i="6"/>
  <c r="I53" i="6"/>
  <c r="P48" i="8"/>
  <c r="N48" i="8"/>
  <c r="B49" i="8"/>
  <c r="L49" i="9"/>
  <c r="J51" i="5"/>
  <c r="I51" i="5"/>
  <c r="D49" i="7"/>
  <c r="O49" i="7" s="1"/>
  <c r="K53" i="4"/>
  <c r="M53" i="4" s="1"/>
  <c r="C54" i="4" s="1"/>
  <c r="L53" i="4"/>
  <c r="E49" i="8"/>
  <c r="G49" i="8" s="1"/>
  <c r="K49" i="9"/>
  <c r="M49" i="9" s="1"/>
  <c r="C50" i="9" s="1"/>
  <c r="P49" i="9" l="1"/>
  <c r="E54" i="4"/>
  <c r="G54" i="4" s="1"/>
  <c r="K51" i="5"/>
  <c r="M51" i="5" s="1"/>
  <c r="C52" i="5" s="1"/>
  <c r="L51" i="5"/>
  <c r="P53" i="4"/>
  <c r="F49" i="7"/>
  <c r="D49" i="8"/>
  <c r="O49" i="8" s="1"/>
  <c r="B50" i="9"/>
  <c r="N49" i="9"/>
  <c r="B54" i="4"/>
  <c r="N53" i="4"/>
  <c r="E50" i="9"/>
  <c r="G50" i="9" s="1"/>
  <c r="K53" i="6"/>
  <c r="M53" i="6" s="1"/>
  <c r="C54" i="6" s="1"/>
  <c r="L53" i="6"/>
  <c r="D54" i="4" l="1"/>
  <c r="O54" i="4" s="1"/>
  <c r="N51" i="5"/>
  <c r="B52" i="5"/>
  <c r="E52" i="5"/>
  <c r="D50" i="9"/>
  <c r="O50" i="9" s="1"/>
  <c r="F49" i="8"/>
  <c r="P51" i="5"/>
  <c r="H49" i="7"/>
  <c r="J49" i="7" s="1"/>
  <c r="E54" i="6"/>
  <c r="N53" i="6"/>
  <c r="B54" i="6"/>
  <c r="P53" i="6"/>
  <c r="L49" i="7" l="1"/>
  <c r="G54" i="6"/>
  <c r="I49" i="7"/>
  <c r="G52" i="5"/>
  <c r="D52" i="5"/>
  <c r="O52" i="5" s="1"/>
  <c r="F50" i="9"/>
  <c r="D54" i="6"/>
  <c r="O54" i="6" s="1"/>
  <c r="K49" i="7"/>
  <c r="M49" i="7" s="1"/>
  <c r="C50" i="7" s="1"/>
  <c r="H49" i="8"/>
  <c r="J49" i="8" s="1"/>
  <c r="F54" i="4"/>
  <c r="F54" i="6" l="1"/>
  <c r="I54" i="6" s="1"/>
  <c r="L49" i="8"/>
  <c r="K49" i="8"/>
  <c r="M49" i="8" s="1"/>
  <c r="C50" i="8" s="1"/>
  <c r="E50" i="7"/>
  <c r="G50" i="7" s="1"/>
  <c r="I49" i="8"/>
  <c r="N49" i="7"/>
  <c r="B50" i="7"/>
  <c r="H50" i="9"/>
  <c r="J50" i="9" s="1"/>
  <c r="F52" i="5"/>
  <c r="P49" i="7"/>
  <c r="I54" i="4"/>
  <c r="J54" i="4"/>
  <c r="J54" i="6" l="1"/>
  <c r="K54" i="4"/>
  <c r="M54" i="4" s="1"/>
  <c r="C55" i="4" s="1"/>
  <c r="L54" i="4"/>
  <c r="K50" i="9"/>
  <c r="M50" i="9" s="1"/>
  <c r="C51" i="9" s="1"/>
  <c r="L50" i="9"/>
  <c r="E50" i="8"/>
  <c r="K54" i="6"/>
  <c r="M54" i="6" s="1"/>
  <c r="C55" i="6" s="1"/>
  <c r="L54" i="6"/>
  <c r="I52" i="5"/>
  <c r="J52" i="5"/>
  <c r="I50" i="9"/>
  <c r="D50" i="7"/>
  <c r="O50" i="7" s="1"/>
  <c r="N49" i="8"/>
  <c r="B50" i="8"/>
  <c r="P49" i="8"/>
  <c r="P50" i="9" l="1"/>
  <c r="P54" i="6"/>
  <c r="N50" i="9"/>
  <c r="B51" i="9"/>
  <c r="F50" i="7"/>
  <c r="B55" i="6"/>
  <c r="N54" i="6"/>
  <c r="E51" i="9"/>
  <c r="G51" i="9" s="1"/>
  <c r="B55" i="4"/>
  <c r="N54" i="4"/>
  <c r="K52" i="5"/>
  <c r="M52" i="5" s="1"/>
  <c r="C53" i="5" s="1"/>
  <c r="L52" i="5"/>
  <c r="G50" i="8"/>
  <c r="E55" i="4"/>
  <c r="G55" i="4" s="1"/>
  <c r="E55" i="6"/>
  <c r="G55" i="6" s="1"/>
  <c r="D50" i="8"/>
  <c r="O50" i="8" s="1"/>
  <c r="P54" i="4"/>
  <c r="E53" i="5" l="1"/>
  <c r="G53" i="5" s="1"/>
  <c r="P52" i="5"/>
  <c r="F50" i="8"/>
  <c r="D55" i="6"/>
  <c r="O55" i="6" s="1"/>
  <c r="H50" i="7"/>
  <c r="J50" i="7" s="1"/>
  <c r="D51" i="9"/>
  <c r="O51" i="9" s="1"/>
  <c r="D55" i="4"/>
  <c r="O55" i="4" s="1"/>
  <c r="N52" i="5"/>
  <c r="B53" i="5"/>
  <c r="F51" i="9" l="1"/>
  <c r="H51" i="9" s="1"/>
  <c r="L50" i="7"/>
  <c r="K50" i="7"/>
  <c r="M50" i="7" s="1"/>
  <c r="C51" i="7" s="1"/>
  <c r="I50" i="7"/>
  <c r="F55" i="6"/>
  <c r="D53" i="5"/>
  <c r="O53" i="5" s="1"/>
  <c r="H50" i="8"/>
  <c r="J50" i="8" s="1"/>
  <c r="F55" i="4"/>
  <c r="F53" i="5" l="1"/>
  <c r="J53" i="5" s="1"/>
  <c r="L50" i="8"/>
  <c r="J55" i="6"/>
  <c r="I55" i="6"/>
  <c r="I53" i="5"/>
  <c r="J55" i="4"/>
  <c r="I55" i="4"/>
  <c r="I50" i="8"/>
  <c r="E51" i="7"/>
  <c r="G51" i="7" s="1"/>
  <c r="I51" i="9"/>
  <c r="K50" i="8"/>
  <c r="M50" i="8" s="1"/>
  <c r="C51" i="8" s="1"/>
  <c r="N50" i="7"/>
  <c r="B51" i="7"/>
  <c r="J51" i="9"/>
  <c r="P50" i="7"/>
  <c r="K55" i="4" l="1"/>
  <c r="M55" i="4" s="1"/>
  <c r="C56" i="4" s="1"/>
  <c r="L55" i="4"/>
  <c r="K53" i="5"/>
  <c r="M53" i="5" s="1"/>
  <c r="C54" i="5" s="1"/>
  <c r="L53" i="5"/>
  <c r="L51" i="9"/>
  <c r="D51" i="7"/>
  <c r="O51" i="7" s="1"/>
  <c r="K51" i="9"/>
  <c r="M51" i="9" s="1"/>
  <c r="C52" i="9" s="1"/>
  <c r="N50" i="8"/>
  <c r="B51" i="8"/>
  <c r="E51" i="8"/>
  <c r="G51" i="8" s="1"/>
  <c r="K55" i="6"/>
  <c r="M55" i="6" s="1"/>
  <c r="C56" i="6" s="1"/>
  <c r="L55" i="6"/>
  <c r="P50" i="8"/>
  <c r="P55" i="6" l="1"/>
  <c r="N53" i="5"/>
  <c r="B54" i="5"/>
  <c r="E52" i="9"/>
  <c r="G52" i="9" s="1"/>
  <c r="E54" i="5"/>
  <c r="G54" i="5" s="1"/>
  <c r="P53" i="5"/>
  <c r="N51" i="9"/>
  <c r="B52" i="9"/>
  <c r="B56" i="4"/>
  <c r="N55" i="4"/>
  <c r="F51" i="7"/>
  <c r="E56" i="4"/>
  <c r="D51" i="8"/>
  <c r="O51" i="8" s="1"/>
  <c r="N55" i="6"/>
  <c r="B56" i="6"/>
  <c r="P55" i="4"/>
  <c r="P51" i="9"/>
  <c r="E56" i="6"/>
  <c r="D56" i="4" l="1"/>
  <c r="O56" i="4" s="1"/>
  <c r="H51" i="7"/>
  <c r="J51" i="7" s="1"/>
  <c r="G56" i="6"/>
  <c r="D56" i="6"/>
  <c r="O56" i="6" s="1"/>
  <c r="D52" i="9"/>
  <c r="O52" i="9" s="1"/>
  <c r="D54" i="5"/>
  <c r="O54" i="5" s="1"/>
  <c r="F51" i="8"/>
  <c r="G56" i="4"/>
  <c r="I51" i="7" l="1"/>
  <c r="F54" i="5"/>
  <c r="F56" i="6"/>
  <c r="I56" i="6" s="1"/>
  <c r="K51" i="7"/>
  <c r="M51" i="7" s="1"/>
  <c r="C52" i="7" s="1"/>
  <c r="L51" i="7"/>
  <c r="F56" i="4"/>
  <c r="I54" i="5"/>
  <c r="J54" i="5"/>
  <c r="F52" i="9"/>
  <c r="H51" i="8"/>
  <c r="J56" i="6" l="1"/>
  <c r="L56" i="6" s="1"/>
  <c r="B57" i="6" s="1"/>
  <c r="N51" i="7"/>
  <c r="B52" i="7"/>
  <c r="P51" i="7"/>
  <c r="J51" i="8"/>
  <c r="E52" i="7"/>
  <c r="I51" i="8"/>
  <c r="K54" i="5"/>
  <c r="M54" i="5" s="1"/>
  <c r="C55" i="5" s="1"/>
  <c r="K56" i="6"/>
  <c r="M56" i="6" s="1"/>
  <c r="C57" i="6" s="1"/>
  <c r="H52" i="9"/>
  <c r="J52" i="9" s="1"/>
  <c r="L54" i="5"/>
  <c r="I56" i="4"/>
  <c r="J56" i="4"/>
  <c r="P54" i="5" l="1"/>
  <c r="I52" i="9"/>
  <c r="L52" i="9"/>
  <c r="B55" i="5"/>
  <c r="N54" i="5"/>
  <c r="E57" i="6"/>
  <c r="P56" i="6"/>
  <c r="L51" i="8"/>
  <c r="D52" i="7"/>
  <c r="O52" i="7" s="1"/>
  <c r="G52" i="7"/>
  <c r="N56" i="6"/>
  <c r="K52" i="9"/>
  <c r="M52" i="9" s="1"/>
  <c r="C53" i="9" s="1"/>
  <c r="K56" i="4"/>
  <c r="M56" i="4" s="1"/>
  <c r="C57" i="4" s="1"/>
  <c r="L56" i="4"/>
  <c r="D57" i="6"/>
  <c r="F57" i="6" s="1"/>
  <c r="E55" i="5"/>
  <c r="G55" i="5" s="1"/>
  <c r="K51" i="8"/>
  <c r="M51" i="8" s="1"/>
  <c r="C52" i="8" s="1"/>
  <c r="P51" i="8" l="1"/>
  <c r="P56" i="4"/>
  <c r="G57" i="6"/>
  <c r="I57" i="6" s="1"/>
  <c r="E53" i="9"/>
  <c r="F52" i="7"/>
  <c r="D55" i="5"/>
  <c r="O55" i="5" s="1"/>
  <c r="E57" i="4"/>
  <c r="G57" i="4" s="1"/>
  <c r="E52" i="8"/>
  <c r="G52" i="8" s="1"/>
  <c r="O57" i="6"/>
  <c r="N52" i="9"/>
  <c r="B53" i="9"/>
  <c r="N51" i="8"/>
  <c r="B52" i="8"/>
  <c r="B57" i="4"/>
  <c r="N56" i="4"/>
  <c r="P52" i="9"/>
  <c r="J57" i="6" l="1"/>
  <c r="G53" i="9"/>
  <c r="F55" i="5"/>
  <c r="D53" i="9"/>
  <c r="O53" i="9" s="1"/>
  <c r="L57" i="6"/>
  <c r="H52" i="7"/>
  <c r="J52" i="7" s="1"/>
  <c r="D57" i="4"/>
  <c r="O57" i="4" s="1"/>
  <c r="D52" i="8"/>
  <c r="O52" i="8" s="1"/>
  <c r="K57" i="6"/>
  <c r="M57" i="6" s="1"/>
  <c r="C58" i="6" s="1"/>
  <c r="P57" i="6" l="1"/>
  <c r="I52" i="7"/>
  <c r="F52" i="8"/>
  <c r="F53" i="9"/>
  <c r="K52" i="7"/>
  <c r="M52" i="7" s="1"/>
  <c r="C53" i="7" s="1"/>
  <c r="L52" i="7"/>
  <c r="J55" i="5"/>
  <c r="I55" i="5"/>
  <c r="F57" i="4"/>
  <c r="B58" i="6"/>
  <c r="N57" i="6"/>
  <c r="E58" i="6"/>
  <c r="J57" i="4" l="1"/>
  <c r="I57" i="4"/>
  <c r="E53" i="7"/>
  <c r="G53" i="7" s="1"/>
  <c r="H53" i="9"/>
  <c r="I53" i="9" s="1"/>
  <c r="D58" i="6"/>
  <c r="O58" i="6" s="1"/>
  <c r="P52" i="7"/>
  <c r="G58" i="6"/>
  <c r="B53" i="7"/>
  <c r="N52" i="7"/>
  <c r="K55" i="5"/>
  <c r="M55" i="5" s="1"/>
  <c r="C56" i="5" s="1"/>
  <c r="L55" i="5"/>
  <c r="H52" i="8"/>
  <c r="J52" i="8" s="1"/>
  <c r="L52" i="8" l="1"/>
  <c r="D53" i="7"/>
  <c r="O53" i="7" s="1"/>
  <c r="E56" i="5"/>
  <c r="G56" i="5" s="1"/>
  <c r="J53" i="9"/>
  <c r="K53" i="9" s="1"/>
  <c r="M53" i="9" s="1"/>
  <c r="C54" i="9" s="1"/>
  <c r="P55" i="5"/>
  <c r="F58" i="6"/>
  <c r="K52" i="8"/>
  <c r="M52" i="8" s="1"/>
  <c r="C53" i="8" s="1"/>
  <c r="I52" i="8"/>
  <c r="K57" i="4"/>
  <c r="M57" i="4" s="1"/>
  <c r="C58" i="4" s="1"/>
  <c r="L57" i="4"/>
  <c r="B56" i="5"/>
  <c r="N55" i="5"/>
  <c r="P57" i="4" l="1"/>
  <c r="N57" i="4"/>
  <c r="B58" i="4"/>
  <c r="E54" i="9"/>
  <c r="G54" i="9" s="1"/>
  <c r="E53" i="8"/>
  <c r="G53" i="8" s="1"/>
  <c r="F53" i="7"/>
  <c r="D56" i="5"/>
  <c r="O56" i="5" s="1"/>
  <c r="I58" i="6"/>
  <c r="J58" i="6"/>
  <c r="B53" i="8"/>
  <c r="N52" i="8"/>
  <c r="E58" i="4"/>
  <c r="P53" i="9"/>
  <c r="L53" i="9"/>
  <c r="P52" i="8"/>
  <c r="F56" i="5" l="1"/>
  <c r="K58" i="6"/>
  <c r="M58" i="6" s="1"/>
  <c r="C59" i="6" s="1"/>
  <c r="L58" i="6"/>
  <c r="H53" i="7"/>
  <c r="I53" i="7" s="1"/>
  <c r="D53" i="8"/>
  <c r="O53" i="8" s="1"/>
  <c r="D58" i="4"/>
  <c r="O58" i="4" s="1"/>
  <c r="I56" i="5"/>
  <c r="J56" i="5"/>
  <c r="N53" i="9"/>
  <c r="B54" i="9"/>
  <c r="G58" i="4"/>
  <c r="F53" i="8" l="1"/>
  <c r="P58" i="6"/>
  <c r="L56" i="5"/>
  <c r="K56" i="5"/>
  <c r="M56" i="5" s="1"/>
  <c r="C57" i="5" s="1"/>
  <c r="F58" i="4"/>
  <c r="B59" i="6"/>
  <c r="N58" i="6"/>
  <c r="H53" i="8"/>
  <c r="J53" i="8" s="1"/>
  <c r="E59" i="6"/>
  <c r="G59" i="6" s="1"/>
  <c r="J53" i="7"/>
  <c r="D54" i="9"/>
  <c r="O54" i="9" s="1"/>
  <c r="I53" i="8" l="1"/>
  <c r="L53" i="7"/>
  <c r="L53" i="8"/>
  <c r="I58" i="4"/>
  <c r="J58" i="4"/>
  <c r="E57" i="5"/>
  <c r="N56" i="5"/>
  <c r="B57" i="5"/>
  <c r="F54" i="9"/>
  <c r="K53" i="7"/>
  <c r="M53" i="7" s="1"/>
  <c r="C54" i="7" s="1"/>
  <c r="K53" i="8"/>
  <c r="M53" i="8" s="1"/>
  <c r="C54" i="8" s="1"/>
  <c r="D59" i="6"/>
  <c r="O59" i="6" s="1"/>
  <c r="P56" i="5"/>
  <c r="D57" i="5" l="1"/>
  <c r="O57" i="5" s="1"/>
  <c r="E54" i="8"/>
  <c r="G54" i="8" s="1"/>
  <c r="H54" i="9"/>
  <c r="I54" i="9" s="1"/>
  <c r="G57" i="5"/>
  <c r="N53" i="8"/>
  <c r="B54" i="8"/>
  <c r="E54" i="7"/>
  <c r="G54" i="7" s="1"/>
  <c r="P53" i="8"/>
  <c r="F59" i="6"/>
  <c r="B54" i="7"/>
  <c r="N53" i="7"/>
  <c r="K58" i="4"/>
  <c r="M58" i="4" s="1"/>
  <c r="C59" i="4" s="1"/>
  <c r="L58" i="4"/>
  <c r="P53" i="7"/>
  <c r="P58" i="4" l="1"/>
  <c r="F57" i="5"/>
  <c r="I57" i="5" s="1"/>
  <c r="D54" i="8"/>
  <c r="O54" i="8" s="1"/>
  <c r="N58" i="4"/>
  <c r="B59" i="4"/>
  <c r="D54" i="7"/>
  <c r="O54" i="7" s="1"/>
  <c r="J54" i="9"/>
  <c r="K54" i="9" s="1"/>
  <c r="M54" i="9" s="1"/>
  <c r="C55" i="9" s="1"/>
  <c r="E59" i="4"/>
  <c r="J59" i="6"/>
  <c r="I59" i="6"/>
  <c r="J57" i="5" l="1"/>
  <c r="L57" i="5" s="1"/>
  <c r="F54" i="7"/>
  <c r="F54" i="8"/>
  <c r="H54" i="8" s="1"/>
  <c r="J54" i="8" s="1"/>
  <c r="E55" i="9"/>
  <c r="G55" i="9" s="1"/>
  <c r="K57" i="5"/>
  <c r="M57" i="5" s="1"/>
  <c r="C58" i="5" s="1"/>
  <c r="G59" i="4"/>
  <c r="H54" i="7"/>
  <c r="J54" i="7" s="1"/>
  <c r="L54" i="7" s="1"/>
  <c r="B58" i="5"/>
  <c r="P54" i="9"/>
  <c r="L54" i="9"/>
  <c r="D59" i="4"/>
  <c r="O59" i="4" s="1"/>
  <c r="K59" i="6"/>
  <c r="M59" i="6" s="1"/>
  <c r="C60" i="6" s="1"/>
  <c r="L59" i="6"/>
  <c r="I54" i="7" l="1"/>
  <c r="F59" i="4"/>
  <c r="I54" i="8"/>
  <c r="N57" i="5"/>
  <c r="B55" i="7"/>
  <c r="L54" i="8"/>
  <c r="D58" i="5"/>
  <c r="N59" i="6"/>
  <c r="B60" i="6"/>
  <c r="K54" i="8"/>
  <c r="M54" i="8" s="1"/>
  <c r="C55" i="8" s="1"/>
  <c r="K54" i="7"/>
  <c r="M54" i="7" s="1"/>
  <c r="C55" i="7" s="1"/>
  <c r="I59" i="4"/>
  <c r="J59" i="4"/>
  <c r="L59" i="4" s="1"/>
  <c r="P59" i="6"/>
  <c r="E58" i="5"/>
  <c r="G58" i="5" s="1"/>
  <c r="P57" i="5"/>
  <c r="E60" i="6"/>
  <c r="N54" i="9"/>
  <c r="B55" i="9"/>
  <c r="P54" i="7" l="1"/>
  <c r="O58" i="5"/>
  <c r="D60" i="6"/>
  <c r="O60" i="6" s="1"/>
  <c r="G60" i="6"/>
  <c r="F58" i="5"/>
  <c r="K59" i="4"/>
  <c r="M59" i="4" s="1"/>
  <c r="C60" i="4" s="1"/>
  <c r="N54" i="8"/>
  <c r="B55" i="8"/>
  <c r="E55" i="7"/>
  <c r="G55" i="7" s="1"/>
  <c r="P54" i="8"/>
  <c r="D55" i="9"/>
  <c r="O55" i="9" s="1"/>
  <c r="N54" i="7"/>
  <c r="B60" i="4"/>
  <c r="E55" i="8"/>
  <c r="G55" i="8" s="1"/>
  <c r="D55" i="7"/>
  <c r="F55" i="7" s="1"/>
  <c r="N59" i="4" l="1"/>
  <c r="P59" i="4"/>
  <c r="I58" i="5"/>
  <c r="J58" i="5"/>
  <c r="E60" i="4"/>
  <c r="G60" i="4" s="1"/>
  <c r="H55" i="7"/>
  <c r="J55" i="7" s="1"/>
  <c r="F55" i="9"/>
  <c r="D55" i="8"/>
  <c r="O55" i="8" s="1"/>
  <c r="O55" i="7"/>
  <c r="F60" i="6"/>
  <c r="D60" i="4"/>
  <c r="K55" i="7" l="1"/>
  <c r="M55" i="7" s="1"/>
  <c r="C56" i="7" s="1"/>
  <c r="E56" i="7" s="1"/>
  <c r="F55" i="8"/>
  <c r="H55" i="8" s="1"/>
  <c r="J55" i="8" s="1"/>
  <c r="K58" i="5"/>
  <c r="M58" i="5" s="1"/>
  <c r="C59" i="5" s="1"/>
  <c r="L58" i="5"/>
  <c r="I55" i="7"/>
  <c r="H55" i="9"/>
  <c r="I55" i="9" s="1"/>
  <c r="O60" i="4"/>
  <c r="P55" i="7"/>
  <c r="I60" i="6"/>
  <c r="J60" i="6"/>
  <c r="F60" i="4"/>
  <c r="L55" i="7"/>
  <c r="P58" i="5" l="1"/>
  <c r="L55" i="8"/>
  <c r="E59" i="5"/>
  <c r="G59" i="5" s="1"/>
  <c r="J55" i="9"/>
  <c r="K55" i="8"/>
  <c r="M55" i="8" s="1"/>
  <c r="C56" i="8" s="1"/>
  <c r="G56" i="7"/>
  <c r="K60" i="6"/>
  <c r="M60" i="6" s="1"/>
  <c r="C61" i="6" s="1"/>
  <c r="L60" i="6"/>
  <c r="N58" i="5"/>
  <c r="B59" i="5"/>
  <c r="J60" i="4"/>
  <c r="I60" i="4"/>
  <c r="I55" i="8"/>
  <c r="N55" i="7"/>
  <c r="B56" i="7"/>
  <c r="L55" i="9" l="1"/>
  <c r="P60" i="6"/>
  <c r="D59" i="5"/>
  <c r="O59" i="5" s="1"/>
  <c r="E61" i="6"/>
  <c r="G61" i="6" s="1"/>
  <c r="B61" i="6"/>
  <c r="N60" i="6"/>
  <c r="K55" i="9"/>
  <c r="M55" i="9" s="1"/>
  <c r="C56" i="9" s="1"/>
  <c r="L60" i="4"/>
  <c r="K60" i="4"/>
  <c r="M60" i="4" s="1"/>
  <c r="C61" i="4" s="1"/>
  <c r="E56" i="8"/>
  <c r="G56" i="8" s="1"/>
  <c r="D56" i="7"/>
  <c r="O56" i="7" s="1"/>
  <c r="N55" i="8"/>
  <c r="B56" i="8"/>
  <c r="P55" i="8"/>
  <c r="F56" i="7" l="1"/>
  <c r="P60" i="4"/>
  <c r="D61" i="6"/>
  <c r="O61" i="6" s="1"/>
  <c r="B61" i="4"/>
  <c r="N60" i="4"/>
  <c r="F59" i="5"/>
  <c r="D56" i="8"/>
  <c r="O56" i="8" s="1"/>
  <c r="E56" i="9"/>
  <c r="H56" i="7"/>
  <c r="I56" i="7" s="1"/>
  <c r="N55" i="9"/>
  <c r="B56" i="9"/>
  <c r="E61" i="4"/>
  <c r="G61" i="4" s="1"/>
  <c r="P55" i="9"/>
  <c r="F61" i="6" l="1"/>
  <c r="J61" i="6" s="1"/>
  <c r="F56" i="8"/>
  <c r="H56" i="8" s="1"/>
  <c r="J56" i="7"/>
  <c r="K56" i="7" s="1"/>
  <c r="M56" i="7" s="1"/>
  <c r="C57" i="7" s="1"/>
  <c r="G56" i="9"/>
  <c r="I61" i="6"/>
  <c r="D56" i="9"/>
  <c r="O56" i="9" s="1"/>
  <c r="J59" i="5"/>
  <c r="I59" i="5"/>
  <c r="D61" i="4"/>
  <c r="O61" i="4" s="1"/>
  <c r="I56" i="8" l="1"/>
  <c r="F56" i="9"/>
  <c r="K61" i="6"/>
  <c r="M61" i="6" s="1"/>
  <c r="C62" i="6" s="1"/>
  <c r="L61" i="6"/>
  <c r="K59" i="5"/>
  <c r="M59" i="5" s="1"/>
  <c r="C60" i="5" s="1"/>
  <c r="L59" i="5"/>
  <c r="J56" i="8"/>
  <c r="P56" i="7"/>
  <c r="L56" i="7"/>
  <c r="F61" i="4"/>
  <c r="E57" i="7"/>
  <c r="G57" i="7" s="1"/>
  <c r="N59" i="5" l="1"/>
  <c r="B60" i="5"/>
  <c r="N61" i="6"/>
  <c r="B62" i="6"/>
  <c r="L56" i="8"/>
  <c r="H56" i="9"/>
  <c r="I56" i="9" s="1"/>
  <c r="I61" i="4"/>
  <c r="J61" i="4"/>
  <c r="E60" i="5"/>
  <c r="G60" i="5" s="1"/>
  <c r="E62" i="6"/>
  <c r="G62" i="6" s="1"/>
  <c r="B57" i="7"/>
  <c r="N56" i="7"/>
  <c r="P59" i="5"/>
  <c r="P61" i="6"/>
  <c r="K56" i="8"/>
  <c r="M56" i="8" s="1"/>
  <c r="C57" i="8" s="1"/>
  <c r="J56" i="9" l="1"/>
  <c r="K61" i="4"/>
  <c r="M61" i="4" s="1"/>
  <c r="C62" i="4" s="1"/>
  <c r="L61" i="4"/>
  <c r="B57" i="8"/>
  <c r="N56" i="8"/>
  <c r="P56" i="8"/>
  <c r="D62" i="6"/>
  <c r="O62" i="6" s="1"/>
  <c r="E57" i="8"/>
  <c r="G57" i="8" s="1"/>
  <c r="L56" i="9"/>
  <c r="D57" i="7"/>
  <c r="O57" i="7" s="1"/>
  <c r="D60" i="5"/>
  <c r="O60" i="5" s="1"/>
  <c r="K56" i="9"/>
  <c r="M56" i="9" s="1"/>
  <c r="C57" i="9" s="1"/>
  <c r="P56" i="9" l="1"/>
  <c r="F57" i="7"/>
  <c r="D57" i="8"/>
  <c r="O57" i="8" s="1"/>
  <c r="B57" i="9"/>
  <c r="N56" i="9"/>
  <c r="F62" i="6"/>
  <c r="N61" i="4"/>
  <c r="B62" i="4"/>
  <c r="E62" i="4"/>
  <c r="G62" i="4" s="1"/>
  <c r="P61" i="4"/>
  <c r="E57" i="9"/>
  <c r="G57" i="9" s="1"/>
  <c r="F60" i="5"/>
  <c r="F57" i="8" l="1"/>
  <c r="D62" i="4"/>
  <c r="O62" i="4" s="1"/>
  <c r="D57" i="9"/>
  <c r="O57" i="9" s="1"/>
  <c r="H57" i="8"/>
  <c r="J57" i="8" s="1"/>
  <c r="I60" i="5"/>
  <c r="J60" i="5"/>
  <c r="J62" i="6"/>
  <c r="I62" i="6"/>
  <c r="H57" i="7"/>
  <c r="J57" i="7" s="1"/>
  <c r="I57" i="7" l="1"/>
  <c r="F57" i="9"/>
  <c r="H57" i="9" s="1"/>
  <c r="I57" i="9" s="1"/>
  <c r="L57" i="7"/>
  <c r="L57" i="8"/>
  <c r="K57" i="8"/>
  <c r="M57" i="8" s="1"/>
  <c r="C58" i="8" s="1"/>
  <c r="K57" i="7"/>
  <c r="M57" i="7" s="1"/>
  <c r="C58" i="7" s="1"/>
  <c r="K62" i="6"/>
  <c r="M62" i="6" s="1"/>
  <c r="C63" i="6" s="1"/>
  <c r="L62" i="6"/>
  <c r="K60" i="5"/>
  <c r="M60" i="5" s="1"/>
  <c r="C61" i="5" s="1"/>
  <c r="L60" i="5"/>
  <c r="I57" i="8"/>
  <c r="F62" i="4"/>
  <c r="J57" i="9" l="1"/>
  <c r="E63" i="6"/>
  <c r="G63" i="6" s="1"/>
  <c r="E61" i="5"/>
  <c r="L57" i="9"/>
  <c r="B58" i="8"/>
  <c r="N57" i="8"/>
  <c r="P60" i="5"/>
  <c r="B63" i="6"/>
  <c r="N62" i="6"/>
  <c r="P62" i="6"/>
  <c r="P57" i="8"/>
  <c r="I62" i="4"/>
  <c r="J62" i="4"/>
  <c r="B61" i="5"/>
  <c r="N60" i="5"/>
  <c r="E58" i="8"/>
  <c r="G58" i="8" s="1"/>
  <c r="B58" i="7"/>
  <c r="N57" i="7"/>
  <c r="E58" i="7"/>
  <c r="K57" i="9"/>
  <c r="M57" i="9" s="1"/>
  <c r="C58" i="9" s="1"/>
  <c r="P57" i="7"/>
  <c r="P57" i="9" l="1"/>
  <c r="G61" i="5"/>
  <c r="D61" i="5"/>
  <c r="O61" i="5" s="1"/>
  <c r="D63" i="6"/>
  <c r="O63" i="6" s="1"/>
  <c r="K62" i="4"/>
  <c r="M62" i="4" s="1"/>
  <c r="C63" i="4" s="1"/>
  <c r="L62" i="4"/>
  <c r="B58" i="9"/>
  <c r="N57" i="9"/>
  <c r="D58" i="8"/>
  <c r="O58" i="8" s="1"/>
  <c r="G58" i="7"/>
  <c r="D58" i="7"/>
  <c r="O58" i="7" s="1"/>
  <c r="E58" i="9"/>
  <c r="F58" i="7" l="1"/>
  <c r="F58" i="8"/>
  <c r="H58" i="8" s="1"/>
  <c r="B63" i="4"/>
  <c r="N62" i="4"/>
  <c r="G58" i="9"/>
  <c r="F61" i="5"/>
  <c r="H58" i="7"/>
  <c r="I58" i="7" s="1"/>
  <c r="D58" i="9"/>
  <c r="O58" i="9" s="1"/>
  <c r="P62" i="4"/>
  <c r="E63" i="4"/>
  <c r="F63" i="6"/>
  <c r="J58" i="8" l="1"/>
  <c r="I58" i="8"/>
  <c r="F58" i="9"/>
  <c r="J58" i="7"/>
  <c r="L58" i="7" s="1"/>
  <c r="B59" i="7" s="1"/>
  <c r="G63" i="4"/>
  <c r="D63" i="4"/>
  <c r="O63" i="4" s="1"/>
  <c r="I61" i="5"/>
  <c r="J61" i="5"/>
  <c r="L58" i="8"/>
  <c r="J63" i="6"/>
  <c r="I63" i="6"/>
  <c r="K58" i="8"/>
  <c r="M58" i="8" s="1"/>
  <c r="C59" i="8" s="1"/>
  <c r="H58" i="9"/>
  <c r="I58" i="9" s="1"/>
  <c r="K58" i="7" l="1"/>
  <c r="M58" i="7" s="1"/>
  <c r="C59" i="7" s="1"/>
  <c r="E59" i="7" s="1"/>
  <c r="K63" i="6"/>
  <c r="M63" i="6" s="1"/>
  <c r="C64" i="6" s="1"/>
  <c r="L63" i="6"/>
  <c r="N58" i="8"/>
  <c r="B59" i="8"/>
  <c r="K61" i="5"/>
  <c r="M61" i="5" s="1"/>
  <c r="C62" i="5" s="1"/>
  <c r="L61" i="5"/>
  <c r="J58" i="9"/>
  <c r="D59" i="7"/>
  <c r="P58" i="8"/>
  <c r="P58" i="7"/>
  <c r="N58" i="7"/>
  <c r="E59" i="8"/>
  <c r="G59" i="8" s="1"/>
  <c r="F63" i="4"/>
  <c r="O59" i="7" l="1"/>
  <c r="L58" i="9"/>
  <c r="E62" i="5"/>
  <c r="G62" i="5" s="1"/>
  <c r="G59" i="7"/>
  <c r="K58" i="9"/>
  <c r="M58" i="9" s="1"/>
  <c r="C59" i="9" s="1"/>
  <c r="D59" i="8"/>
  <c r="O59" i="8" s="1"/>
  <c r="B62" i="5"/>
  <c r="N61" i="5"/>
  <c r="F59" i="7"/>
  <c r="N63" i="6"/>
  <c r="B64" i="6"/>
  <c r="J63" i="4"/>
  <c r="I63" i="4"/>
  <c r="E64" i="6"/>
  <c r="G64" i="6" s="1"/>
  <c r="P61" i="5"/>
  <c r="P63" i="6"/>
  <c r="H59" i="7" l="1"/>
  <c r="D64" i="6"/>
  <c r="O64" i="6" s="1"/>
  <c r="D62" i="5"/>
  <c r="O62" i="5" s="1"/>
  <c r="F59" i="8"/>
  <c r="E59" i="9"/>
  <c r="B59" i="9"/>
  <c r="N58" i="9"/>
  <c r="K63" i="4"/>
  <c r="M63" i="4" s="1"/>
  <c r="C64" i="4" s="1"/>
  <c r="L63" i="4"/>
  <c r="P58" i="9"/>
  <c r="F64" i="6" l="1"/>
  <c r="P63" i="4"/>
  <c r="D59" i="9"/>
  <c r="O59" i="9" s="1"/>
  <c r="G59" i="9"/>
  <c r="F62" i="5"/>
  <c r="J59" i="7"/>
  <c r="K59" i="7" s="1"/>
  <c r="M59" i="7" s="1"/>
  <c r="C60" i="7" s="1"/>
  <c r="I59" i="7"/>
  <c r="E64" i="4"/>
  <c r="G64" i="4" s="1"/>
  <c r="H59" i="8"/>
  <c r="B64" i="4"/>
  <c r="N63" i="4"/>
  <c r="E60" i="7" l="1"/>
  <c r="J62" i="5"/>
  <c r="I62" i="5"/>
  <c r="P59" i="7"/>
  <c r="L59" i="7"/>
  <c r="I59" i="8"/>
  <c r="J59" i="8"/>
  <c r="F59" i="9"/>
  <c r="I64" i="6"/>
  <c r="J64" i="6"/>
  <c r="D64" i="4"/>
  <c r="O64" i="4" s="1"/>
  <c r="H59" i="9" l="1"/>
  <c r="J59" i="9" s="1"/>
  <c r="F64" i="4"/>
  <c r="K62" i="5"/>
  <c r="M62" i="5" s="1"/>
  <c r="C63" i="5" s="1"/>
  <c r="L62" i="5"/>
  <c r="K64" i="6"/>
  <c r="M64" i="6" s="1"/>
  <c r="C65" i="6" s="1"/>
  <c r="L64" i="6"/>
  <c r="L59" i="8"/>
  <c r="G60" i="7"/>
  <c r="B60" i="7"/>
  <c r="N59" i="7"/>
  <c r="K59" i="8"/>
  <c r="M59" i="8" s="1"/>
  <c r="C60" i="8" s="1"/>
  <c r="I59" i="9" l="1"/>
  <c r="B65" i="6"/>
  <c r="N64" i="6"/>
  <c r="D60" i="7"/>
  <c r="O60" i="7" s="1"/>
  <c r="P62" i="5"/>
  <c r="E63" i="5"/>
  <c r="N59" i="8"/>
  <c r="B60" i="8"/>
  <c r="P64" i="6"/>
  <c r="I64" i="4"/>
  <c r="J64" i="4"/>
  <c r="E60" i="8"/>
  <c r="L59" i="9"/>
  <c r="P59" i="8"/>
  <c r="N62" i="5"/>
  <c r="B63" i="5"/>
  <c r="K59" i="9"/>
  <c r="M59" i="9" s="1"/>
  <c r="C60" i="9" s="1"/>
  <c r="E65" i="6"/>
  <c r="G65" i="6" s="1"/>
  <c r="P59" i="9" l="1"/>
  <c r="G60" i="8"/>
  <c r="K64" i="4"/>
  <c r="M64" i="4" s="1"/>
  <c r="C65" i="4" s="1"/>
  <c r="L64" i="4"/>
  <c r="E60" i="9"/>
  <c r="F60" i="7"/>
  <c r="D63" i="5"/>
  <c r="O63" i="5" s="1"/>
  <c r="D60" i="8"/>
  <c r="O60" i="8" s="1"/>
  <c r="G63" i="5"/>
  <c r="B60" i="9"/>
  <c r="N59" i="9"/>
  <c r="D65" i="6"/>
  <c r="O65" i="6" s="1"/>
  <c r="B65" i="4" l="1"/>
  <c r="N64" i="4"/>
  <c r="E65" i="4"/>
  <c r="P64" i="4"/>
  <c r="H60" i="7"/>
  <c r="I60" i="7" s="1"/>
  <c r="F63" i="5"/>
  <c r="F65" i="6"/>
  <c r="F60" i="8"/>
  <c r="G60" i="9"/>
  <c r="D60" i="9"/>
  <c r="O60" i="9" s="1"/>
  <c r="F60" i="9" l="1"/>
  <c r="H60" i="9" s="1"/>
  <c r="J60" i="9" s="1"/>
  <c r="H60" i="8"/>
  <c r="J60" i="8" s="1"/>
  <c r="J65" i="6"/>
  <c r="I65" i="6"/>
  <c r="G65" i="4"/>
  <c r="J60" i="7"/>
  <c r="K60" i="7" s="1"/>
  <c r="M60" i="7" s="1"/>
  <c r="C61" i="7" s="1"/>
  <c r="D65" i="4"/>
  <c r="O65" i="4" s="1"/>
  <c r="J63" i="5"/>
  <c r="I63" i="5"/>
  <c r="F65" i="4" l="1"/>
  <c r="J65" i="4" s="1"/>
  <c r="I60" i="8"/>
  <c r="E61" i="7"/>
  <c r="G61" i="7" s="1"/>
  <c r="L60" i="8"/>
  <c r="K60" i="9"/>
  <c r="M60" i="9" s="1"/>
  <c r="C61" i="9" s="1"/>
  <c r="L60" i="9"/>
  <c r="K65" i="6"/>
  <c r="M65" i="6" s="1"/>
  <c r="C66" i="6" s="1"/>
  <c r="L65" i="6"/>
  <c r="K63" i="5"/>
  <c r="M63" i="5" s="1"/>
  <c r="C64" i="5" s="1"/>
  <c r="L63" i="5"/>
  <c r="I65" i="4"/>
  <c r="P60" i="7"/>
  <c r="L60" i="7"/>
  <c r="I60" i="9"/>
  <c r="K60" i="8"/>
  <c r="M60" i="8" s="1"/>
  <c r="C61" i="8" s="1"/>
  <c r="P60" i="9" l="1"/>
  <c r="P60" i="8"/>
  <c r="B61" i="9"/>
  <c r="N60" i="9"/>
  <c r="B61" i="8"/>
  <c r="N60" i="8"/>
  <c r="B64" i="5"/>
  <c r="N63" i="5"/>
  <c r="K65" i="4"/>
  <c r="M65" i="4" s="1"/>
  <c r="C66" i="4" s="1"/>
  <c r="N65" i="6"/>
  <c r="B66" i="6"/>
  <c r="P65" i="6"/>
  <c r="E64" i="5"/>
  <c r="G64" i="5" s="1"/>
  <c r="L65" i="4"/>
  <c r="P63" i="5"/>
  <c r="E61" i="8"/>
  <c r="B61" i="7"/>
  <c r="N60" i="7"/>
  <c r="E66" i="6"/>
  <c r="E61" i="9"/>
  <c r="G61" i="9" s="1"/>
  <c r="P65" i="4" l="1"/>
  <c r="D66" i="6"/>
  <c r="O66" i="6" s="1"/>
  <c r="D64" i="5"/>
  <c r="O64" i="5" s="1"/>
  <c r="G66" i="6"/>
  <c r="D61" i="7"/>
  <c r="O61" i="7" s="1"/>
  <c r="D61" i="8"/>
  <c r="O61" i="8" s="1"/>
  <c r="N65" i="4"/>
  <c r="B66" i="4"/>
  <c r="E66" i="4"/>
  <c r="G66" i="4" s="1"/>
  <c r="G61" i="8"/>
  <c r="D61" i="9"/>
  <c r="O61" i="9" s="1"/>
  <c r="F64" i="5" l="1"/>
  <c r="F61" i="8"/>
  <c r="F66" i="6"/>
  <c r="J64" i="5"/>
  <c r="L64" i="5" s="1"/>
  <c r="I64" i="5"/>
  <c r="D66" i="4"/>
  <c r="O66" i="4" s="1"/>
  <c r="F61" i="7"/>
  <c r="F61" i="9"/>
  <c r="F66" i="4" l="1"/>
  <c r="I66" i="4" s="1"/>
  <c r="H61" i="7"/>
  <c r="J61" i="7" s="1"/>
  <c r="I66" i="6"/>
  <c r="J66" i="6"/>
  <c r="H61" i="9"/>
  <c r="J61" i="9" s="1"/>
  <c r="B65" i="5"/>
  <c r="H61" i="8"/>
  <c r="J61" i="8" s="1"/>
  <c r="K64" i="5"/>
  <c r="M64" i="5" s="1"/>
  <c r="C65" i="5" s="1"/>
  <c r="J66" i="4" l="1"/>
  <c r="I61" i="8"/>
  <c r="I61" i="7"/>
  <c r="I61" i="9"/>
  <c r="L61" i="9"/>
  <c r="K66" i="6"/>
  <c r="M66" i="6" s="1"/>
  <c r="C67" i="6" s="1"/>
  <c r="L66" i="6"/>
  <c r="E65" i="5"/>
  <c r="G65" i="5" s="1"/>
  <c r="P64" i="5"/>
  <c r="N64" i="5"/>
  <c r="L61" i="7"/>
  <c r="D65" i="5"/>
  <c r="L61" i="8"/>
  <c r="K66" i="4"/>
  <c r="M66" i="4" s="1"/>
  <c r="C67" i="4" s="1"/>
  <c r="L66" i="4"/>
  <c r="K61" i="8"/>
  <c r="M61" i="8" s="1"/>
  <c r="C62" i="8" s="1"/>
  <c r="K61" i="9"/>
  <c r="M61" i="9" s="1"/>
  <c r="C62" i="9" s="1"/>
  <c r="K61" i="7"/>
  <c r="M61" i="7" s="1"/>
  <c r="C62" i="7" s="1"/>
  <c r="O65" i="5" l="1"/>
  <c r="P61" i="8"/>
  <c r="P61" i="7"/>
  <c r="P66" i="4"/>
  <c r="E67" i="4"/>
  <c r="G67" i="4" s="1"/>
  <c r="F65" i="5"/>
  <c r="B67" i="6"/>
  <c r="N66" i="6"/>
  <c r="B62" i="7"/>
  <c r="N61" i="7"/>
  <c r="E67" i="6"/>
  <c r="G67" i="6" s="1"/>
  <c r="E62" i="7"/>
  <c r="P66" i="6"/>
  <c r="B62" i="8"/>
  <c r="N61" i="8"/>
  <c r="E62" i="8"/>
  <c r="N61" i="9"/>
  <c r="B62" i="9"/>
  <c r="E62" i="9"/>
  <c r="G62" i="9" s="1"/>
  <c r="B67" i="4"/>
  <c r="N66" i="4"/>
  <c r="P61" i="9"/>
  <c r="D67" i="6" l="1"/>
  <c r="O67" i="6" s="1"/>
  <c r="J65" i="5"/>
  <c r="I65" i="5"/>
  <c r="G62" i="7"/>
  <c r="D67" i="4"/>
  <c r="O67" i="4" s="1"/>
  <c r="D62" i="8"/>
  <c r="O62" i="8" s="1"/>
  <c r="D62" i="9"/>
  <c r="O62" i="9" s="1"/>
  <c r="D62" i="7"/>
  <c r="O62" i="7" s="1"/>
  <c r="G62" i="8"/>
  <c r="F62" i="8" l="1"/>
  <c r="L65" i="5"/>
  <c r="K65" i="5"/>
  <c r="M65" i="5" s="1"/>
  <c r="C66" i="5" s="1"/>
  <c r="F67" i="4"/>
  <c r="F67" i="6"/>
  <c r="F62" i="7"/>
  <c r="F62" i="9"/>
  <c r="P65" i="5" l="1"/>
  <c r="J67" i="6"/>
  <c r="I67" i="6"/>
  <c r="J67" i="4"/>
  <c r="I67" i="4"/>
  <c r="N65" i="5"/>
  <c r="B66" i="5"/>
  <c r="H62" i="7"/>
  <c r="I62" i="7" s="1"/>
  <c r="H62" i="8"/>
  <c r="H62" i="9"/>
  <c r="I62" i="9" s="1"/>
  <c r="E66" i="5"/>
  <c r="J62" i="7" l="1"/>
  <c r="L62" i="7" s="1"/>
  <c r="D66" i="5"/>
  <c r="O66" i="5" s="1"/>
  <c r="G66" i="5"/>
  <c r="J62" i="9"/>
  <c r="K62" i="9" s="1"/>
  <c r="M62" i="9" s="1"/>
  <c r="C63" i="9" s="1"/>
  <c r="J62" i="8"/>
  <c r="I62" i="8"/>
  <c r="K67" i="4"/>
  <c r="M67" i="4" s="1"/>
  <c r="C68" i="4" s="1"/>
  <c r="L67" i="4"/>
  <c r="K62" i="7"/>
  <c r="M62" i="7" s="1"/>
  <c r="C63" i="7" s="1"/>
  <c r="K67" i="6"/>
  <c r="M67" i="6" s="1"/>
  <c r="C68" i="6" s="1"/>
  <c r="L67" i="6"/>
  <c r="E68" i="4" l="1"/>
  <c r="G68" i="4" s="1"/>
  <c r="E63" i="9"/>
  <c r="P67" i="6"/>
  <c r="P62" i="9"/>
  <c r="L62" i="9"/>
  <c r="N67" i="6"/>
  <c r="B68" i="6"/>
  <c r="P67" i="4"/>
  <c r="B63" i="7"/>
  <c r="N62" i="7"/>
  <c r="E63" i="7"/>
  <c r="L62" i="8"/>
  <c r="K62" i="8"/>
  <c r="M62" i="8" s="1"/>
  <c r="C63" i="8" s="1"/>
  <c r="P62" i="7"/>
  <c r="E68" i="6"/>
  <c r="G68" i="6" s="1"/>
  <c r="N67" i="4"/>
  <c r="B68" i="4"/>
  <c r="F66" i="5"/>
  <c r="D68" i="6" l="1"/>
  <c r="O68" i="6" s="1"/>
  <c r="J66" i="5"/>
  <c r="I66" i="5"/>
  <c r="G63" i="9"/>
  <c r="D63" i="7"/>
  <c r="O63" i="7" s="1"/>
  <c r="B63" i="9"/>
  <c r="N62" i="9"/>
  <c r="N62" i="8"/>
  <c r="B63" i="8"/>
  <c r="P62" i="8"/>
  <c r="G63" i="7"/>
  <c r="D68" i="4"/>
  <c r="O68" i="4" s="1"/>
  <c r="E63" i="8"/>
  <c r="G63" i="8" s="1"/>
  <c r="K66" i="5" l="1"/>
  <c r="M66" i="5" s="1"/>
  <c r="C67" i="5" s="1"/>
  <c r="L66" i="5"/>
  <c r="D63" i="9"/>
  <c r="O63" i="9" s="1"/>
  <c r="F68" i="6"/>
  <c r="D63" i="8"/>
  <c r="O63" i="8" s="1"/>
  <c r="F63" i="7"/>
  <c r="F68" i="4"/>
  <c r="H63" i="7" l="1"/>
  <c r="I63" i="7" s="1"/>
  <c r="F63" i="8"/>
  <c r="N66" i="5"/>
  <c r="B67" i="5"/>
  <c r="J68" i="4"/>
  <c r="I68" i="4"/>
  <c r="E67" i="5"/>
  <c r="G67" i="5" s="1"/>
  <c r="I68" i="6"/>
  <c r="J68" i="6"/>
  <c r="F63" i="9"/>
  <c r="P66" i="5"/>
  <c r="J63" i="7" l="1"/>
  <c r="H63" i="9"/>
  <c r="J63" i="9" s="1"/>
  <c r="K68" i="6"/>
  <c r="M68" i="6" s="1"/>
  <c r="C69" i="6" s="1"/>
  <c r="L68" i="6"/>
  <c r="D67" i="5"/>
  <c r="O67" i="5" s="1"/>
  <c r="L63" i="7"/>
  <c r="K68" i="4"/>
  <c r="M68" i="4" s="1"/>
  <c r="C69" i="4" s="1"/>
  <c r="L68" i="4"/>
  <c r="H63" i="8"/>
  <c r="J63" i="8" s="1"/>
  <c r="K63" i="7"/>
  <c r="M63" i="7" s="1"/>
  <c r="C64" i="7" s="1"/>
  <c r="I63" i="9" l="1"/>
  <c r="P68" i="4"/>
  <c r="L63" i="8"/>
  <c r="I63" i="8"/>
  <c r="B64" i="7"/>
  <c r="N63" i="7"/>
  <c r="F67" i="5"/>
  <c r="E64" i="7"/>
  <c r="E69" i="4"/>
  <c r="G69" i="4" s="1"/>
  <c r="P68" i="6"/>
  <c r="K63" i="8"/>
  <c r="M63" i="8" s="1"/>
  <c r="C64" i="8" s="1"/>
  <c r="E69" i="6"/>
  <c r="L63" i="9"/>
  <c r="N68" i="4"/>
  <c r="B69" i="4"/>
  <c r="P63" i="7"/>
  <c r="B69" i="6"/>
  <c r="N68" i="6"/>
  <c r="K63" i="9"/>
  <c r="M63" i="9" s="1"/>
  <c r="C64" i="9" s="1"/>
  <c r="J67" i="5" l="1"/>
  <c r="I67" i="5"/>
  <c r="E64" i="9"/>
  <c r="G64" i="9" s="1"/>
  <c r="G69" i="6"/>
  <c r="D69" i="4"/>
  <c r="O69" i="4" s="1"/>
  <c r="D64" i="7"/>
  <c r="O64" i="7" s="1"/>
  <c r="G64" i="7"/>
  <c r="E64" i="8"/>
  <c r="G64" i="8" s="1"/>
  <c r="B64" i="8"/>
  <c r="N63" i="8"/>
  <c r="D69" i="6"/>
  <c r="O69" i="6" s="1"/>
  <c r="B64" i="9"/>
  <c r="N63" i="9"/>
  <c r="P63" i="9"/>
  <c r="P63" i="8"/>
  <c r="F69" i="4" l="1"/>
  <c r="D64" i="9"/>
  <c r="O64" i="9" s="1"/>
  <c r="L67" i="5"/>
  <c r="K67" i="5"/>
  <c r="M67" i="5" s="1"/>
  <c r="C68" i="5" s="1"/>
  <c r="J69" i="4"/>
  <c r="I69" i="4"/>
  <c r="D64" i="8"/>
  <c r="O64" i="8" s="1"/>
  <c r="F64" i="7"/>
  <c r="F69" i="6"/>
  <c r="F64" i="8" l="1"/>
  <c r="F64" i="9"/>
  <c r="I69" i="6"/>
  <c r="J69" i="6"/>
  <c r="H64" i="7"/>
  <c r="J64" i="7" s="1"/>
  <c r="B68" i="5"/>
  <c r="N67" i="5"/>
  <c r="H64" i="8"/>
  <c r="I64" i="8" s="1"/>
  <c r="P67" i="5"/>
  <c r="H64" i="9"/>
  <c r="E68" i="5"/>
  <c r="G68" i="5" s="1"/>
  <c r="K69" i="4"/>
  <c r="M69" i="4" s="1"/>
  <c r="C70" i="4" s="1"/>
  <c r="L69" i="4"/>
  <c r="I64" i="7" l="1"/>
  <c r="P69" i="4"/>
  <c r="D68" i="5"/>
  <c r="O68" i="5" s="1"/>
  <c r="I64" i="9"/>
  <c r="J64" i="8"/>
  <c r="K64" i="8" s="1"/>
  <c r="M64" i="8" s="1"/>
  <c r="C65" i="8" s="1"/>
  <c r="L64" i="7"/>
  <c r="K64" i="7"/>
  <c r="M64" i="7" s="1"/>
  <c r="C65" i="7" s="1"/>
  <c r="J64" i="9"/>
  <c r="K64" i="9" s="1"/>
  <c r="M64" i="9" s="1"/>
  <c r="C65" i="9" s="1"/>
  <c r="N69" i="4"/>
  <c r="B70" i="4"/>
  <c r="K69" i="6"/>
  <c r="M69" i="6" s="1"/>
  <c r="C70" i="6" s="1"/>
  <c r="L69" i="6"/>
  <c r="E70" i="4"/>
  <c r="G70" i="4" s="1"/>
  <c r="F68" i="5" l="1"/>
  <c r="E65" i="9"/>
  <c r="E65" i="7"/>
  <c r="G65" i="7" s="1"/>
  <c r="E70" i="6"/>
  <c r="I68" i="5"/>
  <c r="J68" i="5"/>
  <c r="L68" i="5" s="1"/>
  <c r="P64" i="8"/>
  <c r="L64" i="8"/>
  <c r="N69" i="6"/>
  <c r="B70" i="6"/>
  <c r="N64" i="7"/>
  <c r="B65" i="7"/>
  <c r="P69" i="6"/>
  <c r="P64" i="7"/>
  <c r="E65" i="8"/>
  <c r="D70" i="4"/>
  <c r="O70" i="4" s="1"/>
  <c r="P64" i="9"/>
  <c r="L64" i="9"/>
  <c r="F70" i="4" l="1"/>
  <c r="B69" i="5"/>
  <c r="B65" i="8"/>
  <c r="N64" i="8"/>
  <c r="K68" i="5"/>
  <c r="M68" i="5" s="1"/>
  <c r="C69" i="5" s="1"/>
  <c r="J70" i="4"/>
  <c r="L70" i="4" s="1"/>
  <c r="I70" i="4"/>
  <c r="G65" i="8"/>
  <c r="G70" i="6"/>
  <c r="G65" i="9"/>
  <c r="D70" i="6"/>
  <c r="O70" i="6" s="1"/>
  <c r="B65" i="9"/>
  <c r="N64" i="9"/>
  <c r="D65" i="7"/>
  <c r="O65" i="7" s="1"/>
  <c r="F65" i="7" l="1"/>
  <c r="B71" i="4"/>
  <c r="E69" i="5"/>
  <c r="G69" i="5" s="1"/>
  <c r="D65" i="8"/>
  <c r="O65" i="8" s="1"/>
  <c r="H65" i="7"/>
  <c r="J65" i="7" s="1"/>
  <c r="N68" i="5"/>
  <c r="D69" i="5"/>
  <c r="P68" i="5"/>
  <c r="K70" i="4"/>
  <c r="M70" i="4" s="1"/>
  <c r="C71" i="4" s="1"/>
  <c r="D65" i="9"/>
  <c r="O65" i="9" s="1"/>
  <c r="F70" i="6"/>
  <c r="O69" i="5" l="1"/>
  <c r="F65" i="9"/>
  <c r="P70" i="4"/>
  <c r="F69" i="5"/>
  <c r="K65" i="7"/>
  <c r="M65" i="7" s="1"/>
  <c r="C66" i="7" s="1"/>
  <c r="F65" i="8"/>
  <c r="E71" i="4"/>
  <c r="J70" i="6"/>
  <c r="I70" i="6"/>
  <c r="I65" i="7"/>
  <c r="H65" i="9"/>
  <c r="J65" i="9" s="1"/>
  <c r="N70" i="4"/>
  <c r="L65" i="7"/>
  <c r="D71" i="4"/>
  <c r="F71" i="4" s="1"/>
  <c r="P65" i="7" l="1"/>
  <c r="L65" i="9"/>
  <c r="I65" i="9"/>
  <c r="G71" i="4"/>
  <c r="I71" i="4" s="1"/>
  <c r="H65" i="8"/>
  <c r="I65" i="8" s="1"/>
  <c r="K70" i="6"/>
  <c r="M70" i="6" s="1"/>
  <c r="C71" i="6" s="1"/>
  <c r="L70" i="6"/>
  <c r="E66" i="7"/>
  <c r="N65" i="7"/>
  <c r="B66" i="7"/>
  <c r="I69" i="5"/>
  <c r="J69" i="5"/>
  <c r="K65" i="9"/>
  <c r="M65" i="9" s="1"/>
  <c r="C66" i="9" s="1"/>
  <c r="O71" i="4"/>
  <c r="J65" i="8" l="1"/>
  <c r="L65" i="8" s="1"/>
  <c r="J71" i="4"/>
  <c r="N70" i="6"/>
  <c r="B71" i="6"/>
  <c r="D66" i="7"/>
  <c r="O66" i="7" s="1"/>
  <c r="G66" i="7"/>
  <c r="P70" i="6"/>
  <c r="E71" i="6"/>
  <c r="L71" i="4"/>
  <c r="K71" i="4"/>
  <c r="M71" i="4" s="1"/>
  <c r="C72" i="4" s="1"/>
  <c r="E66" i="9"/>
  <c r="G66" i="9" s="1"/>
  <c r="B66" i="9"/>
  <c r="N65" i="9"/>
  <c r="K65" i="8"/>
  <c r="M65" i="8" s="1"/>
  <c r="C66" i="8" s="1"/>
  <c r="K69" i="5"/>
  <c r="M69" i="5" s="1"/>
  <c r="C70" i="5" s="1"/>
  <c r="L69" i="5"/>
  <c r="P65" i="9"/>
  <c r="F66" i="7" l="1"/>
  <c r="H66" i="7" s="1"/>
  <c r="E72" i="4"/>
  <c r="G71" i="6"/>
  <c r="D71" i="6"/>
  <c r="O71" i="6" s="1"/>
  <c r="B70" i="5"/>
  <c r="N69" i="5"/>
  <c r="P69" i="5"/>
  <c r="E70" i="5"/>
  <c r="G70" i="5" s="1"/>
  <c r="N65" i="8"/>
  <c r="B66" i="8"/>
  <c r="P71" i="4"/>
  <c r="P65" i="8"/>
  <c r="B72" i="4"/>
  <c r="N71" i="4"/>
  <c r="E66" i="8"/>
  <c r="G66" i="8" s="1"/>
  <c r="D66" i="9"/>
  <c r="O66" i="9" s="1"/>
  <c r="F66" i="9" l="1"/>
  <c r="F71" i="6"/>
  <c r="J71" i="6" s="1"/>
  <c r="L71" i="6" s="1"/>
  <c r="G72" i="4"/>
  <c r="I66" i="7"/>
  <c r="D70" i="5"/>
  <c r="O70" i="5" s="1"/>
  <c r="J66" i="7"/>
  <c r="K66" i="7" s="1"/>
  <c r="M66" i="7" s="1"/>
  <c r="C67" i="7" s="1"/>
  <c r="D66" i="8"/>
  <c r="O66" i="8" s="1"/>
  <c r="H66" i="9"/>
  <c r="I66" i="9" s="1"/>
  <c r="D72" i="4"/>
  <c r="O72" i="4" s="1"/>
  <c r="I71" i="6" l="1"/>
  <c r="F72" i="4"/>
  <c r="F66" i="8"/>
  <c r="H66" i="8" s="1"/>
  <c r="J66" i="8" s="1"/>
  <c r="B72" i="6"/>
  <c r="E67" i="7"/>
  <c r="G67" i="7" s="1"/>
  <c r="F70" i="5"/>
  <c r="K71" i="6"/>
  <c r="M71" i="6" s="1"/>
  <c r="C72" i="6" s="1"/>
  <c r="P66" i="7"/>
  <c r="L66" i="7"/>
  <c r="J72" i="4"/>
  <c r="I72" i="4"/>
  <c r="J66" i="9"/>
  <c r="K66" i="9" s="1"/>
  <c r="M66" i="9" s="1"/>
  <c r="C67" i="9" s="1"/>
  <c r="L66" i="8" l="1"/>
  <c r="P66" i="9"/>
  <c r="L66" i="9"/>
  <c r="L72" i="4"/>
  <c r="K72" i="4"/>
  <c r="M72" i="4" s="1"/>
  <c r="C73" i="4" s="1"/>
  <c r="J70" i="5"/>
  <c r="I70" i="5"/>
  <c r="E67" i="9"/>
  <c r="G67" i="9" s="1"/>
  <c r="P71" i="6"/>
  <c r="K66" i="8"/>
  <c r="M66" i="8" s="1"/>
  <c r="C67" i="8" s="1"/>
  <c r="N66" i="7"/>
  <c r="B67" i="7"/>
  <c r="D72" i="6"/>
  <c r="F72" i="6" s="1"/>
  <c r="E72" i="6"/>
  <c r="I66" i="8"/>
  <c r="N71" i="6"/>
  <c r="E67" i="8" l="1"/>
  <c r="G67" i="8" s="1"/>
  <c r="E73" i="4"/>
  <c r="G73" i="4" s="1"/>
  <c r="N72" i="4"/>
  <c r="B73" i="4"/>
  <c r="P72" i="4"/>
  <c r="D67" i="7"/>
  <c r="O67" i="7" s="1"/>
  <c r="G72" i="6"/>
  <c r="J72" i="6" s="1"/>
  <c r="B67" i="9"/>
  <c r="N66" i="9"/>
  <c r="K70" i="5"/>
  <c r="M70" i="5" s="1"/>
  <c r="C71" i="5" s="1"/>
  <c r="L70" i="5"/>
  <c r="N66" i="8"/>
  <c r="B67" i="8"/>
  <c r="O72" i="6"/>
  <c r="P66" i="8"/>
  <c r="F67" i="7" l="1"/>
  <c r="P70" i="5"/>
  <c r="L72" i="6"/>
  <c r="K72" i="6"/>
  <c r="M72" i="6" s="1"/>
  <c r="C73" i="6" s="1"/>
  <c r="D67" i="9"/>
  <c r="O67" i="9" s="1"/>
  <c r="N70" i="5"/>
  <c r="B71" i="5"/>
  <c r="I72" i="6"/>
  <c r="H67" i="7"/>
  <c r="J67" i="7" s="1"/>
  <c r="L67" i="7" s="1"/>
  <c r="D73" i="4"/>
  <c r="O73" i="4" s="1"/>
  <c r="D67" i="8"/>
  <c r="O67" i="8" s="1"/>
  <c r="E71" i="5"/>
  <c r="F67" i="9" l="1"/>
  <c r="H67" i="9" s="1"/>
  <c r="I67" i="9" s="1"/>
  <c r="B68" i="7"/>
  <c r="D71" i="5"/>
  <c r="O71" i="5" s="1"/>
  <c r="K67" i="7"/>
  <c r="M67" i="7" s="1"/>
  <c r="C68" i="7" s="1"/>
  <c r="F73" i="4"/>
  <c r="I67" i="7"/>
  <c r="G71" i="5"/>
  <c r="E73" i="6"/>
  <c r="G73" i="6" s="1"/>
  <c r="F67" i="8"/>
  <c r="B73" i="6"/>
  <c r="N72" i="6"/>
  <c r="P72" i="6"/>
  <c r="J67" i="9" l="1"/>
  <c r="L67" i="9" s="1"/>
  <c r="J73" i="4"/>
  <c r="I73" i="4"/>
  <c r="F71" i="5"/>
  <c r="B68" i="9"/>
  <c r="D68" i="7"/>
  <c r="H67" i="8"/>
  <c r="J67" i="8" s="1"/>
  <c r="N67" i="7"/>
  <c r="E68" i="7"/>
  <c r="G68" i="7" s="1"/>
  <c r="D73" i="6"/>
  <c r="O73" i="6" s="1"/>
  <c r="P67" i="7"/>
  <c r="K67" i="9" l="1"/>
  <c r="M67" i="9" s="1"/>
  <c r="I67" i="8"/>
  <c r="L67" i="8"/>
  <c r="J71" i="5"/>
  <c r="I71" i="5"/>
  <c r="F68" i="7"/>
  <c r="O68" i="7"/>
  <c r="D68" i="9"/>
  <c r="P67" i="9"/>
  <c r="K73" i="4"/>
  <c r="M73" i="4" s="1"/>
  <c r="C74" i="4" s="1"/>
  <c r="L73" i="4"/>
  <c r="F73" i="6"/>
  <c r="K67" i="8"/>
  <c r="M67" i="8" s="1"/>
  <c r="C68" i="8" s="1"/>
  <c r="C68" i="9" l="1"/>
  <c r="E68" i="9" s="1"/>
  <c r="G68" i="9" s="1"/>
  <c r="N67" i="9"/>
  <c r="E74" i="4"/>
  <c r="G74" i="4" s="1"/>
  <c r="K71" i="5"/>
  <c r="M71" i="5" s="1"/>
  <c r="C72" i="5" s="1"/>
  <c r="L71" i="5"/>
  <c r="N73" i="4"/>
  <c r="B74" i="4"/>
  <c r="P73" i="4"/>
  <c r="F68" i="9"/>
  <c r="H68" i="7"/>
  <c r="I68" i="7" s="1"/>
  <c r="N67" i="8"/>
  <c r="B68" i="8"/>
  <c r="I73" i="6"/>
  <c r="J73" i="6"/>
  <c r="E68" i="8"/>
  <c r="G68" i="8" s="1"/>
  <c r="P67" i="8"/>
  <c r="J68" i="7" l="1"/>
  <c r="O68" i="9"/>
  <c r="D74" i="4"/>
  <c r="O74" i="4" s="1"/>
  <c r="D68" i="8"/>
  <c r="O68" i="8" s="1"/>
  <c r="E72" i="5"/>
  <c r="G72" i="5" s="1"/>
  <c r="P71" i="5"/>
  <c r="K73" i="6"/>
  <c r="M73" i="6" s="1"/>
  <c r="C74" i="6" s="1"/>
  <c r="L73" i="6"/>
  <c r="K68" i="7"/>
  <c r="M68" i="7" s="1"/>
  <c r="C69" i="7" s="1"/>
  <c r="L68" i="7"/>
  <c r="H68" i="9"/>
  <c r="J68" i="9" s="1"/>
  <c r="B72" i="5"/>
  <c r="N71" i="5"/>
  <c r="I68" i="9" l="1"/>
  <c r="E74" i="6"/>
  <c r="G74" i="6" s="1"/>
  <c r="F68" i="8"/>
  <c r="N68" i="7"/>
  <c r="B69" i="7"/>
  <c r="P68" i="7"/>
  <c r="E69" i="7"/>
  <c r="G69" i="7" s="1"/>
  <c r="P73" i="6"/>
  <c r="D72" i="5"/>
  <c r="O72" i="5" s="1"/>
  <c r="F74" i="4"/>
  <c r="B74" i="6"/>
  <c r="N73" i="6"/>
  <c r="L68" i="9"/>
  <c r="K68" i="9"/>
  <c r="M68" i="9" s="1"/>
  <c r="C69" i="9" s="1"/>
  <c r="F72" i="5" l="1"/>
  <c r="H68" i="8"/>
  <c r="I68" i="8" s="1"/>
  <c r="D69" i="7"/>
  <c r="O69" i="7" s="1"/>
  <c r="J74" i="4"/>
  <c r="I74" i="4"/>
  <c r="D74" i="6"/>
  <c r="O74" i="6" s="1"/>
  <c r="E69" i="9"/>
  <c r="P68" i="9"/>
  <c r="I72" i="5"/>
  <c r="J72" i="5"/>
  <c r="L72" i="5" s="1"/>
  <c r="B69" i="9"/>
  <c r="N68" i="9"/>
  <c r="F69" i="7" l="1"/>
  <c r="F74" i="6"/>
  <c r="J74" i="6" s="1"/>
  <c r="G69" i="9"/>
  <c r="B73" i="5"/>
  <c r="J68" i="8"/>
  <c r="H69" i="7"/>
  <c r="I69" i="7" s="1"/>
  <c r="D69" i="9"/>
  <c r="O69" i="9" s="1"/>
  <c r="K74" i="4"/>
  <c r="M74" i="4" s="1"/>
  <c r="C75" i="4" s="1"/>
  <c r="L74" i="4"/>
  <c r="K72" i="5"/>
  <c r="M72" i="5" s="1"/>
  <c r="C73" i="5" s="1"/>
  <c r="J69" i="7" l="1"/>
  <c r="I74" i="6"/>
  <c r="P74" i="4"/>
  <c r="P72" i="5"/>
  <c r="L68" i="8"/>
  <c r="D73" i="5"/>
  <c r="F73" i="5" s="1"/>
  <c r="N72" i="5"/>
  <c r="E73" i="5"/>
  <c r="G73" i="5" s="1"/>
  <c r="K69" i="7"/>
  <c r="M69" i="7" s="1"/>
  <c r="C70" i="7" s="1"/>
  <c r="E75" i="4"/>
  <c r="L69" i="7"/>
  <c r="K74" i="6"/>
  <c r="M74" i="6" s="1"/>
  <c r="C75" i="6" s="1"/>
  <c r="L74" i="6"/>
  <c r="B75" i="4"/>
  <c r="N74" i="4"/>
  <c r="F69" i="9"/>
  <c r="K68" i="8"/>
  <c r="M68" i="8" s="1"/>
  <c r="C69" i="8" s="1"/>
  <c r="P69" i="7" l="1"/>
  <c r="P74" i="6"/>
  <c r="J73" i="5"/>
  <c r="L73" i="5" s="1"/>
  <c r="I73" i="5"/>
  <c r="N69" i="7"/>
  <c r="B70" i="7"/>
  <c r="G75" i="4"/>
  <c r="O73" i="5"/>
  <c r="E75" i="6"/>
  <c r="G75" i="6" s="1"/>
  <c r="E69" i="8"/>
  <c r="G69" i="8" s="1"/>
  <c r="B69" i="8"/>
  <c r="N68" i="8"/>
  <c r="E70" i="7"/>
  <c r="G70" i="7" s="1"/>
  <c r="H69" i="9"/>
  <c r="J69" i="9" s="1"/>
  <c r="D75" i="4"/>
  <c r="O75" i="4" s="1"/>
  <c r="P68" i="8"/>
  <c r="B75" i="6"/>
  <c r="N74" i="6"/>
  <c r="L69" i="9" l="1"/>
  <c r="D69" i="8"/>
  <c r="O69" i="8" s="1"/>
  <c r="B74" i="5"/>
  <c r="D70" i="7"/>
  <c r="O70" i="7" s="1"/>
  <c r="D75" i="6"/>
  <c r="O75" i="6" s="1"/>
  <c r="I69" i="9"/>
  <c r="F75" i="4"/>
  <c r="K73" i="5"/>
  <c r="M73" i="5" s="1"/>
  <c r="C74" i="5" s="1"/>
  <c r="K69" i="9"/>
  <c r="M69" i="9" s="1"/>
  <c r="C70" i="9" s="1"/>
  <c r="E70" i="9" l="1"/>
  <c r="F75" i="6"/>
  <c r="P73" i="5"/>
  <c r="D74" i="5"/>
  <c r="F74" i="5" s="1"/>
  <c r="J75" i="4"/>
  <c r="I75" i="4"/>
  <c r="N69" i="9"/>
  <c r="B70" i="9"/>
  <c r="E74" i="5"/>
  <c r="F70" i="7"/>
  <c r="F69" i="8"/>
  <c r="P69" i="9"/>
  <c r="N73" i="5"/>
  <c r="H69" i="8" l="1"/>
  <c r="I69" i="8" s="1"/>
  <c r="D70" i="9"/>
  <c r="O70" i="9" s="1"/>
  <c r="K75" i="4"/>
  <c r="M75" i="4" s="1"/>
  <c r="C76" i="4" s="1"/>
  <c r="L75" i="4"/>
  <c r="G74" i="5"/>
  <c r="J74" i="5" s="1"/>
  <c r="O74" i="5"/>
  <c r="G70" i="9"/>
  <c r="H70" i="7"/>
  <c r="I70" i="7" s="1"/>
  <c r="J75" i="6"/>
  <c r="I75" i="6"/>
  <c r="F70" i="9" l="1"/>
  <c r="J69" i="8"/>
  <c r="L69" i="8" s="1"/>
  <c r="L74" i="5"/>
  <c r="K74" i="5"/>
  <c r="M74" i="5" s="1"/>
  <c r="C75" i="5" s="1"/>
  <c r="H70" i="9"/>
  <c r="I70" i="9" s="1"/>
  <c r="E76" i="4"/>
  <c r="I74" i="5"/>
  <c r="N75" i="4"/>
  <c r="B76" i="4"/>
  <c r="P75" i="4"/>
  <c r="K75" i="6"/>
  <c r="M75" i="6" s="1"/>
  <c r="C76" i="6" s="1"/>
  <c r="L75" i="6"/>
  <c r="K69" i="8"/>
  <c r="M69" i="8" s="1"/>
  <c r="C70" i="8" s="1"/>
  <c r="J70" i="7"/>
  <c r="K70" i="7" s="1"/>
  <c r="M70" i="7" s="1"/>
  <c r="C71" i="7" s="1"/>
  <c r="J70" i="9" l="1"/>
  <c r="P69" i="8"/>
  <c r="D76" i="4"/>
  <c r="O76" i="4" s="1"/>
  <c r="L70" i="9"/>
  <c r="G76" i="4"/>
  <c r="K70" i="9"/>
  <c r="M70" i="9" s="1"/>
  <c r="C71" i="9" s="1"/>
  <c r="E76" i="6"/>
  <c r="E75" i="5"/>
  <c r="G75" i="5" s="1"/>
  <c r="E71" i="7"/>
  <c r="G71" i="7" s="1"/>
  <c r="P75" i="6"/>
  <c r="N69" i="8"/>
  <c r="B70" i="8"/>
  <c r="P70" i="7"/>
  <c r="L70" i="7"/>
  <c r="N74" i="5"/>
  <c r="B75" i="5"/>
  <c r="B76" i="6"/>
  <c r="N75" i="6"/>
  <c r="E70" i="8"/>
  <c r="G70" i="8" s="1"/>
  <c r="P74" i="5"/>
  <c r="P70" i="9" l="1"/>
  <c r="D76" i="6"/>
  <c r="O76" i="6" s="1"/>
  <c r="N70" i="9"/>
  <c r="B71" i="9"/>
  <c r="G76" i="6"/>
  <c r="E71" i="9"/>
  <c r="D70" i="8"/>
  <c r="O70" i="8" s="1"/>
  <c r="B71" i="7"/>
  <c r="N70" i="7"/>
  <c r="F76" i="4"/>
  <c r="D75" i="5"/>
  <c r="O75" i="5" s="1"/>
  <c r="D71" i="7" l="1"/>
  <c r="O71" i="7" s="1"/>
  <c r="F70" i="8"/>
  <c r="G71" i="9"/>
  <c r="F76" i="6"/>
  <c r="D71" i="9"/>
  <c r="O71" i="9" s="1"/>
  <c r="F75" i="5"/>
  <c r="I76" i="4"/>
  <c r="J76" i="4"/>
  <c r="J76" i="6" l="1"/>
  <c r="I76" i="6"/>
  <c r="K76" i="4"/>
  <c r="M76" i="4" s="1"/>
  <c r="C77" i="4" s="1"/>
  <c r="L76" i="4"/>
  <c r="H70" i="8"/>
  <c r="I70" i="8" s="1"/>
  <c r="F71" i="7"/>
  <c r="I75" i="5"/>
  <c r="J75" i="5"/>
  <c r="F71" i="9"/>
  <c r="J70" i="8" l="1"/>
  <c r="H71" i="7"/>
  <c r="H71" i="9"/>
  <c r="B77" i="4"/>
  <c r="N76" i="4"/>
  <c r="K75" i="5"/>
  <c r="M75" i="5" s="1"/>
  <c r="C76" i="5" s="1"/>
  <c r="L75" i="5"/>
  <c r="E77" i="4"/>
  <c r="L70" i="8"/>
  <c r="P76" i="4"/>
  <c r="K70" i="8"/>
  <c r="M70" i="8" s="1"/>
  <c r="C71" i="8" s="1"/>
  <c r="K76" i="6"/>
  <c r="M76" i="6" s="1"/>
  <c r="C77" i="6" s="1"/>
  <c r="L76" i="6"/>
  <c r="P76" i="6" l="1"/>
  <c r="N70" i="8"/>
  <c r="B71" i="8"/>
  <c r="E71" i="8"/>
  <c r="G71" i="8" s="1"/>
  <c r="I71" i="9"/>
  <c r="P70" i="8"/>
  <c r="G77" i="4"/>
  <c r="J71" i="9"/>
  <c r="P75" i="5"/>
  <c r="E76" i="5"/>
  <c r="D77" i="4"/>
  <c r="O77" i="4" s="1"/>
  <c r="B77" i="6"/>
  <c r="N76" i="6"/>
  <c r="J71" i="7"/>
  <c r="K71" i="7" s="1"/>
  <c r="M71" i="7" s="1"/>
  <c r="C72" i="7" s="1"/>
  <c r="B76" i="5"/>
  <c r="N75" i="5"/>
  <c r="E77" i="6"/>
  <c r="I71" i="7"/>
  <c r="F77" i="4" l="1"/>
  <c r="I77" i="4" s="1"/>
  <c r="G76" i="5"/>
  <c r="L71" i="9"/>
  <c r="K71" i="9"/>
  <c r="M71" i="9" s="1"/>
  <c r="C72" i="9" s="1"/>
  <c r="G77" i="6"/>
  <c r="D76" i="5"/>
  <c r="O76" i="5" s="1"/>
  <c r="D71" i="8"/>
  <c r="O71" i="8" s="1"/>
  <c r="P71" i="7"/>
  <c r="L71" i="7"/>
  <c r="E72" i="7"/>
  <c r="G72" i="7" s="1"/>
  <c r="D77" i="6"/>
  <c r="O77" i="6" s="1"/>
  <c r="J77" i="4" l="1"/>
  <c r="P71" i="9"/>
  <c r="N71" i="9"/>
  <c r="B72" i="9"/>
  <c r="K77" i="4"/>
  <c r="M77" i="4" s="1"/>
  <c r="C78" i="4" s="1"/>
  <c r="L77" i="4"/>
  <c r="F71" i="8"/>
  <c r="F76" i="5"/>
  <c r="F77" i="6"/>
  <c r="N71" i="7"/>
  <c r="B72" i="7"/>
  <c r="E72" i="9"/>
  <c r="G72" i="9" s="1"/>
  <c r="J77" i="6" l="1"/>
  <c r="I77" i="6"/>
  <c r="E78" i="4"/>
  <c r="G78" i="4" s="1"/>
  <c r="D72" i="7"/>
  <c r="O72" i="7" s="1"/>
  <c r="B78" i="4"/>
  <c r="N77" i="4"/>
  <c r="H71" i="8"/>
  <c r="I71" i="8" s="1"/>
  <c r="D72" i="9"/>
  <c r="O72" i="9" s="1"/>
  <c r="I76" i="5"/>
  <c r="J76" i="5"/>
  <c r="P77" i="4"/>
  <c r="F72" i="7" l="1"/>
  <c r="H72" i="7" s="1"/>
  <c r="J72" i="7" s="1"/>
  <c r="J71" i="8"/>
  <c r="L71" i="8" s="1"/>
  <c r="F72" i="9"/>
  <c r="H72" i="9" s="1"/>
  <c r="D78" i="4"/>
  <c r="O78" i="4" s="1"/>
  <c r="K77" i="6"/>
  <c r="M77" i="6" s="1"/>
  <c r="C78" i="6" s="1"/>
  <c r="L77" i="6"/>
  <c r="K76" i="5"/>
  <c r="M76" i="5" s="1"/>
  <c r="C77" i="5" s="1"/>
  <c r="L76" i="5"/>
  <c r="K71" i="8" l="1"/>
  <c r="M71" i="8" s="1"/>
  <c r="C72" i="8" s="1"/>
  <c r="F78" i="4"/>
  <c r="B78" i="6"/>
  <c r="N77" i="6"/>
  <c r="B72" i="8"/>
  <c r="N71" i="8"/>
  <c r="J72" i="9"/>
  <c r="E77" i="5"/>
  <c r="G77" i="5" s="1"/>
  <c r="I72" i="9"/>
  <c r="E72" i="8"/>
  <c r="P76" i="5"/>
  <c r="P77" i="6"/>
  <c r="P71" i="8"/>
  <c r="L72" i="7"/>
  <c r="K72" i="7"/>
  <c r="M72" i="7" s="1"/>
  <c r="C73" i="7" s="1"/>
  <c r="E78" i="6"/>
  <c r="B77" i="5"/>
  <c r="N76" i="5"/>
  <c r="I72" i="7"/>
  <c r="P72" i="7" l="1"/>
  <c r="L72" i="9"/>
  <c r="D72" i="8"/>
  <c r="O72" i="8" s="1"/>
  <c r="K72" i="9"/>
  <c r="M72" i="9" s="1"/>
  <c r="C73" i="9" s="1"/>
  <c r="D77" i="5"/>
  <c r="O77" i="5" s="1"/>
  <c r="G78" i="6"/>
  <c r="G72" i="8"/>
  <c r="E73" i="7"/>
  <c r="D78" i="6"/>
  <c r="O78" i="6" s="1"/>
  <c r="N72" i="7"/>
  <c r="B73" i="7"/>
  <c r="J78" i="4"/>
  <c r="I78" i="4"/>
  <c r="F77" i="5" l="1"/>
  <c r="J77" i="5" s="1"/>
  <c r="F78" i="6"/>
  <c r="J78" i="6" s="1"/>
  <c r="G73" i="7"/>
  <c r="I77" i="5"/>
  <c r="F72" i="8"/>
  <c r="I78" i="6"/>
  <c r="N72" i="9"/>
  <c r="B73" i="9"/>
  <c r="E73" i="9"/>
  <c r="K78" i="4"/>
  <c r="M78" i="4" s="1"/>
  <c r="C79" i="4" s="1"/>
  <c r="L78" i="4"/>
  <c r="P72" i="9"/>
  <c r="D73" i="7"/>
  <c r="O73" i="7" s="1"/>
  <c r="F73" i="7" l="1"/>
  <c r="B79" i="4"/>
  <c r="N78" i="4"/>
  <c r="H72" i="8"/>
  <c r="I72" i="8" s="1"/>
  <c r="K78" i="6"/>
  <c r="M78" i="6" s="1"/>
  <c r="C79" i="6" s="1"/>
  <c r="L78" i="6"/>
  <c r="K77" i="5"/>
  <c r="M77" i="5" s="1"/>
  <c r="C78" i="5" s="1"/>
  <c r="L77" i="5"/>
  <c r="H73" i="7"/>
  <c r="I73" i="7" s="1"/>
  <c r="G73" i="9"/>
  <c r="E79" i="4"/>
  <c r="P78" i="4"/>
  <c r="D73" i="9"/>
  <c r="O73" i="9" s="1"/>
  <c r="J72" i="8" l="1"/>
  <c r="F73" i="9"/>
  <c r="B79" i="6"/>
  <c r="N78" i="6"/>
  <c r="L72" i="8"/>
  <c r="N77" i="5"/>
  <c r="B78" i="5"/>
  <c r="P78" i="6"/>
  <c r="K72" i="8"/>
  <c r="M72" i="8" s="1"/>
  <c r="C73" i="8" s="1"/>
  <c r="J73" i="7"/>
  <c r="K73" i="7" s="1"/>
  <c r="M73" i="7" s="1"/>
  <c r="C74" i="7" s="1"/>
  <c r="P77" i="5"/>
  <c r="E78" i="5"/>
  <c r="G78" i="5" s="1"/>
  <c r="H73" i="9"/>
  <c r="I73" i="9" s="1"/>
  <c r="D79" i="4"/>
  <c r="O79" i="4" s="1"/>
  <c r="G79" i="4"/>
  <c r="E79" i="6"/>
  <c r="G79" i="6" s="1"/>
  <c r="F79" i="4" l="1"/>
  <c r="J73" i="9"/>
  <c r="K73" i="9" s="1"/>
  <c r="E74" i="7"/>
  <c r="G74" i="7" s="1"/>
  <c r="N72" i="8"/>
  <c r="B73" i="8"/>
  <c r="P72" i="8"/>
  <c r="E73" i="8"/>
  <c r="G73" i="8" s="1"/>
  <c r="D78" i="5"/>
  <c r="O78" i="5" s="1"/>
  <c r="D79" i="6"/>
  <c r="O79" i="6" s="1"/>
  <c r="P73" i="7"/>
  <c r="L73" i="7"/>
  <c r="L73" i="9"/>
  <c r="I79" i="4"/>
  <c r="J79" i="4"/>
  <c r="M73" i="9" l="1"/>
  <c r="C74" i="9" s="1"/>
  <c r="E74" i="9" s="1"/>
  <c r="P73" i="9"/>
  <c r="F78" i="5"/>
  <c r="I78" i="5" s="1"/>
  <c r="F79" i="6"/>
  <c r="J79" i="6" s="1"/>
  <c r="D73" i="8"/>
  <c r="O73" i="8" s="1"/>
  <c r="N73" i="7"/>
  <c r="B74" i="7"/>
  <c r="N73" i="9"/>
  <c r="B74" i="9"/>
  <c r="L79" i="4"/>
  <c r="K79" i="4"/>
  <c r="M79" i="4" s="1"/>
  <c r="C80" i="4" s="1"/>
  <c r="I79" i="6" l="1"/>
  <c r="J78" i="5"/>
  <c r="L78" i="5" s="1"/>
  <c r="D74" i="9"/>
  <c r="O74" i="9" s="1"/>
  <c r="B80" i="4"/>
  <c r="N79" i="4"/>
  <c r="E80" i="4"/>
  <c r="G80" i="4" s="1"/>
  <c r="K78" i="5"/>
  <c r="M78" i="5" s="1"/>
  <c r="C79" i="5" s="1"/>
  <c r="K79" i="6"/>
  <c r="M79" i="6" s="1"/>
  <c r="C80" i="6" s="1"/>
  <c r="L79" i="6"/>
  <c r="P79" i="4"/>
  <c r="D74" i="7"/>
  <c r="O74" i="7" s="1"/>
  <c r="F73" i="8"/>
  <c r="G74" i="9"/>
  <c r="E79" i="5" l="1"/>
  <c r="G79" i="5" s="1"/>
  <c r="D80" i="4"/>
  <c r="O80" i="4" s="1"/>
  <c r="N79" i="6"/>
  <c r="B80" i="6"/>
  <c r="P79" i="6"/>
  <c r="F74" i="9"/>
  <c r="B79" i="5"/>
  <c r="N78" i="5"/>
  <c r="E80" i="6"/>
  <c r="G80" i="6" s="1"/>
  <c r="P78" i="5"/>
  <c r="H73" i="8"/>
  <c r="F74" i="7"/>
  <c r="F80" i="4" l="1"/>
  <c r="I80" i="4" s="1"/>
  <c r="H74" i="9"/>
  <c r="J80" i="4"/>
  <c r="L80" i="4" s="1"/>
  <c r="D80" i="6"/>
  <c r="O80" i="6" s="1"/>
  <c r="D79" i="5"/>
  <c r="O79" i="5" s="1"/>
  <c r="H74" i="7"/>
  <c r="J74" i="7" s="1"/>
  <c r="I73" i="8"/>
  <c r="J73" i="8"/>
  <c r="K73" i="8" s="1"/>
  <c r="M73" i="8" s="1"/>
  <c r="C74" i="8" s="1"/>
  <c r="I74" i="7" l="1"/>
  <c r="E74" i="8"/>
  <c r="G74" i="8" s="1"/>
  <c r="L74" i="7"/>
  <c r="F79" i="5"/>
  <c r="B81" i="4"/>
  <c r="P73" i="8"/>
  <c r="L73" i="8"/>
  <c r="K74" i="7"/>
  <c r="M74" i="7" s="1"/>
  <c r="C75" i="7" s="1"/>
  <c r="F80" i="6"/>
  <c r="I74" i="9"/>
  <c r="K80" i="4"/>
  <c r="M80" i="4" s="1"/>
  <c r="C81" i="4" s="1"/>
  <c r="J74" i="9"/>
  <c r="K74" i="9" s="1"/>
  <c r="M74" i="9" s="1"/>
  <c r="C75" i="9" s="1"/>
  <c r="E75" i="9" l="1"/>
  <c r="P74" i="9"/>
  <c r="L74" i="9"/>
  <c r="N80" i="4"/>
  <c r="I79" i="5"/>
  <c r="J79" i="5"/>
  <c r="E75" i="7"/>
  <c r="E81" i="4"/>
  <c r="G81" i="4" s="1"/>
  <c r="J80" i="6"/>
  <c r="I80" i="6"/>
  <c r="B74" i="8"/>
  <c r="N73" i="8"/>
  <c r="P80" i="4"/>
  <c r="B75" i="7"/>
  <c r="N74" i="7"/>
  <c r="D81" i="4"/>
  <c r="F81" i="4" s="1"/>
  <c r="P74" i="7"/>
  <c r="J81" i="4" l="1"/>
  <c r="I81" i="4"/>
  <c r="O81" i="4"/>
  <c r="G75" i="9"/>
  <c r="G75" i="7"/>
  <c r="N74" i="9"/>
  <c r="B75" i="9"/>
  <c r="K80" i="6"/>
  <c r="M80" i="6" s="1"/>
  <c r="C81" i="6" s="1"/>
  <c r="L80" i="6"/>
  <c r="K79" i="5"/>
  <c r="M79" i="5" s="1"/>
  <c r="C80" i="5" s="1"/>
  <c r="L79" i="5"/>
  <c r="D75" i="7"/>
  <c r="O75" i="7" s="1"/>
  <c r="D74" i="8"/>
  <c r="O74" i="8" s="1"/>
  <c r="P79" i="5" l="1"/>
  <c r="P80" i="6"/>
  <c r="F75" i="7"/>
  <c r="D75" i="9"/>
  <c r="O75" i="9" s="1"/>
  <c r="E81" i="6"/>
  <c r="G81" i="6" s="1"/>
  <c r="N79" i="5"/>
  <c r="B80" i="5"/>
  <c r="E80" i="5"/>
  <c r="K81" i="4"/>
  <c r="M81" i="4" s="1"/>
  <c r="C82" i="4" s="1"/>
  <c r="L81" i="4"/>
  <c r="N80" i="6"/>
  <c r="B81" i="6"/>
  <c r="F74" i="8"/>
  <c r="F75" i="9" l="1"/>
  <c r="E82" i="4"/>
  <c r="G82" i="4" s="1"/>
  <c r="G80" i="5"/>
  <c r="D80" i="5"/>
  <c r="O80" i="5" s="1"/>
  <c r="H74" i="8"/>
  <c r="J74" i="8" s="1"/>
  <c r="N81" i="4"/>
  <c r="B82" i="4"/>
  <c r="H75" i="9"/>
  <c r="I75" i="9" s="1"/>
  <c r="D81" i="6"/>
  <c r="O81" i="6" s="1"/>
  <c r="P81" i="4"/>
  <c r="H75" i="7"/>
  <c r="I75" i="7" s="1"/>
  <c r="J75" i="7" l="1"/>
  <c r="L75" i="7" s="1"/>
  <c r="K74" i="8"/>
  <c r="M74" i="8" s="1"/>
  <c r="C75" i="8" s="1"/>
  <c r="I74" i="8"/>
  <c r="D82" i="4"/>
  <c r="O82" i="4" s="1"/>
  <c r="L74" i="8"/>
  <c r="J75" i="9"/>
  <c r="K75" i="9" s="1"/>
  <c r="M75" i="9" s="1"/>
  <c r="C76" i="9" s="1"/>
  <c r="F80" i="5"/>
  <c r="K75" i="7"/>
  <c r="M75" i="7" s="1"/>
  <c r="C76" i="7" s="1"/>
  <c r="F81" i="6"/>
  <c r="P74" i="8" l="1"/>
  <c r="E76" i="9"/>
  <c r="J81" i="6"/>
  <c r="I81" i="6"/>
  <c r="N75" i="7"/>
  <c r="B76" i="7"/>
  <c r="P75" i="9"/>
  <c r="L75" i="9"/>
  <c r="P75" i="7"/>
  <c r="E76" i="7"/>
  <c r="G76" i="7" s="1"/>
  <c r="F82" i="4"/>
  <c r="J80" i="5"/>
  <c r="I80" i="5"/>
  <c r="B75" i="8"/>
  <c r="N74" i="8"/>
  <c r="E75" i="8"/>
  <c r="G75" i="8" s="1"/>
  <c r="I82" i="4" l="1"/>
  <c r="J82" i="4"/>
  <c r="K81" i="6"/>
  <c r="M81" i="6" s="1"/>
  <c r="C82" i="6" s="1"/>
  <c r="L81" i="6"/>
  <c r="N75" i="9"/>
  <c r="B76" i="9"/>
  <c r="D75" i="8"/>
  <c r="O75" i="8" s="1"/>
  <c r="D76" i="7"/>
  <c r="O76" i="7" s="1"/>
  <c r="G76" i="9"/>
  <c r="K80" i="5"/>
  <c r="M80" i="5" s="1"/>
  <c r="C81" i="5" s="1"/>
  <c r="L80" i="5"/>
  <c r="E81" i="5" l="1"/>
  <c r="G81" i="5" s="1"/>
  <c r="P80" i="5"/>
  <c r="E82" i="6"/>
  <c r="F76" i="7"/>
  <c r="D76" i="9"/>
  <c r="O76" i="9" s="1"/>
  <c r="P81" i="6"/>
  <c r="L82" i="4"/>
  <c r="K82" i="4"/>
  <c r="M82" i="4" s="1"/>
  <c r="C83" i="4" s="1"/>
  <c r="F75" i="8"/>
  <c r="B82" i="6"/>
  <c r="N81" i="6"/>
  <c r="B81" i="5"/>
  <c r="N80" i="5"/>
  <c r="H75" i="8" l="1"/>
  <c r="G82" i="6"/>
  <c r="P82" i="4"/>
  <c r="E83" i="4"/>
  <c r="F76" i="9"/>
  <c r="B83" i="4"/>
  <c r="N82" i="4"/>
  <c r="H76" i="7"/>
  <c r="I76" i="7" s="1"/>
  <c r="D81" i="5"/>
  <c r="O81" i="5" s="1"/>
  <c r="D82" i="6"/>
  <c r="O82" i="6" s="1"/>
  <c r="F81" i="5" l="1"/>
  <c r="F82" i="6"/>
  <c r="J76" i="7"/>
  <c r="K76" i="7" s="1"/>
  <c r="M76" i="7" s="1"/>
  <c r="C77" i="7" s="1"/>
  <c r="G83" i="4"/>
  <c r="D83" i="4"/>
  <c r="O83" i="4" s="1"/>
  <c r="H76" i="9"/>
  <c r="J76" i="9" s="1"/>
  <c r="I82" i="6"/>
  <c r="J82" i="6"/>
  <c r="J75" i="8"/>
  <c r="I81" i="5"/>
  <c r="J81" i="5"/>
  <c r="L81" i="5" s="1"/>
  <c r="I75" i="8"/>
  <c r="B82" i="5" l="1"/>
  <c r="L82" i="6"/>
  <c r="K82" i="6"/>
  <c r="M82" i="6" s="1"/>
  <c r="C83" i="6" s="1"/>
  <c r="L76" i="9"/>
  <c r="K76" i="9"/>
  <c r="M76" i="9" s="1"/>
  <c r="C77" i="9" s="1"/>
  <c r="L75" i="8"/>
  <c r="E77" i="7"/>
  <c r="G77" i="7" s="1"/>
  <c r="K75" i="8"/>
  <c r="M75" i="8" s="1"/>
  <c r="C76" i="8" s="1"/>
  <c r="F83" i="4"/>
  <c r="P76" i="7"/>
  <c r="L76" i="7"/>
  <c r="K81" i="5"/>
  <c r="M81" i="5" s="1"/>
  <c r="C82" i="5" s="1"/>
  <c r="I76" i="9"/>
  <c r="P81" i="5" l="1"/>
  <c r="P76" i="9"/>
  <c r="J83" i="4"/>
  <c r="I83" i="4"/>
  <c r="E83" i="6"/>
  <c r="G83" i="6" s="1"/>
  <c r="N76" i="7"/>
  <c r="B77" i="7"/>
  <c r="N82" i="6"/>
  <c r="B83" i="6"/>
  <c r="E76" i="8"/>
  <c r="G76" i="8" s="1"/>
  <c r="E77" i="9"/>
  <c r="P82" i="6"/>
  <c r="N75" i="8"/>
  <c r="B76" i="8"/>
  <c r="D82" i="5"/>
  <c r="F82" i="5" s="1"/>
  <c r="E82" i="5"/>
  <c r="G82" i="5" s="1"/>
  <c r="P75" i="8"/>
  <c r="N76" i="9"/>
  <c r="B77" i="9"/>
  <c r="N81" i="5"/>
  <c r="D83" i="6" l="1"/>
  <c r="O83" i="6" s="1"/>
  <c r="D77" i="7"/>
  <c r="O77" i="7" s="1"/>
  <c r="J82" i="5"/>
  <c r="I82" i="5"/>
  <c r="G77" i="9"/>
  <c r="K83" i="4"/>
  <c r="M83" i="4" s="1"/>
  <c r="C84" i="4" s="1"/>
  <c r="L83" i="4"/>
  <c r="D77" i="9"/>
  <c r="O77" i="9" s="1"/>
  <c r="D76" i="8"/>
  <c r="O76" i="8" s="1"/>
  <c r="O82" i="5"/>
  <c r="F83" i="6" l="1"/>
  <c r="F77" i="9"/>
  <c r="K82" i="5"/>
  <c r="M82" i="5" s="1"/>
  <c r="C83" i="5" s="1"/>
  <c r="L82" i="5"/>
  <c r="N83" i="4"/>
  <c r="B84" i="4"/>
  <c r="E84" i="4"/>
  <c r="G84" i="4" s="1"/>
  <c r="F77" i="7"/>
  <c r="I83" i="6"/>
  <c r="J83" i="6"/>
  <c r="P83" i="4"/>
  <c r="H77" i="9"/>
  <c r="I77" i="9" s="1"/>
  <c r="F76" i="8"/>
  <c r="J77" i="9" l="1"/>
  <c r="L83" i="6"/>
  <c r="K83" i="6"/>
  <c r="M83" i="6" s="1"/>
  <c r="C84" i="6" s="1"/>
  <c r="D84" i="4"/>
  <c r="O84" i="4" s="1"/>
  <c r="H76" i="8"/>
  <c r="J76" i="8" s="1"/>
  <c r="B83" i="5"/>
  <c r="N82" i="5"/>
  <c r="K77" i="9"/>
  <c r="M77" i="9" s="1"/>
  <c r="C78" i="9" s="1"/>
  <c r="E83" i="5"/>
  <c r="G83" i="5" s="1"/>
  <c r="L77" i="9"/>
  <c r="H77" i="7"/>
  <c r="P82" i="5"/>
  <c r="I76" i="8" l="1"/>
  <c r="P77" i="9"/>
  <c r="P83" i="6"/>
  <c r="N77" i="9"/>
  <c r="B78" i="9"/>
  <c r="F84" i="4"/>
  <c r="L76" i="8"/>
  <c r="E84" i="6"/>
  <c r="G84" i="6" s="1"/>
  <c r="E78" i="9"/>
  <c r="G78" i="9" s="1"/>
  <c r="D83" i="5"/>
  <c r="O83" i="5" s="1"/>
  <c r="N83" i="6"/>
  <c r="B84" i="6"/>
  <c r="K76" i="8"/>
  <c r="M76" i="8" s="1"/>
  <c r="C77" i="8" s="1"/>
  <c r="I77" i="7"/>
  <c r="J77" i="7"/>
  <c r="K77" i="7" s="1"/>
  <c r="M77" i="7" s="1"/>
  <c r="C78" i="7" s="1"/>
  <c r="P76" i="8" l="1"/>
  <c r="N76" i="8"/>
  <c r="B77" i="8"/>
  <c r="E78" i="7"/>
  <c r="G78" i="7" s="1"/>
  <c r="D84" i="6"/>
  <c r="O84" i="6" s="1"/>
  <c r="J84" i="4"/>
  <c r="I84" i="4"/>
  <c r="F83" i="5"/>
  <c r="P77" i="7"/>
  <c r="L77" i="7"/>
  <c r="D78" i="9"/>
  <c r="O78" i="9" s="1"/>
  <c r="E77" i="8"/>
  <c r="F84" i="6" l="1"/>
  <c r="J83" i="5"/>
  <c r="I83" i="5"/>
  <c r="F78" i="9"/>
  <c r="K84" i="4"/>
  <c r="M84" i="4" s="1"/>
  <c r="C85" i="4" s="1"/>
  <c r="L84" i="4"/>
  <c r="D77" i="8"/>
  <c r="O77" i="8" s="1"/>
  <c r="B78" i="7"/>
  <c r="N77" i="7"/>
  <c r="G77" i="8"/>
  <c r="F77" i="8" l="1"/>
  <c r="H77" i="8" s="1"/>
  <c r="I77" i="8" s="1"/>
  <c r="E85" i="4"/>
  <c r="P84" i="4"/>
  <c r="N84" i="4"/>
  <c r="B85" i="4"/>
  <c r="K83" i="5"/>
  <c r="M83" i="5" s="1"/>
  <c r="C84" i="5" s="1"/>
  <c r="L83" i="5"/>
  <c r="I84" i="6"/>
  <c r="J84" i="6"/>
  <c r="D78" i="7"/>
  <c r="O78" i="7" s="1"/>
  <c r="H78" i="9"/>
  <c r="I78" i="9" s="1"/>
  <c r="J78" i="9" l="1"/>
  <c r="K78" i="9" s="1"/>
  <c r="M78" i="9" s="1"/>
  <c r="C79" i="9" s="1"/>
  <c r="F78" i="7"/>
  <c r="P83" i="5"/>
  <c r="E84" i="5"/>
  <c r="G84" i="5" s="1"/>
  <c r="K84" i="6"/>
  <c r="M84" i="6" s="1"/>
  <c r="C85" i="6" s="1"/>
  <c r="L84" i="6"/>
  <c r="J77" i="8"/>
  <c r="D85" i="4"/>
  <c r="O85" i="4" s="1"/>
  <c r="B84" i="5"/>
  <c r="N83" i="5"/>
  <c r="H78" i="7"/>
  <c r="I78" i="7" s="1"/>
  <c r="G85" i="4"/>
  <c r="L78" i="9" l="1"/>
  <c r="P78" i="9"/>
  <c r="F85" i="4"/>
  <c r="N84" i="6"/>
  <c r="B85" i="6"/>
  <c r="D84" i="5"/>
  <c r="O84" i="5" s="1"/>
  <c r="E85" i="6"/>
  <c r="L77" i="8"/>
  <c r="P84" i="6"/>
  <c r="E79" i="9"/>
  <c r="J78" i="7"/>
  <c r="K78" i="7" s="1"/>
  <c r="M78" i="7" s="1"/>
  <c r="C79" i="7" s="1"/>
  <c r="K77" i="8"/>
  <c r="M77" i="8" s="1"/>
  <c r="C78" i="8" s="1"/>
  <c r="N78" i="9"/>
  <c r="B79" i="9"/>
  <c r="F84" i="5" l="1"/>
  <c r="J84" i="5" s="1"/>
  <c r="E79" i="7"/>
  <c r="G79" i="7" s="1"/>
  <c r="G79" i="9"/>
  <c r="I84" i="5"/>
  <c r="P77" i="8"/>
  <c r="G85" i="6"/>
  <c r="B78" i="8"/>
  <c r="N77" i="8"/>
  <c r="D85" i="6"/>
  <c r="O85" i="6" s="1"/>
  <c r="D79" i="9"/>
  <c r="O79" i="9" s="1"/>
  <c r="P78" i="7"/>
  <c r="L78" i="7"/>
  <c r="E78" i="8"/>
  <c r="J85" i="4"/>
  <c r="I85" i="4"/>
  <c r="F79" i="9" l="1"/>
  <c r="H79" i="9" s="1"/>
  <c r="I79" i="9" s="1"/>
  <c r="D78" i="8"/>
  <c r="O78" i="8" s="1"/>
  <c r="K84" i="5"/>
  <c r="M84" i="5" s="1"/>
  <c r="C85" i="5" s="1"/>
  <c r="L84" i="5"/>
  <c r="F85" i="6"/>
  <c r="N78" i="7"/>
  <c r="B79" i="7"/>
  <c r="K85" i="4"/>
  <c r="M85" i="4" s="1"/>
  <c r="C86" i="4" s="1"/>
  <c r="L85" i="4"/>
  <c r="G78" i="8"/>
  <c r="P85" i="4" l="1"/>
  <c r="E85" i="5"/>
  <c r="G85" i="5" s="1"/>
  <c r="J85" i="6"/>
  <c r="I85" i="6"/>
  <c r="J79" i="9"/>
  <c r="N85" i="4"/>
  <c r="B86" i="4"/>
  <c r="D79" i="7"/>
  <c r="O79" i="7" s="1"/>
  <c r="B85" i="5"/>
  <c r="N84" i="5"/>
  <c r="P84" i="5"/>
  <c r="E86" i="4"/>
  <c r="G86" i="4" s="1"/>
  <c r="F78" i="8"/>
  <c r="D86" i="4" l="1"/>
  <c r="O86" i="4" s="1"/>
  <c r="D85" i="5"/>
  <c r="O85" i="5" s="1"/>
  <c r="L85" i="6"/>
  <c r="K85" i="6"/>
  <c r="M85" i="6" s="1"/>
  <c r="C86" i="6" s="1"/>
  <c r="H78" i="8"/>
  <c r="J78" i="8" s="1"/>
  <c r="F79" i="7"/>
  <c r="L79" i="9"/>
  <c r="K79" i="9"/>
  <c r="M79" i="9" s="1"/>
  <c r="C80" i="9" s="1"/>
  <c r="I78" i="8" l="1"/>
  <c r="E80" i="9"/>
  <c r="L78" i="8"/>
  <c r="N85" i="6"/>
  <c r="B86" i="6"/>
  <c r="P85" i="6"/>
  <c r="N79" i="9"/>
  <c r="B80" i="9"/>
  <c r="E86" i="6"/>
  <c r="P79" i="9"/>
  <c r="F86" i="4"/>
  <c r="H79" i="7"/>
  <c r="J79" i="7" s="1"/>
  <c r="K78" i="8"/>
  <c r="M78" i="8" s="1"/>
  <c r="C79" i="8" s="1"/>
  <c r="F85" i="5"/>
  <c r="I79" i="7" l="1"/>
  <c r="P78" i="8"/>
  <c r="D86" i="6"/>
  <c r="O86" i="6" s="1"/>
  <c r="J86" i="4"/>
  <c r="I86" i="4"/>
  <c r="G86" i="6"/>
  <c r="D80" i="9"/>
  <c r="O80" i="9" s="1"/>
  <c r="L79" i="7"/>
  <c r="I85" i="5"/>
  <c r="J85" i="5"/>
  <c r="G80" i="9"/>
  <c r="E79" i="8"/>
  <c r="G79" i="8" s="1"/>
  <c r="N78" i="8"/>
  <c r="B79" i="8"/>
  <c r="K79" i="7"/>
  <c r="M79" i="7" s="1"/>
  <c r="C80" i="7" s="1"/>
  <c r="P79" i="7" l="1"/>
  <c r="K85" i="5"/>
  <c r="M85" i="5" s="1"/>
  <c r="C86" i="5" s="1"/>
  <c r="L85" i="5"/>
  <c r="K86" i="4"/>
  <c r="M86" i="4" s="1"/>
  <c r="C87" i="4" s="1"/>
  <c r="L86" i="4"/>
  <c r="F80" i="9"/>
  <c r="F86" i="6"/>
  <c r="N79" i="7"/>
  <c r="B80" i="7"/>
  <c r="E80" i="7"/>
  <c r="G80" i="7" s="1"/>
  <c r="D79" i="8"/>
  <c r="O79" i="8" s="1"/>
  <c r="F79" i="8" l="1"/>
  <c r="H79" i="8" s="1"/>
  <c r="J79" i="8" s="1"/>
  <c r="H80" i="9"/>
  <c r="J80" i="9" s="1"/>
  <c r="B87" i="4"/>
  <c r="N86" i="4"/>
  <c r="E87" i="4"/>
  <c r="D80" i="7"/>
  <c r="O80" i="7" s="1"/>
  <c r="P86" i="4"/>
  <c r="N85" i="5"/>
  <c r="B86" i="5"/>
  <c r="J86" i="6"/>
  <c r="I86" i="6"/>
  <c r="E86" i="5"/>
  <c r="P85" i="5"/>
  <c r="F80" i="7" l="1"/>
  <c r="I79" i="8"/>
  <c r="G86" i="5"/>
  <c r="D86" i="5"/>
  <c r="O86" i="5" s="1"/>
  <c r="G87" i="4"/>
  <c r="D87" i="4"/>
  <c r="O87" i="4" s="1"/>
  <c r="K86" i="6"/>
  <c r="M86" i="6" s="1"/>
  <c r="C87" i="6" s="1"/>
  <c r="L86" i="6"/>
  <c r="L80" i="9"/>
  <c r="H80" i="7"/>
  <c r="L79" i="8"/>
  <c r="K79" i="8"/>
  <c r="M79" i="8" s="1"/>
  <c r="C80" i="8" s="1"/>
  <c r="K80" i="9"/>
  <c r="M80" i="9" s="1"/>
  <c r="C81" i="9" s="1"/>
  <c r="I80" i="9"/>
  <c r="P79" i="8" l="1"/>
  <c r="P80" i="9"/>
  <c r="B81" i="9"/>
  <c r="N80" i="9"/>
  <c r="P86" i="6"/>
  <c r="F87" i="4"/>
  <c r="F86" i="5"/>
  <c r="I80" i="7"/>
  <c r="N86" i="6"/>
  <c r="B87" i="6"/>
  <c r="J80" i="7"/>
  <c r="E80" i="8"/>
  <c r="E87" i="6"/>
  <c r="G87" i="6" s="1"/>
  <c r="E81" i="9"/>
  <c r="G81" i="9" s="1"/>
  <c r="B80" i="8"/>
  <c r="N79" i="8"/>
  <c r="I86" i="5" l="1"/>
  <c r="J86" i="5"/>
  <c r="J87" i="4"/>
  <c r="I87" i="4"/>
  <c r="D87" i="6"/>
  <c r="O87" i="6" s="1"/>
  <c r="L80" i="7"/>
  <c r="G80" i="8"/>
  <c r="D80" i="8"/>
  <c r="O80" i="8" s="1"/>
  <c r="D81" i="9"/>
  <c r="O81" i="9" s="1"/>
  <c r="K80" i="7"/>
  <c r="M80" i="7" s="1"/>
  <c r="C81" i="7" s="1"/>
  <c r="P80" i="7" l="1"/>
  <c r="K87" i="4"/>
  <c r="M87" i="4" s="1"/>
  <c r="C88" i="4" s="1"/>
  <c r="L87" i="4"/>
  <c r="F87" i="6"/>
  <c r="F81" i="9"/>
  <c r="F80" i="8"/>
  <c r="K86" i="5"/>
  <c r="M86" i="5" s="1"/>
  <c r="C87" i="5" s="1"/>
  <c r="L86" i="5"/>
  <c r="E81" i="7"/>
  <c r="G81" i="7" s="1"/>
  <c r="B81" i="7"/>
  <c r="N80" i="7"/>
  <c r="P86" i="5" l="1"/>
  <c r="N86" i="5"/>
  <c r="B87" i="5"/>
  <c r="H81" i="9"/>
  <c r="J81" i="9" s="1"/>
  <c r="J87" i="6"/>
  <c r="I87" i="6"/>
  <c r="D81" i="7"/>
  <c r="O81" i="7" s="1"/>
  <c r="E87" i="5"/>
  <c r="G87" i="5" s="1"/>
  <c r="B88" i="4"/>
  <c r="N87" i="4"/>
  <c r="E88" i="4"/>
  <c r="H80" i="8"/>
  <c r="P87" i="4"/>
  <c r="L81" i="9" l="1"/>
  <c r="K87" i="6"/>
  <c r="M87" i="6" s="1"/>
  <c r="C88" i="6" s="1"/>
  <c r="L87" i="6"/>
  <c r="G88" i="4"/>
  <c r="I81" i="9"/>
  <c r="F81" i="7"/>
  <c r="D88" i="4"/>
  <c r="O88" i="4" s="1"/>
  <c r="K81" i="9"/>
  <c r="M81" i="9" s="1"/>
  <c r="C82" i="9" s="1"/>
  <c r="D87" i="5"/>
  <c r="O87" i="5" s="1"/>
  <c r="J80" i="8"/>
  <c r="K80" i="8" s="1"/>
  <c r="M80" i="8" s="1"/>
  <c r="C81" i="8" s="1"/>
  <c r="I80" i="8"/>
  <c r="P87" i="6" l="1"/>
  <c r="F87" i="5"/>
  <c r="B88" i="6"/>
  <c r="N87" i="6"/>
  <c r="E88" i="6"/>
  <c r="G88" i="6" s="1"/>
  <c r="H81" i="7"/>
  <c r="B82" i="9"/>
  <c r="N81" i="9"/>
  <c r="E82" i="9"/>
  <c r="G82" i="9" s="1"/>
  <c r="F88" i="4"/>
  <c r="P81" i="9"/>
  <c r="E81" i="8"/>
  <c r="G81" i="8" s="1"/>
  <c r="P80" i="8"/>
  <c r="L80" i="8"/>
  <c r="D82" i="9" l="1"/>
  <c r="O82" i="9" s="1"/>
  <c r="I81" i="7"/>
  <c r="N80" i="8"/>
  <c r="B81" i="8"/>
  <c r="I88" i="4"/>
  <c r="J88" i="4"/>
  <c r="D88" i="6"/>
  <c r="O88" i="6" s="1"/>
  <c r="J81" i="7"/>
  <c r="J87" i="5"/>
  <c r="I87" i="5"/>
  <c r="L81" i="7" l="1"/>
  <c r="F88" i="6"/>
  <c r="F82" i="9"/>
  <c r="K87" i="5"/>
  <c r="M87" i="5" s="1"/>
  <c r="C88" i="5" s="1"/>
  <c r="L87" i="5"/>
  <c r="D81" i="8"/>
  <c r="O81" i="8" s="1"/>
  <c r="K81" i="7"/>
  <c r="M81" i="7" s="1"/>
  <c r="C82" i="7" s="1"/>
  <c r="K88" i="4"/>
  <c r="M88" i="4" s="1"/>
  <c r="C89" i="4" s="1"/>
  <c r="L88" i="4"/>
  <c r="F81" i="8" l="1"/>
  <c r="E88" i="5"/>
  <c r="G88" i="5" s="1"/>
  <c r="E89" i="4"/>
  <c r="G89" i="4" s="1"/>
  <c r="B89" i="4"/>
  <c r="N88" i="4"/>
  <c r="P88" i="4"/>
  <c r="I88" i="6"/>
  <c r="J88" i="6"/>
  <c r="B82" i="7"/>
  <c r="N81" i="7"/>
  <c r="E82" i="7"/>
  <c r="G82" i="7" s="1"/>
  <c r="B88" i="5"/>
  <c r="N87" i="5"/>
  <c r="P87" i="5"/>
  <c r="P81" i="7"/>
  <c r="H81" i="8"/>
  <c r="J81" i="8" s="1"/>
  <c r="H82" i="9"/>
  <c r="I81" i="8" l="1"/>
  <c r="L81" i="8"/>
  <c r="D88" i="5"/>
  <c r="O88" i="5" s="1"/>
  <c r="K88" i="6"/>
  <c r="M88" i="6" s="1"/>
  <c r="C89" i="6" s="1"/>
  <c r="L88" i="6"/>
  <c r="D82" i="7"/>
  <c r="O82" i="7" s="1"/>
  <c r="I82" i="9"/>
  <c r="J82" i="9"/>
  <c r="K82" i="9" s="1"/>
  <c r="M82" i="9" s="1"/>
  <c r="C83" i="9" s="1"/>
  <c r="D89" i="4"/>
  <c r="O89" i="4" s="1"/>
  <c r="K81" i="8"/>
  <c r="M81" i="8" s="1"/>
  <c r="C82" i="8" s="1"/>
  <c r="F82" i="7" l="1"/>
  <c r="H82" i="7" s="1"/>
  <c r="J82" i="7" s="1"/>
  <c r="E83" i="9"/>
  <c r="G83" i="9" s="1"/>
  <c r="N88" i="6"/>
  <c r="B89" i="6"/>
  <c r="F88" i="5"/>
  <c r="F89" i="4"/>
  <c r="P88" i="6"/>
  <c r="N81" i="8"/>
  <c r="B82" i="8"/>
  <c r="P82" i="9"/>
  <c r="L82" i="9"/>
  <c r="E89" i="6"/>
  <c r="G89" i="6" s="1"/>
  <c r="E82" i="8"/>
  <c r="P81" i="8"/>
  <c r="L82" i="7" l="1"/>
  <c r="D82" i="8"/>
  <c r="O82" i="8" s="1"/>
  <c r="D89" i="6"/>
  <c r="O89" i="6" s="1"/>
  <c r="K82" i="7"/>
  <c r="M82" i="7" s="1"/>
  <c r="C83" i="7" s="1"/>
  <c r="B83" i="9"/>
  <c r="N82" i="9"/>
  <c r="I82" i="7"/>
  <c r="J88" i="5"/>
  <c r="I88" i="5"/>
  <c r="J89" i="4"/>
  <c r="I89" i="4"/>
  <c r="G82" i="8"/>
  <c r="F89" i="6" l="1"/>
  <c r="F82" i="8"/>
  <c r="H82" i="8" s="1"/>
  <c r="E83" i="7"/>
  <c r="G83" i="7" s="1"/>
  <c r="N82" i="7"/>
  <c r="B83" i="7"/>
  <c r="K88" i="5"/>
  <c r="M88" i="5" s="1"/>
  <c r="C89" i="5" s="1"/>
  <c r="L88" i="5"/>
  <c r="J89" i="6"/>
  <c r="I89" i="6"/>
  <c r="P82" i="7"/>
  <c r="D83" i="9"/>
  <c r="O83" i="9" s="1"/>
  <c r="K89" i="4"/>
  <c r="M89" i="4" s="1"/>
  <c r="C90" i="4" s="1"/>
  <c r="L89" i="4"/>
  <c r="J82" i="8" l="1"/>
  <c r="E90" i="4"/>
  <c r="F83" i="9"/>
  <c r="E89" i="5"/>
  <c r="G89" i="5" s="1"/>
  <c r="N88" i="5"/>
  <c r="B89" i="5"/>
  <c r="P88" i="5"/>
  <c r="L82" i="8"/>
  <c r="P89" i="4"/>
  <c r="K89" i="6"/>
  <c r="M89" i="6" s="1"/>
  <c r="C90" i="6" s="1"/>
  <c r="L89" i="6"/>
  <c r="K82" i="8"/>
  <c r="M82" i="8" s="1"/>
  <c r="C83" i="8" s="1"/>
  <c r="D83" i="7"/>
  <c r="O83" i="7" s="1"/>
  <c r="N89" i="4"/>
  <c r="B90" i="4"/>
  <c r="I82" i="8"/>
  <c r="P82" i="8" l="1"/>
  <c r="N89" i="6"/>
  <c r="B90" i="6"/>
  <c r="E90" i="6"/>
  <c r="G90" i="6" s="1"/>
  <c r="E83" i="8"/>
  <c r="G83" i="8" s="1"/>
  <c r="H83" i="9"/>
  <c r="J83" i="9" s="1"/>
  <c r="D89" i="5"/>
  <c r="O89" i="5" s="1"/>
  <c r="D90" i="4"/>
  <c r="O90" i="4" s="1"/>
  <c r="N82" i="8"/>
  <c r="B83" i="8"/>
  <c r="G90" i="4"/>
  <c r="P89" i="6"/>
  <c r="F83" i="7"/>
  <c r="L83" i="9" l="1"/>
  <c r="F90" i="4"/>
  <c r="F89" i="5"/>
  <c r="I83" i="9"/>
  <c r="H83" i="7"/>
  <c r="J83" i="7" s="1"/>
  <c r="D90" i="6"/>
  <c r="O90" i="6" s="1"/>
  <c r="K83" i="9"/>
  <c r="M83" i="9" s="1"/>
  <c r="C84" i="9" s="1"/>
  <c r="D83" i="8"/>
  <c r="O83" i="8" s="1"/>
  <c r="L83" i="7" l="1"/>
  <c r="I83" i="7"/>
  <c r="J90" i="4"/>
  <c r="I90" i="4"/>
  <c r="E84" i="9"/>
  <c r="F90" i="6"/>
  <c r="K83" i="7"/>
  <c r="M83" i="7" s="1"/>
  <c r="C84" i="7" s="1"/>
  <c r="N83" i="9"/>
  <c r="B84" i="9"/>
  <c r="F83" i="8"/>
  <c r="I89" i="5"/>
  <c r="J89" i="5"/>
  <c r="P83" i="9"/>
  <c r="D84" i="9" l="1"/>
  <c r="O84" i="9" s="1"/>
  <c r="G84" i="9"/>
  <c r="K89" i="5"/>
  <c r="M89" i="5" s="1"/>
  <c r="C90" i="5" s="1"/>
  <c r="L89" i="5"/>
  <c r="E84" i="7"/>
  <c r="G84" i="7" s="1"/>
  <c r="H83" i="8"/>
  <c r="J83" i="8" s="1"/>
  <c r="K90" i="4"/>
  <c r="M90" i="4" s="1"/>
  <c r="C91" i="4" s="1"/>
  <c r="L90" i="4"/>
  <c r="B84" i="7"/>
  <c r="N83" i="7"/>
  <c r="I90" i="6"/>
  <c r="J90" i="6"/>
  <c r="P83" i="7"/>
  <c r="I83" i="8" l="1"/>
  <c r="L83" i="8"/>
  <c r="E91" i="4"/>
  <c r="G91" i="4" s="1"/>
  <c r="N90" i="4"/>
  <c r="B91" i="4"/>
  <c r="B90" i="5"/>
  <c r="N89" i="5"/>
  <c r="K83" i="8"/>
  <c r="M83" i="8" s="1"/>
  <c r="C84" i="8" s="1"/>
  <c r="D84" i="7"/>
  <c r="O84" i="7" s="1"/>
  <c r="P90" i="4"/>
  <c r="P89" i="5"/>
  <c r="K90" i="6"/>
  <c r="M90" i="6" s="1"/>
  <c r="C91" i="6" s="1"/>
  <c r="L90" i="6"/>
  <c r="F84" i="9"/>
  <c r="E90" i="5"/>
  <c r="G90" i="5" s="1"/>
  <c r="F84" i="7" l="1"/>
  <c r="P90" i="6"/>
  <c r="E91" i="6"/>
  <c r="G91" i="6" s="1"/>
  <c r="D90" i="5"/>
  <c r="O90" i="5" s="1"/>
  <c r="D91" i="4"/>
  <c r="O91" i="4" s="1"/>
  <c r="H84" i="7"/>
  <c r="J84" i="7" s="1"/>
  <c r="E84" i="8"/>
  <c r="G84" i="8" s="1"/>
  <c r="H84" i="9"/>
  <c r="J84" i="9" s="1"/>
  <c r="B84" i="8"/>
  <c r="N83" i="8"/>
  <c r="N90" i="6"/>
  <c r="B91" i="6"/>
  <c r="P83" i="8"/>
  <c r="F91" i="4" l="1"/>
  <c r="I84" i="7"/>
  <c r="I84" i="9"/>
  <c r="F90" i="5"/>
  <c r="J90" i="5" s="1"/>
  <c r="J91" i="4"/>
  <c r="L91" i="4" s="1"/>
  <c r="I91" i="4"/>
  <c r="L84" i="9"/>
  <c r="D91" i="6"/>
  <c r="O91" i="6" s="1"/>
  <c r="D84" i="8"/>
  <c r="O84" i="8" s="1"/>
  <c r="K84" i="7"/>
  <c r="M84" i="7" s="1"/>
  <c r="C85" i="7" s="1"/>
  <c r="L84" i="7"/>
  <c r="K84" i="9"/>
  <c r="M84" i="9" s="1"/>
  <c r="C85" i="9" s="1"/>
  <c r="I90" i="5" l="1"/>
  <c r="F84" i="8"/>
  <c r="H84" i="8" s="1"/>
  <c r="J84" i="8" s="1"/>
  <c r="P84" i="9"/>
  <c r="B85" i="9"/>
  <c r="N84" i="9"/>
  <c r="K91" i="4"/>
  <c r="M91" i="4" s="1"/>
  <c r="C92" i="4" s="1"/>
  <c r="E85" i="7"/>
  <c r="G85" i="7" s="1"/>
  <c r="F91" i="6"/>
  <c r="K90" i="5"/>
  <c r="M90" i="5" s="1"/>
  <c r="C91" i="5" s="1"/>
  <c r="L90" i="5"/>
  <c r="P84" i="7"/>
  <c r="B85" i="7"/>
  <c r="N84" i="7"/>
  <c r="B92" i="4"/>
  <c r="E85" i="9"/>
  <c r="I84" i="8" l="1"/>
  <c r="N91" i="4"/>
  <c r="P90" i="5"/>
  <c r="E92" i="4"/>
  <c r="P91" i="4"/>
  <c r="D92" i="4"/>
  <c r="N90" i="5"/>
  <c r="B91" i="5"/>
  <c r="D85" i="9"/>
  <c r="O85" i="9" s="1"/>
  <c r="E91" i="5"/>
  <c r="G91" i="5" s="1"/>
  <c r="L84" i="8"/>
  <c r="D85" i="7"/>
  <c r="O85" i="7" s="1"/>
  <c r="I91" i="6"/>
  <c r="J91" i="6"/>
  <c r="G85" i="9"/>
  <c r="K84" i="8"/>
  <c r="M84" i="8" s="1"/>
  <c r="C85" i="8" s="1"/>
  <c r="O92" i="4" l="1"/>
  <c r="F85" i="7"/>
  <c r="H85" i="7" s="1"/>
  <c r="J85" i="7" s="1"/>
  <c r="D91" i="5"/>
  <c r="O91" i="5" s="1"/>
  <c r="E85" i="8"/>
  <c r="G85" i="8" s="1"/>
  <c r="F85" i="9"/>
  <c r="B85" i="8"/>
  <c r="N84" i="8"/>
  <c r="G92" i="4"/>
  <c r="P84" i="8"/>
  <c r="K91" i="6"/>
  <c r="M91" i="6" s="1"/>
  <c r="C92" i="6" s="1"/>
  <c r="L91" i="6"/>
  <c r="F92" i="4"/>
  <c r="P91" i="6" l="1"/>
  <c r="F91" i="5"/>
  <c r="J91" i="5" s="1"/>
  <c r="L91" i="5" s="1"/>
  <c r="L85" i="7"/>
  <c r="K85" i="7"/>
  <c r="M85" i="7" s="1"/>
  <c r="C86" i="7" s="1"/>
  <c r="D85" i="8"/>
  <c r="O85" i="8" s="1"/>
  <c r="J92" i="4"/>
  <c r="I92" i="4"/>
  <c r="B92" i="6"/>
  <c r="N91" i="6"/>
  <c r="I85" i="7"/>
  <c r="H85" i="9"/>
  <c r="J85" i="9" s="1"/>
  <c r="E92" i="6"/>
  <c r="G92" i="6" s="1"/>
  <c r="I91" i="5" l="1"/>
  <c r="F85" i="8"/>
  <c r="L85" i="9"/>
  <c r="B86" i="7"/>
  <c r="N85" i="7"/>
  <c r="B92" i="5"/>
  <c r="P85" i="7"/>
  <c r="K85" i="9"/>
  <c r="M85" i="9" s="1"/>
  <c r="C86" i="9" s="1"/>
  <c r="K92" i="4"/>
  <c r="M92" i="4" s="1"/>
  <c r="C93" i="4" s="1"/>
  <c r="L92" i="4"/>
  <c r="K91" i="5"/>
  <c r="M91" i="5" s="1"/>
  <c r="C92" i="5" s="1"/>
  <c r="I85" i="9"/>
  <c r="D92" i="6"/>
  <c r="O92" i="6" s="1"/>
  <c r="E86" i="7"/>
  <c r="E93" i="4" l="1"/>
  <c r="E92" i="5"/>
  <c r="D92" i="5"/>
  <c r="N91" i="5"/>
  <c r="F92" i="6"/>
  <c r="E86" i="9"/>
  <c r="G86" i="9" s="1"/>
  <c r="D86" i="7"/>
  <c r="O86" i="7" s="1"/>
  <c r="P91" i="5"/>
  <c r="N85" i="9"/>
  <c r="B86" i="9"/>
  <c r="B93" i="4"/>
  <c r="N92" i="4"/>
  <c r="P92" i="4"/>
  <c r="G86" i="7"/>
  <c r="P85" i="9"/>
  <c r="H85" i="8"/>
  <c r="J85" i="8" s="1"/>
  <c r="O92" i="5" l="1"/>
  <c r="I85" i="8"/>
  <c r="F86" i="7"/>
  <c r="H86" i="7" s="1"/>
  <c r="I86" i="7" s="1"/>
  <c r="F92" i="5"/>
  <c r="G92" i="5"/>
  <c r="J92" i="6"/>
  <c r="I92" i="6"/>
  <c r="K85" i="8"/>
  <c r="M85" i="8" s="1"/>
  <c r="C86" i="8" s="1"/>
  <c r="D86" i="9"/>
  <c r="O86" i="9" s="1"/>
  <c r="G93" i="4"/>
  <c r="D93" i="4"/>
  <c r="O93" i="4" s="1"/>
  <c r="L85" i="8"/>
  <c r="J86" i="7" l="1"/>
  <c r="L86" i="7" s="1"/>
  <c r="F86" i="9"/>
  <c r="E86" i="8"/>
  <c r="G86" i="8" s="1"/>
  <c r="B86" i="8"/>
  <c r="N85" i="8"/>
  <c r="K92" i="6"/>
  <c r="M92" i="6" s="1"/>
  <c r="C93" i="6" s="1"/>
  <c r="L92" i="6"/>
  <c r="J92" i="5"/>
  <c r="I92" i="5"/>
  <c r="P85" i="8"/>
  <c r="F93" i="4"/>
  <c r="K86" i="7" l="1"/>
  <c r="M86" i="7" s="1"/>
  <c r="C87" i="7" s="1"/>
  <c r="E93" i="6"/>
  <c r="I93" i="4"/>
  <c r="J93" i="4"/>
  <c r="N92" i="6"/>
  <c r="B93" i="6"/>
  <c r="N86" i="7"/>
  <c r="B87" i="7"/>
  <c r="K92" i="5"/>
  <c r="M92" i="5" s="1"/>
  <c r="C93" i="5" s="1"/>
  <c r="L92" i="5"/>
  <c r="P86" i="7"/>
  <c r="E87" i="7"/>
  <c r="H86" i="9"/>
  <c r="P92" i="6"/>
  <c r="D86" i="8"/>
  <c r="O86" i="8" s="1"/>
  <c r="B93" i="5" l="1"/>
  <c r="N92" i="5"/>
  <c r="K93" i="4"/>
  <c r="M93" i="4" s="1"/>
  <c r="C94" i="4" s="1"/>
  <c r="L93" i="4"/>
  <c r="E93" i="5"/>
  <c r="G93" i="5" s="1"/>
  <c r="G93" i="6"/>
  <c r="G87" i="7"/>
  <c r="D87" i="7"/>
  <c r="O87" i="7" s="1"/>
  <c r="D93" i="6"/>
  <c r="O93" i="6" s="1"/>
  <c r="F86" i="8"/>
  <c r="I86" i="9"/>
  <c r="P92" i="5"/>
  <c r="J86" i="9"/>
  <c r="F93" i="6" l="1"/>
  <c r="J93" i="6" s="1"/>
  <c r="N93" i="4"/>
  <c r="B94" i="4"/>
  <c r="E94" i="4"/>
  <c r="G94" i="4" s="1"/>
  <c r="L86" i="9"/>
  <c r="P93" i="4"/>
  <c r="K86" i="9"/>
  <c r="M86" i="9" s="1"/>
  <c r="C87" i="9" s="1"/>
  <c r="D93" i="5"/>
  <c r="O93" i="5" s="1"/>
  <c r="F87" i="7"/>
  <c r="H86" i="8"/>
  <c r="J86" i="8" s="1"/>
  <c r="I93" i="6" l="1"/>
  <c r="F93" i="5"/>
  <c r="H87" i="7"/>
  <c r="I87" i="7" s="1"/>
  <c r="J87" i="7"/>
  <c r="K93" i="6"/>
  <c r="M93" i="6" s="1"/>
  <c r="C94" i="6" s="1"/>
  <c r="B87" i="9"/>
  <c r="N86" i="9"/>
  <c r="D94" i="4"/>
  <c r="O94" i="4" s="1"/>
  <c r="L86" i="8"/>
  <c r="P86" i="9"/>
  <c r="J93" i="5"/>
  <c r="I93" i="5"/>
  <c r="L93" i="6"/>
  <c r="K86" i="8"/>
  <c r="M86" i="8" s="1"/>
  <c r="C87" i="8" s="1"/>
  <c r="E87" i="9"/>
  <c r="G87" i="9" s="1"/>
  <c r="I86" i="8"/>
  <c r="K93" i="5" l="1"/>
  <c r="M93" i="5" s="1"/>
  <c r="C94" i="5" s="1"/>
  <c r="L93" i="5"/>
  <c r="E94" i="6"/>
  <c r="G94" i="6" s="1"/>
  <c r="P93" i="6"/>
  <c r="L87" i="7"/>
  <c r="N86" i="8"/>
  <c r="B87" i="8"/>
  <c r="E87" i="8"/>
  <c r="G87" i="8" s="1"/>
  <c r="P86" i="8"/>
  <c r="F94" i="4"/>
  <c r="D87" i="9"/>
  <c r="O87" i="9" s="1"/>
  <c r="K87" i="7"/>
  <c r="M87" i="7" s="1"/>
  <c r="C88" i="7" s="1"/>
  <c r="B94" i="6"/>
  <c r="N93" i="6"/>
  <c r="P87" i="7" l="1"/>
  <c r="J94" i="4"/>
  <c r="I94" i="4"/>
  <c r="D87" i="8"/>
  <c r="O87" i="8" s="1"/>
  <c r="B88" i="7"/>
  <c r="N87" i="7"/>
  <c r="N93" i="5"/>
  <c r="B94" i="5"/>
  <c r="D94" i="6"/>
  <c r="O94" i="6" s="1"/>
  <c r="E94" i="5"/>
  <c r="G94" i="5" s="1"/>
  <c r="E88" i="7"/>
  <c r="F87" i="9"/>
  <c r="P93" i="5"/>
  <c r="F87" i="8" l="1"/>
  <c r="H87" i="9"/>
  <c r="J87" i="9" s="1"/>
  <c r="G88" i="7"/>
  <c r="K94" i="4"/>
  <c r="M94" i="4" s="1"/>
  <c r="C95" i="4" s="1"/>
  <c r="L94" i="4"/>
  <c r="D94" i="5"/>
  <c r="O94" i="5" s="1"/>
  <c r="D88" i="7"/>
  <c r="O88" i="7" s="1"/>
  <c r="F94" i="6"/>
  <c r="I87" i="9" l="1"/>
  <c r="E95" i="4"/>
  <c r="G95" i="4" s="1"/>
  <c r="L87" i="9"/>
  <c r="I94" i="6"/>
  <c r="J94" i="6"/>
  <c r="F94" i="5"/>
  <c r="P94" i="4"/>
  <c r="B95" i="4"/>
  <c r="N94" i="4"/>
  <c r="H87" i="8"/>
  <c r="I87" i="8" s="1"/>
  <c r="F88" i="7"/>
  <c r="K87" i="9"/>
  <c r="M87" i="9" s="1"/>
  <c r="C88" i="9" s="1"/>
  <c r="P87" i="9" l="1"/>
  <c r="E88" i="9"/>
  <c r="J87" i="8"/>
  <c r="D95" i="4"/>
  <c r="O95" i="4" s="1"/>
  <c r="K94" i="6"/>
  <c r="M94" i="6" s="1"/>
  <c r="C95" i="6" s="1"/>
  <c r="L94" i="6"/>
  <c r="H88" i="7"/>
  <c r="J88" i="7" s="1"/>
  <c r="J94" i="5"/>
  <c r="I94" i="5"/>
  <c r="N87" i="9"/>
  <c r="B88" i="9"/>
  <c r="L88" i="7" l="1"/>
  <c r="K94" i="5"/>
  <c r="M94" i="5" s="1"/>
  <c r="C95" i="5" s="1"/>
  <c r="L94" i="5"/>
  <c r="P94" i="6"/>
  <c r="D88" i="9"/>
  <c r="O88" i="9" s="1"/>
  <c r="I88" i="7"/>
  <c r="B95" i="6"/>
  <c r="N94" i="6"/>
  <c r="F95" i="4"/>
  <c r="G88" i="9"/>
  <c r="K88" i="7"/>
  <c r="M88" i="7" s="1"/>
  <c r="C89" i="7" s="1"/>
  <c r="L87" i="8"/>
  <c r="E95" i="6"/>
  <c r="G95" i="6" s="1"/>
  <c r="K87" i="8"/>
  <c r="M87" i="8" s="1"/>
  <c r="C88" i="8" s="1"/>
  <c r="P87" i="8" l="1"/>
  <c r="D95" i="6"/>
  <c r="O95" i="6" s="1"/>
  <c r="B95" i="5"/>
  <c r="N94" i="5"/>
  <c r="E95" i="5"/>
  <c r="E89" i="7"/>
  <c r="P94" i="5"/>
  <c r="E88" i="8"/>
  <c r="G88" i="8" s="1"/>
  <c r="N87" i="8"/>
  <c r="B88" i="8"/>
  <c r="I95" i="4"/>
  <c r="J95" i="4"/>
  <c r="F88" i="9"/>
  <c r="B89" i="7"/>
  <c r="N88" i="7"/>
  <c r="P88" i="7"/>
  <c r="F95" i="6" l="1"/>
  <c r="D88" i="8"/>
  <c r="O88" i="8" s="1"/>
  <c r="G89" i="7"/>
  <c r="G95" i="5"/>
  <c r="H88" i="9"/>
  <c r="J88" i="9" s="1"/>
  <c r="D95" i="5"/>
  <c r="O95" i="5" s="1"/>
  <c r="I95" i="6"/>
  <c r="J95" i="6"/>
  <c r="K95" i="4"/>
  <c r="M95" i="4" s="1"/>
  <c r="C96" i="4" s="1"/>
  <c r="L95" i="4"/>
  <c r="D89" i="7"/>
  <c r="O89" i="7" s="1"/>
  <c r="P95" i="4" l="1"/>
  <c r="F88" i="8"/>
  <c r="F89" i="7"/>
  <c r="K95" i="6"/>
  <c r="M95" i="6" s="1"/>
  <c r="C96" i="6" s="1"/>
  <c r="L95" i="6"/>
  <c r="L88" i="9"/>
  <c r="H88" i="8"/>
  <c r="F95" i="5"/>
  <c r="K88" i="9"/>
  <c r="M88" i="9" s="1"/>
  <c r="C89" i="9" s="1"/>
  <c r="I88" i="9"/>
  <c r="B96" i="4"/>
  <c r="N95" i="4"/>
  <c r="H89" i="7"/>
  <c r="I89" i="7" s="1"/>
  <c r="E96" i="4"/>
  <c r="J89" i="7" l="1"/>
  <c r="L89" i="7" s="1"/>
  <c r="B90" i="7" s="1"/>
  <c r="J95" i="5"/>
  <c r="I95" i="5"/>
  <c r="G96" i="4"/>
  <c r="B89" i="9"/>
  <c r="N88" i="9"/>
  <c r="K89" i="7"/>
  <c r="M89" i="7" s="1"/>
  <c r="C90" i="7" s="1"/>
  <c r="P88" i="9"/>
  <c r="D96" i="4"/>
  <c r="O96" i="4" s="1"/>
  <c r="I88" i="8"/>
  <c r="B96" i="6"/>
  <c r="N95" i="6"/>
  <c r="J88" i="8"/>
  <c r="E96" i="6"/>
  <c r="G96" i="6" s="1"/>
  <c r="E89" i="9"/>
  <c r="G89" i="9" s="1"/>
  <c r="P95" i="6"/>
  <c r="P89" i="7" l="1"/>
  <c r="L88" i="8"/>
  <c r="K88" i="8"/>
  <c r="M88" i="8" s="1"/>
  <c r="C89" i="8" s="1"/>
  <c r="F96" i="4"/>
  <c r="E90" i="7"/>
  <c r="G90" i="7" s="1"/>
  <c r="L95" i="5"/>
  <c r="K95" i="5"/>
  <c r="M95" i="5" s="1"/>
  <c r="C96" i="5" s="1"/>
  <c r="D89" i="9"/>
  <c r="O89" i="9" s="1"/>
  <c r="N89" i="7"/>
  <c r="D96" i="6"/>
  <c r="O96" i="6" s="1"/>
  <c r="D90" i="7"/>
  <c r="F89" i="9" l="1"/>
  <c r="P95" i="5"/>
  <c r="I96" i="4"/>
  <c r="J96" i="4"/>
  <c r="E96" i="5"/>
  <c r="E89" i="8"/>
  <c r="G89" i="8" s="1"/>
  <c r="H89" i="9"/>
  <c r="I89" i="9" s="1"/>
  <c r="B96" i="5"/>
  <c r="N95" i="5"/>
  <c r="O90" i="7"/>
  <c r="B89" i="8"/>
  <c r="N88" i="8"/>
  <c r="F96" i="6"/>
  <c r="F90" i="7"/>
  <c r="P88" i="8"/>
  <c r="J89" i="9" l="1"/>
  <c r="D89" i="8"/>
  <c r="O89" i="8" s="1"/>
  <c r="G96" i="5"/>
  <c r="D96" i="5"/>
  <c r="O96" i="5" s="1"/>
  <c r="K96" i="4"/>
  <c r="M96" i="4" s="1"/>
  <c r="C97" i="4" s="1"/>
  <c r="L96" i="4"/>
  <c r="L89" i="9"/>
  <c r="I96" i="6"/>
  <c r="J96" i="6"/>
  <c r="K89" i="9"/>
  <c r="M89" i="9" s="1"/>
  <c r="C90" i="9" s="1"/>
  <c r="H90" i="7"/>
  <c r="I90" i="7" s="1"/>
  <c r="F89" i="8" l="1"/>
  <c r="H89" i="8" s="1"/>
  <c r="I89" i="8" s="1"/>
  <c r="F96" i="5"/>
  <c r="B90" i="9"/>
  <c r="N89" i="9"/>
  <c r="P96" i="4"/>
  <c r="E97" i="4"/>
  <c r="G97" i="4" s="1"/>
  <c r="K96" i="6"/>
  <c r="M96" i="6" s="1"/>
  <c r="C97" i="6" s="1"/>
  <c r="L96" i="6"/>
  <c r="B97" i="4"/>
  <c r="N96" i="4"/>
  <c r="E90" i="9"/>
  <c r="P89" i="9"/>
  <c r="J90" i="7"/>
  <c r="K90" i="7" s="1"/>
  <c r="M90" i="7" s="1"/>
  <c r="C91" i="7" s="1"/>
  <c r="P96" i="6" l="1"/>
  <c r="E97" i="6"/>
  <c r="G97" i="6" s="1"/>
  <c r="D90" i="9"/>
  <c r="O90" i="9" s="1"/>
  <c r="D97" i="4"/>
  <c r="O97" i="4" s="1"/>
  <c r="P90" i="7"/>
  <c r="L90" i="7"/>
  <c r="G90" i="9"/>
  <c r="J89" i="8"/>
  <c r="E91" i="7"/>
  <c r="G91" i="7" s="1"/>
  <c r="N96" i="6"/>
  <c r="B97" i="6"/>
  <c r="I96" i="5"/>
  <c r="J96" i="5"/>
  <c r="L89" i="8" l="1"/>
  <c r="K89" i="8"/>
  <c r="M89" i="8" s="1"/>
  <c r="C90" i="8" s="1"/>
  <c r="B91" i="7"/>
  <c r="N90" i="7"/>
  <c r="K96" i="5"/>
  <c r="M96" i="5" s="1"/>
  <c r="C97" i="5" s="1"/>
  <c r="L96" i="5"/>
  <c r="F97" i="4"/>
  <c r="F90" i="9"/>
  <c r="D97" i="6"/>
  <c r="O97" i="6" s="1"/>
  <c r="F97" i="6" l="1"/>
  <c r="P96" i="5"/>
  <c r="J97" i="4"/>
  <c r="I97" i="4"/>
  <c r="D91" i="7"/>
  <c r="O91" i="7" s="1"/>
  <c r="N96" i="5"/>
  <c r="B97" i="5"/>
  <c r="J97" i="6"/>
  <c r="I97" i="6"/>
  <c r="E97" i="5"/>
  <c r="G97" i="5" s="1"/>
  <c r="B90" i="8"/>
  <c r="N89" i="8"/>
  <c r="H90" i="9"/>
  <c r="I90" i="9" s="1"/>
  <c r="E90" i="8"/>
  <c r="G90" i="8" s="1"/>
  <c r="P89" i="8"/>
  <c r="J90" i="9" l="1"/>
  <c r="K90" i="9" s="1"/>
  <c r="M90" i="9" s="1"/>
  <c r="C91" i="9" s="1"/>
  <c r="F91" i="7"/>
  <c r="H91" i="7" s="1"/>
  <c r="J91" i="7" s="1"/>
  <c r="K97" i="6"/>
  <c r="M97" i="6" s="1"/>
  <c r="C98" i="6" s="1"/>
  <c r="D90" i="8"/>
  <c r="O90" i="8" s="1"/>
  <c r="D97" i="5"/>
  <c r="O97" i="5" s="1"/>
  <c r="L97" i="6"/>
  <c r="K97" i="4"/>
  <c r="M97" i="4" s="1"/>
  <c r="C98" i="4" s="1"/>
  <c r="L97" i="4"/>
  <c r="L90" i="9" l="1"/>
  <c r="E98" i="4"/>
  <c r="L91" i="7"/>
  <c r="B91" i="9"/>
  <c r="N90" i="9"/>
  <c r="K91" i="7"/>
  <c r="M91" i="7" s="1"/>
  <c r="C92" i="7" s="1"/>
  <c r="E91" i="9"/>
  <c r="G91" i="9" s="1"/>
  <c r="N97" i="4"/>
  <c r="B98" i="4"/>
  <c r="N97" i="6"/>
  <c r="B98" i="6"/>
  <c r="F97" i="5"/>
  <c r="E98" i="6"/>
  <c r="P90" i="9"/>
  <c r="P97" i="4"/>
  <c r="F90" i="8"/>
  <c r="P97" i="6"/>
  <c r="I91" i="7"/>
  <c r="J97" i="5" l="1"/>
  <c r="I97" i="5"/>
  <c r="D98" i="4"/>
  <c r="O98" i="4" s="1"/>
  <c r="D91" i="9"/>
  <c r="O91" i="9" s="1"/>
  <c r="B92" i="7"/>
  <c r="N91" i="7"/>
  <c r="D98" i="6"/>
  <c r="O98" i="6" s="1"/>
  <c r="P91" i="7"/>
  <c r="H90" i="8"/>
  <c r="E92" i="7"/>
  <c r="G98" i="6"/>
  <c r="G98" i="4"/>
  <c r="F98" i="4" l="1"/>
  <c r="F91" i="9"/>
  <c r="D92" i="7"/>
  <c r="O92" i="7" s="1"/>
  <c r="K97" i="5"/>
  <c r="M97" i="5" s="1"/>
  <c r="C98" i="5" s="1"/>
  <c r="L97" i="5"/>
  <c r="J90" i="8"/>
  <c r="F98" i="6"/>
  <c r="G92" i="7"/>
  <c r="I90" i="8"/>
  <c r="F92" i="7" l="1"/>
  <c r="N97" i="5"/>
  <c r="B98" i="5"/>
  <c r="H92" i="7"/>
  <c r="J98" i="6"/>
  <c r="I98" i="6"/>
  <c r="L90" i="8"/>
  <c r="J98" i="4"/>
  <c r="I98" i="4"/>
  <c r="P97" i="5"/>
  <c r="K90" i="8"/>
  <c r="M90" i="8" s="1"/>
  <c r="C91" i="8" s="1"/>
  <c r="E98" i="5"/>
  <c r="H91" i="9"/>
  <c r="J91" i="9" s="1"/>
  <c r="P90" i="8" l="1"/>
  <c r="K91" i="9"/>
  <c r="M91" i="9" s="1"/>
  <c r="C92" i="9" s="1"/>
  <c r="G98" i="5"/>
  <c r="K98" i="6"/>
  <c r="M98" i="6" s="1"/>
  <c r="C99" i="6" s="1"/>
  <c r="L98" i="6"/>
  <c r="I91" i="9"/>
  <c r="E91" i="8"/>
  <c r="G91" i="8" s="1"/>
  <c r="N90" i="8"/>
  <c r="B91" i="8"/>
  <c r="J92" i="7"/>
  <c r="K92" i="7" s="1"/>
  <c r="M92" i="7" s="1"/>
  <c r="C93" i="7" s="1"/>
  <c r="K98" i="4"/>
  <c r="M98" i="4" s="1"/>
  <c r="C99" i="4" s="1"/>
  <c r="L98" i="4"/>
  <c r="D98" i="5"/>
  <c r="O98" i="5" s="1"/>
  <c r="L91" i="9"/>
  <c r="I92" i="7"/>
  <c r="P91" i="9" l="1"/>
  <c r="B99" i="6"/>
  <c r="N98" i="6"/>
  <c r="E99" i="6"/>
  <c r="G99" i="6" s="1"/>
  <c r="E93" i="7"/>
  <c r="G93" i="7" s="1"/>
  <c r="P98" i="6"/>
  <c r="P92" i="7"/>
  <c r="L92" i="7"/>
  <c r="B99" i="4"/>
  <c r="N98" i="4"/>
  <c r="E99" i="4"/>
  <c r="G99" i="4" s="1"/>
  <c r="E92" i="9"/>
  <c r="G92" i="9" s="1"/>
  <c r="P98" i="4"/>
  <c r="D91" i="8"/>
  <c r="O91" i="8" s="1"/>
  <c r="B92" i="9"/>
  <c r="N91" i="9"/>
  <c r="F98" i="5"/>
  <c r="F91" i="8" l="1"/>
  <c r="D99" i="4"/>
  <c r="O99" i="4" s="1"/>
  <c r="N92" i="7"/>
  <c r="B93" i="7"/>
  <c r="I98" i="5"/>
  <c r="J98" i="5"/>
  <c r="H91" i="8"/>
  <c r="J91" i="8" s="1"/>
  <c r="D92" i="9"/>
  <c r="O92" i="9" s="1"/>
  <c r="D99" i="6"/>
  <c r="O99" i="6" s="1"/>
  <c r="F99" i="4" l="1"/>
  <c r="L91" i="8"/>
  <c r="K91" i="8"/>
  <c r="M91" i="8" s="1"/>
  <c r="C92" i="8" s="1"/>
  <c r="I99" i="4"/>
  <c r="J99" i="4"/>
  <c r="I91" i="8"/>
  <c r="K98" i="5"/>
  <c r="M98" i="5" s="1"/>
  <c r="C99" i="5" s="1"/>
  <c r="L98" i="5"/>
  <c r="D93" i="7"/>
  <c r="O93" i="7" s="1"/>
  <c r="F99" i="6"/>
  <c r="F92" i="9"/>
  <c r="B99" i="5" l="1"/>
  <c r="N98" i="5"/>
  <c r="K99" i="4"/>
  <c r="M99" i="4" s="1"/>
  <c r="C100" i="4" s="1"/>
  <c r="L99" i="4"/>
  <c r="H92" i="9"/>
  <c r="E92" i="8"/>
  <c r="G92" i="8" s="1"/>
  <c r="E99" i="5"/>
  <c r="N91" i="8"/>
  <c r="B92" i="8"/>
  <c r="J99" i="6"/>
  <c r="I99" i="6"/>
  <c r="F93" i="7"/>
  <c r="P98" i="5"/>
  <c r="P91" i="8"/>
  <c r="K99" i="6" l="1"/>
  <c r="M99" i="6" s="1"/>
  <c r="C100" i="6" s="1"/>
  <c r="L99" i="6"/>
  <c r="D92" i="8"/>
  <c r="O92" i="8" s="1"/>
  <c r="N99" i="4"/>
  <c r="B100" i="4"/>
  <c r="G99" i="5"/>
  <c r="E100" i="4"/>
  <c r="G100" i="4" s="1"/>
  <c r="J92" i="9"/>
  <c r="P99" i="4"/>
  <c r="I92" i="9"/>
  <c r="H93" i="7"/>
  <c r="D99" i="5"/>
  <c r="O99" i="5" s="1"/>
  <c r="L92" i="9" l="1"/>
  <c r="D100" i="4"/>
  <c r="O100" i="4" s="1"/>
  <c r="F92" i="8"/>
  <c r="B100" i="6"/>
  <c r="N99" i="6"/>
  <c r="K92" i="9"/>
  <c r="M92" i="9" s="1"/>
  <c r="C93" i="9" s="1"/>
  <c r="E100" i="6"/>
  <c r="G100" i="6" s="1"/>
  <c r="P99" i="6"/>
  <c r="J93" i="7"/>
  <c r="F99" i="5"/>
  <c r="I93" i="7"/>
  <c r="L93" i="7" l="1"/>
  <c r="H92" i="8"/>
  <c r="I92" i="8" s="1"/>
  <c r="J99" i="5"/>
  <c r="I99" i="5"/>
  <c r="D100" i="6"/>
  <c r="O100" i="6" s="1"/>
  <c r="F100" i="4"/>
  <c r="K93" i="7"/>
  <c r="M93" i="7" s="1"/>
  <c r="C94" i="7" s="1"/>
  <c r="N92" i="9"/>
  <c r="B93" i="9"/>
  <c r="E93" i="9"/>
  <c r="G93" i="9" s="1"/>
  <c r="P92" i="9"/>
  <c r="J92" i="8" l="1"/>
  <c r="D93" i="9"/>
  <c r="O93" i="9" s="1"/>
  <c r="F100" i="6"/>
  <c r="J100" i="4"/>
  <c r="I100" i="4"/>
  <c r="K92" i="8"/>
  <c r="M92" i="8" s="1"/>
  <c r="C93" i="8" s="1"/>
  <c r="L92" i="8"/>
  <c r="N93" i="7"/>
  <c r="B94" i="7"/>
  <c r="E94" i="7"/>
  <c r="G94" i="7" s="1"/>
  <c r="K99" i="5"/>
  <c r="M99" i="5" s="1"/>
  <c r="C100" i="5" s="1"/>
  <c r="L99" i="5"/>
  <c r="P93" i="7"/>
  <c r="B93" i="8" l="1"/>
  <c r="N92" i="8"/>
  <c r="P99" i="5"/>
  <c r="K100" i="4"/>
  <c r="M100" i="4" s="1"/>
  <c r="C101" i="4" s="1"/>
  <c r="L100" i="4"/>
  <c r="E93" i="8"/>
  <c r="J100" i="6"/>
  <c r="I100" i="6"/>
  <c r="F93" i="9"/>
  <c r="E100" i="5"/>
  <c r="G100" i="5" s="1"/>
  <c r="D94" i="7"/>
  <c r="O94" i="7" s="1"/>
  <c r="P92" i="8"/>
  <c r="B100" i="5"/>
  <c r="N99" i="5"/>
  <c r="N100" i="4" l="1"/>
  <c r="B101" i="4"/>
  <c r="E101" i="4"/>
  <c r="G101" i="4" s="1"/>
  <c r="H93" i="9"/>
  <c r="I93" i="9" s="1"/>
  <c r="P100" i="4"/>
  <c r="K100" i="6"/>
  <c r="M100" i="6" s="1"/>
  <c r="C101" i="6" s="1"/>
  <c r="L100" i="6"/>
  <c r="G93" i="8"/>
  <c r="D100" i="5"/>
  <c r="O100" i="5" s="1"/>
  <c r="F94" i="7"/>
  <c r="D93" i="8"/>
  <c r="O93" i="8" s="1"/>
  <c r="F100" i="5" l="1"/>
  <c r="J100" i="5" s="1"/>
  <c r="N100" i="6"/>
  <c r="B101" i="6"/>
  <c r="H94" i="7"/>
  <c r="P100" i="6"/>
  <c r="I100" i="5"/>
  <c r="D101" i="4"/>
  <c r="O101" i="4" s="1"/>
  <c r="E101" i="6"/>
  <c r="G101" i="6" s="1"/>
  <c r="J93" i="9"/>
  <c r="F93" i="8"/>
  <c r="F101" i="4" l="1"/>
  <c r="J101" i="4" s="1"/>
  <c r="L93" i="9"/>
  <c r="I94" i="7"/>
  <c r="K100" i="5"/>
  <c r="M100" i="5" s="1"/>
  <c r="C101" i="5" s="1"/>
  <c r="L100" i="5"/>
  <c r="J94" i="7"/>
  <c r="K94" i="7" s="1"/>
  <c r="M94" i="7" s="1"/>
  <c r="C95" i="7" s="1"/>
  <c r="D101" i="6"/>
  <c r="O101" i="6" s="1"/>
  <c r="K93" i="9"/>
  <c r="M93" i="9" s="1"/>
  <c r="C94" i="9" s="1"/>
  <c r="H93" i="8"/>
  <c r="I93" i="8" s="1"/>
  <c r="I101" i="4" l="1"/>
  <c r="J93" i="8"/>
  <c r="L93" i="8" s="1"/>
  <c r="E94" i="9"/>
  <c r="G94" i="9" s="1"/>
  <c r="B101" i="5"/>
  <c r="N100" i="5"/>
  <c r="K101" i="4"/>
  <c r="M101" i="4" s="1"/>
  <c r="C102" i="4" s="1"/>
  <c r="E95" i="7"/>
  <c r="G95" i="7" s="1"/>
  <c r="E101" i="5"/>
  <c r="G101" i="5" s="1"/>
  <c r="L101" i="4"/>
  <c r="F101" i="6"/>
  <c r="P93" i="9"/>
  <c r="K93" i="8"/>
  <c r="M93" i="8" s="1"/>
  <c r="C94" i="8" s="1"/>
  <c r="P94" i="7"/>
  <c r="L94" i="7"/>
  <c r="P100" i="5"/>
  <c r="N93" i="9"/>
  <c r="B94" i="9"/>
  <c r="P93" i="8" l="1"/>
  <c r="P101" i="4"/>
  <c r="D101" i="5"/>
  <c r="O101" i="5" s="1"/>
  <c r="N101" i="4"/>
  <c r="B102" i="4"/>
  <c r="E102" i="4"/>
  <c r="G102" i="4" s="1"/>
  <c r="D94" i="9"/>
  <c r="O94" i="9" s="1"/>
  <c r="N94" i="7"/>
  <c r="B95" i="7"/>
  <c r="N93" i="8"/>
  <c r="B94" i="8"/>
  <c r="E94" i="8"/>
  <c r="G94" i="8" s="1"/>
  <c r="I101" i="6"/>
  <c r="J101" i="6"/>
  <c r="F94" i="9" l="1"/>
  <c r="D102" i="4"/>
  <c r="O102" i="4" s="1"/>
  <c r="F101" i="5"/>
  <c r="D94" i="8"/>
  <c r="O94" i="8" s="1"/>
  <c r="D95" i="7"/>
  <c r="O95" i="7" s="1"/>
  <c r="K101" i="6"/>
  <c r="M101" i="6" s="1"/>
  <c r="C102" i="6" s="1"/>
  <c r="L101" i="6"/>
  <c r="P101" i="6" l="1"/>
  <c r="B102" i="6"/>
  <c r="N101" i="6"/>
  <c r="F95" i="7"/>
  <c r="F94" i="8"/>
  <c r="F102" i="4"/>
  <c r="E102" i="6"/>
  <c r="G102" i="6" s="1"/>
  <c r="J101" i="5"/>
  <c r="I101" i="5"/>
  <c r="H94" i="9"/>
  <c r="J94" i="9" s="1"/>
  <c r="I94" i="9" l="1"/>
  <c r="K94" i="9"/>
  <c r="M94" i="9" s="1"/>
  <c r="C95" i="9" s="1"/>
  <c r="H94" i="8"/>
  <c r="J94" i="8" s="1"/>
  <c r="J102" i="4"/>
  <c r="I102" i="4"/>
  <c r="H95" i="7"/>
  <c r="I95" i="7" s="1"/>
  <c r="L94" i="9"/>
  <c r="K101" i="5"/>
  <c r="M101" i="5" s="1"/>
  <c r="C102" i="5" s="1"/>
  <c r="L101" i="5"/>
  <c r="D102" i="6"/>
  <c r="O102" i="6" s="1"/>
  <c r="P94" i="9" l="1"/>
  <c r="F102" i="6"/>
  <c r="J102" i="6" s="1"/>
  <c r="P101" i="5"/>
  <c r="E102" i="5"/>
  <c r="G102" i="5" s="1"/>
  <c r="K102" i="4"/>
  <c r="M102" i="4" s="1"/>
  <c r="C103" i="4" s="1"/>
  <c r="L102" i="4"/>
  <c r="N94" i="9"/>
  <c r="B95" i="9"/>
  <c r="L94" i="8"/>
  <c r="B102" i="5"/>
  <c r="N101" i="5"/>
  <c r="K94" i="8"/>
  <c r="M94" i="8" s="1"/>
  <c r="C95" i="8" s="1"/>
  <c r="J95" i="7"/>
  <c r="K95" i="7" s="1"/>
  <c r="M95" i="7" s="1"/>
  <c r="C96" i="7" s="1"/>
  <c r="E95" i="9"/>
  <c r="G95" i="9" s="1"/>
  <c r="I94" i="8"/>
  <c r="I102" i="6" l="1"/>
  <c r="E96" i="7"/>
  <c r="G96" i="7" s="1"/>
  <c r="E103" i="4"/>
  <c r="D95" i="9"/>
  <c r="O95" i="9" s="1"/>
  <c r="P94" i="8"/>
  <c r="P95" i="7"/>
  <c r="L95" i="7"/>
  <c r="B95" i="8"/>
  <c r="N94" i="8"/>
  <c r="D102" i="5"/>
  <c r="O102" i="5" s="1"/>
  <c r="B103" i="4"/>
  <c r="N102" i="4"/>
  <c r="E95" i="8"/>
  <c r="P102" i="4"/>
  <c r="K102" i="6"/>
  <c r="M102" i="6" s="1"/>
  <c r="C103" i="6" s="1"/>
  <c r="L102" i="6"/>
  <c r="F102" i="5" l="1"/>
  <c r="E103" i="6"/>
  <c r="G103" i="6" s="1"/>
  <c r="G103" i="4"/>
  <c r="P102" i="6"/>
  <c r="D95" i="8"/>
  <c r="O95" i="8" s="1"/>
  <c r="B103" i="6"/>
  <c r="N102" i="6"/>
  <c r="F95" i="9"/>
  <c r="G95" i="8"/>
  <c r="D103" i="4"/>
  <c r="O103" i="4" s="1"/>
  <c r="B96" i="7"/>
  <c r="N95" i="7"/>
  <c r="I102" i="5"/>
  <c r="J102" i="5"/>
  <c r="F95" i="8" l="1"/>
  <c r="H95" i="8" s="1"/>
  <c r="F103" i="4"/>
  <c r="H95" i="9"/>
  <c r="L102" i="5"/>
  <c r="K102" i="5"/>
  <c r="M102" i="5" s="1"/>
  <c r="C103" i="5" s="1"/>
  <c r="D103" i="6"/>
  <c r="O103" i="6" s="1"/>
  <c r="D96" i="7"/>
  <c r="O96" i="7" s="1"/>
  <c r="I95" i="8" l="1"/>
  <c r="J95" i="8"/>
  <c r="L95" i="8" s="1"/>
  <c r="B96" i="8" s="1"/>
  <c r="P102" i="5"/>
  <c r="B103" i="5"/>
  <c r="N102" i="5"/>
  <c r="I95" i="9"/>
  <c r="I103" i="4"/>
  <c r="J103" i="4"/>
  <c r="F96" i="7"/>
  <c r="F103" i="6"/>
  <c r="E103" i="5"/>
  <c r="J95" i="9"/>
  <c r="K95" i="8"/>
  <c r="M95" i="8" s="1"/>
  <c r="C96" i="8" s="1"/>
  <c r="P95" i="8" l="1"/>
  <c r="H96" i="7"/>
  <c r="J96" i="7" s="1"/>
  <c r="K103" i="4"/>
  <c r="M103" i="4" s="1"/>
  <c r="C104" i="4" s="1"/>
  <c r="L103" i="4"/>
  <c r="L95" i="9"/>
  <c r="G103" i="5"/>
  <c r="I103" i="6"/>
  <c r="J103" i="6"/>
  <c r="K95" i="9"/>
  <c r="M95" i="9" s="1"/>
  <c r="C96" i="9" s="1"/>
  <c r="D96" i="8"/>
  <c r="E96" i="8"/>
  <c r="G96" i="8" s="1"/>
  <c r="D103" i="5"/>
  <c r="O103" i="5" s="1"/>
  <c r="N95" i="8"/>
  <c r="P103" i="4" l="1"/>
  <c r="O96" i="8"/>
  <c r="N95" i="9"/>
  <c r="B96" i="9"/>
  <c r="E104" i="4"/>
  <c r="G104" i="4" s="1"/>
  <c r="K103" i="6"/>
  <c r="M103" i="6" s="1"/>
  <c r="C104" i="6" s="1"/>
  <c r="L103" i="6"/>
  <c r="K96" i="7"/>
  <c r="M96" i="7" s="1"/>
  <c r="C97" i="7" s="1"/>
  <c r="F96" i="8"/>
  <c r="L96" i="7"/>
  <c r="B104" i="4"/>
  <c r="N103" i="4"/>
  <c r="I96" i="7"/>
  <c r="E96" i="9"/>
  <c r="G96" i="9" s="1"/>
  <c r="P95" i="9"/>
  <c r="F103" i="5"/>
  <c r="H96" i="8" l="1"/>
  <c r="J96" i="8" s="1"/>
  <c r="P103" i="6"/>
  <c r="D104" i="4"/>
  <c r="O104" i="4" s="1"/>
  <c r="B104" i="6"/>
  <c r="N103" i="6"/>
  <c r="E97" i="7"/>
  <c r="G97" i="7" s="1"/>
  <c r="P96" i="7"/>
  <c r="J103" i="5"/>
  <c r="I103" i="5"/>
  <c r="D96" i="9"/>
  <c r="O96" i="9" s="1"/>
  <c r="N96" i="7"/>
  <c r="B97" i="7"/>
  <c r="E104" i="6"/>
  <c r="G104" i="6" s="1"/>
  <c r="F96" i="9" l="1"/>
  <c r="H96" i="9" s="1"/>
  <c r="I96" i="9" s="1"/>
  <c r="F104" i="4"/>
  <c r="K103" i="5"/>
  <c r="M103" i="5" s="1"/>
  <c r="C104" i="5" s="1"/>
  <c r="L103" i="5"/>
  <c r="D97" i="7"/>
  <c r="O97" i="7" s="1"/>
  <c r="L96" i="8"/>
  <c r="D104" i="6"/>
  <c r="O104" i="6" s="1"/>
  <c r="K96" i="8"/>
  <c r="M96" i="8" s="1"/>
  <c r="C97" i="8" s="1"/>
  <c r="I96" i="8"/>
  <c r="F104" i="6" l="1"/>
  <c r="P96" i="8"/>
  <c r="E97" i="8"/>
  <c r="F97" i="7"/>
  <c r="J104" i="6"/>
  <c r="I104" i="6"/>
  <c r="J104" i="4"/>
  <c r="I104" i="4"/>
  <c r="E104" i="5"/>
  <c r="G104" i="5" s="1"/>
  <c r="N96" i="8"/>
  <c r="B97" i="8"/>
  <c r="N103" i="5"/>
  <c r="B104" i="5"/>
  <c r="P103" i="5"/>
  <c r="J96" i="9"/>
  <c r="K96" i="9" s="1"/>
  <c r="M96" i="9" s="1"/>
  <c r="C97" i="9" s="1"/>
  <c r="K104" i="4" l="1"/>
  <c r="M104" i="4" s="1"/>
  <c r="C105" i="4" s="1"/>
  <c r="L104" i="4"/>
  <c r="K104" i="6"/>
  <c r="M104" i="6" s="1"/>
  <c r="C105" i="6" s="1"/>
  <c r="L104" i="6"/>
  <c r="D97" i="8"/>
  <c r="O97" i="8" s="1"/>
  <c r="G97" i="8"/>
  <c r="P96" i="9"/>
  <c r="L96" i="9"/>
  <c r="D104" i="5"/>
  <c r="O104" i="5" s="1"/>
  <c r="E97" i="9"/>
  <c r="G97" i="9" s="1"/>
  <c r="H97" i="7"/>
  <c r="J97" i="7" s="1"/>
  <c r="I97" i="7" l="1"/>
  <c r="P104" i="6"/>
  <c r="F104" i="5"/>
  <c r="B105" i="6"/>
  <c r="N104" i="6"/>
  <c r="B97" i="9"/>
  <c r="N96" i="9"/>
  <c r="E105" i="6"/>
  <c r="G105" i="6" s="1"/>
  <c r="N104" i="4"/>
  <c r="B105" i="4"/>
  <c r="J104" i="5"/>
  <c r="I104" i="5"/>
  <c r="E105" i="4"/>
  <c r="G105" i="4" s="1"/>
  <c r="F97" i="8"/>
  <c r="L97" i="7"/>
  <c r="P104" i="4"/>
  <c r="K97" i="7"/>
  <c r="M97" i="7" s="1"/>
  <c r="C98" i="7" s="1"/>
  <c r="P97" i="7" l="1"/>
  <c r="D105" i="4"/>
  <c r="O105" i="4" s="1"/>
  <c r="H97" i="8"/>
  <c r="I97" i="8" s="1"/>
  <c r="K104" i="5"/>
  <c r="M104" i="5" s="1"/>
  <c r="C105" i="5" s="1"/>
  <c r="L104" i="5"/>
  <c r="N97" i="7"/>
  <c r="B98" i="7"/>
  <c r="D97" i="9"/>
  <c r="O97" i="9" s="1"/>
  <c r="E98" i="7"/>
  <c r="G98" i="7" s="1"/>
  <c r="D105" i="6"/>
  <c r="O105" i="6" s="1"/>
  <c r="F105" i="6" l="1"/>
  <c r="P104" i="5"/>
  <c r="J97" i="8"/>
  <c r="F97" i="9"/>
  <c r="D98" i="7"/>
  <c r="O98" i="7" s="1"/>
  <c r="E105" i="5"/>
  <c r="G105" i="5" s="1"/>
  <c r="F105" i="4"/>
  <c r="B105" i="5"/>
  <c r="N104" i="5"/>
  <c r="I105" i="6"/>
  <c r="J105" i="6"/>
  <c r="L97" i="8"/>
  <c r="K97" i="8"/>
  <c r="M97" i="8" s="1"/>
  <c r="C98" i="8" s="1"/>
  <c r="H97" i="9" l="1"/>
  <c r="J97" i="9" s="1"/>
  <c r="D105" i="5"/>
  <c r="O105" i="5" s="1"/>
  <c r="B98" i="8"/>
  <c r="N97" i="8"/>
  <c r="J105" i="4"/>
  <c r="I105" i="4"/>
  <c r="I97" i="9"/>
  <c r="E98" i="8"/>
  <c r="G98" i="8" s="1"/>
  <c r="K105" i="6"/>
  <c r="M105" i="6" s="1"/>
  <c r="C106" i="6" s="1"/>
  <c r="L105" i="6"/>
  <c r="P97" i="8"/>
  <c r="F98" i="7"/>
  <c r="K97" i="9" l="1"/>
  <c r="M97" i="9" s="1"/>
  <c r="C98" i="9" s="1"/>
  <c r="L97" i="9"/>
  <c r="F105" i="5"/>
  <c r="I105" i="5" s="1"/>
  <c r="K105" i="4"/>
  <c r="M105" i="4" s="1"/>
  <c r="C106" i="4" s="1"/>
  <c r="L105" i="4"/>
  <c r="P105" i="6"/>
  <c r="D98" i="8"/>
  <c r="O98" i="8" s="1"/>
  <c r="E98" i="9"/>
  <c r="G98" i="9" s="1"/>
  <c r="E106" i="6"/>
  <c r="H98" i="7"/>
  <c r="J98" i="7" s="1"/>
  <c r="B106" i="6"/>
  <c r="N105" i="6"/>
  <c r="B98" i="9"/>
  <c r="N97" i="9"/>
  <c r="P97" i="9" l="1"/>
  <c r="J105" i="5"/>
  <c r="L105" i="5" s="1"/>
  <c r="I98" i="7"/>
  <c r="L98" i="7"/>
  <c r="F98" i="8"/>
  <c r="G106" i="6"/>
  <c r="D98" i="9"/>
  <c r="O98" i="9" s="1"/>
  <c r="N105" i="4"/>
  <c r="B106" i="4"/>
  <c r="K98" i="7"/>
  <c r="M98" i="7" s="1"/>
  <c r="C99" i="7" s="1"/>
  <c r="E106" i="4"/>
  <c r="G106" i="4" s="1"/>
  <c r="D106" i="6"/>
  <c r="O106" i="6" s="1"/>
  <c r="P105" i="4"/>
  <c r="K105" i="5" l="1"/>
  <c r="M105" i="5" s="1"/>
  <c r="C106" i="5" s="1"/>
  <c r="F98" i="9"/>
  <c r="H98" i="9" s="1"/>
  <c r="I98" i="9" s="1"/>
  <c r="P105" i="5"/>
  <c r="H98" i="8"/>
  <c r="I98" i="8" s="1"/>
  <c r="E106" i="5"/>
  <c r="G106" i="5" s="1"/>
  <c r="N105" i="5"/>
  <c r="B106" i="5"/>
  <c r="E99" i="7"/>
  <c r="N98" i="7"/>
  <c r="B99" i="7"/>
  <c r="D106" i="4"/>
  <c r="O106" i="4" s="1"/>
  <c r="F106" i="6"/>
  <c r="P98" i="7"/>
  <c r="J98" i="9" l="1"/>
  <c r="L98" i="9" s="1"/>
  <c r="I106" i="6"/>
  <c r="J106" i="6"/>
  <c r="D106" i="5"/>
  <c r="O106" i="5" s="1"/>
  <c r="K98" i="9"/>
  <c r="M98" i="9" s="1"/>
  <c r="C99" i="9" s="1"/>
  <c r="G99" i="7"/>
  <c r="F106" i="4"/>
  <c r="D99" i="7"/>
  <c r="O99" i="7" s="1"/>
  <c r="J98" i="8"/>
  <c r="K98" i="8" s="1"/>
  <c r="M98" i="8" s="1"/>
  <c r="C99" i="8" s="1"/>
  <c r="F99" i="7" l="1"/>
  <c r="H99" i="7" s="1"/>
  <c r="E99" i="8"/>
  <c r="G99" i="8" s="1"/>
  <c r="F106" i="5"/>
  <c r="B99" i="9"/>
  <c r="N98" i="9"/>
  <c r="P98" i="9"/>
  <c r="E99" i="9"/>
  <c r="G99" i="9" s="1"/>
  <c r="P98" i="8"/>
  <c r="L98" i="8"/>
  <c r="I106" i="4"/>
  <c r="J106" i="4"/>
  <c r="K106" i="6"/>
  <c r="M106" i="6" s="1"/>
  <c r="C107" i="6" s="1"/>
  <c r="L106" i="6"/>
  <c r="J99" i="7" l="1"/>
  <c r="B99" i="8"/>
  <c r="N98" i="8"/>
  <c r="D99" i="9"/>
  <c r="O99" i="9" s="1"/>
  <c r="I99" i="7"/>
  <c r="K106" i="4"/>
  <c r="M106" i="4" s="1"/>
  <c r="C107" i="4" s="1"/>
  <c r="L106" i="4"/>
  <c r="J106" i="5"/>
  <c r="I106" i="5"/>
  <c r="E107" i="6"/>
  <c r="G107" i="6" s="1"/>
  <c r="B107" i="6"/>
  <c r="N106" i="6"/>
  <c r="P106" i="6"/>
  <c r="E107" i="4" l="1"/>
  <c r="N106" i="4"/>
  <c r="B107" i="4"/>
  <c r="D99" i="8"/>
  <c r="O99" i="8" s="1"/>
  <c r="D107" i="6"/>
  <c r="O107" i="6" s="1"/>
  <c r="L99" i="7"/>
  <c r="P106" i="4"/>
  <c r="F99" i="9"/>
  <c r="K99" i="7"/>
  <c r="M99" i="7" s="1"/>
  <c r="C100" i="7" s="1"/>
  <c r="K106" i="5"/>
  <c r="M106" i="5" s="1"/>
  <c r="C107" i="5" s="1"/>
  <c r="L106" i="5"/>
  <c r="F107" i="6" l="1"/>
  <c r="I107" i="6" s="1"/>
  <c r="P106" i="5"/>
  <c r="J107" i="6"/>
  <c r="N99" i="7"/>
  <c r="B100" i="7"/>
  <c r="E100" i="7"/>
  <c r="G100" i="7" s="1"/>
  <c r="H99" i="9"/>
  <c r="G107" i="4"/>
  <c r="E107" i="5"/>
  <c r="G107" i="5" s="1"/>
  <c r="P99" i="7"/>
  <c r="F99" i="8"/>
  <c r="D107" i="4"/>
  <c r="O107" i="4" s="1"/>
  <c r="B107" i="5"/>
  <c r="N106" i="5"/>
  <c r="F107" i="4" l="1"/>
  <c r="D100" i="7"/>
  <c r="O100" i="7" s="1"/>
  <c r="D107" i="5"/>
  <c r="O107" i="5" s="1"/>
  <c r="H99" i="8"/>
  <c r="J99" i="8" s="1"/>
  <c r="I99" i="9"/>
  <c r="K107" i="6"/>
  <c r="M107" i="6" s="1"/>
  <c r="C108" i="6" s="1"/>
  <c r="L107" i="6"/>
  <c r="J99" i="9"/>
  <c r="J107" i="4"/>
  <c r="I107" i="4"/>
  <c r="I99" i="8" l="1"/>
  <c r="F107" i="5"/>
  <c r="I107" i="5" s="1"/>
  <c r="L99" i="9"/>
  <c r="E108" i="6"/>
  <c r="G108" i="6" s="1"/>
  <c r="P107" i="6"/>
  <c r="F100" i="7"/>
  <c r="L99" i="8"/>
  <c r="K107" i="4"/>
  <c r="M107" i="4" s="1"/>
  <c r="C108" i="4" s="1"/>
  <c r="L107" i="4"/>
  <c r="N107" i="6"/>
  <c r="B108" i="6"/>
  <c r="K99" i="8"/>
  <c r="M99" i="8" s="1"/>
  <c r="C100" i="8" s="1"/>
  <c r="K99" i="9"/>
  <c r="M99" i="9" s="1"/>
  <c r="C100" i="9" s="1"/>
  <c r="J107" i="5" l="1"/>
  <c r="L107" i="5" s="1"/>
  <c r="B108" i="5" s="1"/>
  <c r="H100" i="7"/>
  <c r="E100" i="8"/>
  <c r="N107" i="4"/>
  <c r="B108" i="4"/>
  <c r="P99" i="8"/>
  <c r="B100" i="9"/>
  <c r="N99" i="9"/>
  <c r="D108" i="6"/>
  <c r="O108" i="6" s="1"/>
  <c r="B100" i="8"/>
  <c r="N99" i="8"/>
  <c r="P99" i="9"/>
  <c r="E100" i="9"/>
  <c r="G100" i="9" s="1"/>
  <c r="P107" i="4"/>
  <c r="K107" i="5"/>
  <c r="M107" i="5" s="1"/>
  <c r="C108" i="5" s="1"/>
  <c r="E108" i="4"/>
  <c r="G108" i="4" s="1"/>
  <c r="P107" i="5" l="1"/>
  <c r="G100" i="8"/>
  <c r="F108" i="6"/>
  <c r="D108" i="4"/>
  <c r="O108" i="4" s="1"/>
  <c r="J100" i="7"/>
  <c r="D100" i="9"/>
  <c r="O100" i="9" s="1"/>
  <c r="E108" i="5"/>
  <c r="I100" i="7"/>
  <c r="D108" i="5"/>
  <c r="F108" i="5" s="1"/>
  <c r="D100" i="8"/>
  <c r="O100" i="8" s="1"/>
  <c r="N107" i="5"/>
  <c r="F100" i="8" l="1"/>
  <c r="F100" i="9"/>
  <c r="F108" i="4"/>
  <c r="G108" i="5"/>
  <c r="J108" i="5" s="1"/>
  <c r="I108" i="6"/>
  <c r="J108" i="6"/>
  <c r="L100" i="7"/>
  <c r="K100" i="7"/>
  <c r="M100" i="7" s="1"/>
  <c r="C101" i="7" s="1"/>
  <c r="H100" i="8"/>
  <c r="J100" i="8" s="1"/>
  <c r="O108" i="5"/>
  <c r="H100" i="9"/>
  <c r="I100" i="9" s="1"/>
  <c r="I108" i="5" l="1"/>
  <c r="I100" i="8"/>
  <c r="P100" i="7"/>
  <c r="L100" i="8"/>
  <c r="N100" i="7"/>
  <c r="B101" i="7"/>
  <c r="K100" i="8"/>
  <c r="M100" i="8" s="1"/>
  <c r="C101" i="8" s="1"/>
  <c r="J108" i="4"/>
  <c r="I108" i="4"/>
  <c r="J100" i="9"/>
  <c r="K100" i="9" s="1"/>
  <c r="M100" i="9" s="1"/>
  <c r="C101" i="9" s="1"/>
  <c r="E101" i="7"/>
  <c r="G101" i="7" s="1"/>
  <c r="L108" i="5"/>
  <c r="K108" i="6"/>
  <c r="M108" i="6" s="1"/>
  <c r="C109" i="6" s="1"/>
  <c r="L108" i="6"/>
  <c r="K108" i="5"/>
  <c r="M108" i="5" s="1"/>
  <c r="C109" i="5" s="1"/>
  <c r="E101" i="9" l="1"/>
  <c r="G101" i="9" s="1"/>
  <c r="E109" i="5"/>
  <c r="G109" i="5" s="1"/>
  <c r="K108" i="4"/>
  <c r="M108" i="4" s="1"/>
  <c r="C109" i="4" s="1"/>
  <c r="L108" i="4"/>
  <c r="E109" i="6"/>
  <c r="G109" i="6" s="1"/>
  <c r="P108" i="6"/>
  <c r="P108" i="5"/>
  <c r="D101" i="7"/>
  <c r="O101" i="7" s="1"/>
  <c r="N108" i="6"/>
  <c r="B109" i="6"/>
  <c r="P100" i="9"/>
  <c r="L100" i="9"/>
  <c r="N108" i="5"/>
  <c r="B109" i="5"/>
  <c r="B101" i="8"/>
  <c r="N100" i="8"/>
  <c r="E101" i="8"/>
  <c r="G101" i="8" s="1"/>
  <c r="P100" i="8"/>
  <c r="N108" i="4" l="1"/>
  <c r="B109" i="4"/>
  <c r="N100" i="9"/>
  <c r="B101" i="9"/>
  <c r="P108" i="4"/>
  <c r="D109" i="5"/>
  <c r="O109" i="5" s="1"/>
  <c r="D109" i="6"/>
  <c r="O109" i="6" s="1"/>
  <c r="D101" i="8"/>
  <c r="O101" i="8" s="1"/>
  <c r="E109" i="4"/>
  <c r="G109" i="4" s="1"/>
  <c r="F101" i="7"/>
  <c r="F109" i="5" l="1"/>
  <c r="I109" i="5" s="1"/>
  <c r="F109" i="6"/>
  <c r="I109" i="6" s="1"/>
  <c r="D109" i="4"/>
  <c r="O109" i="4" s="1"/>
  <c r="F101" i="8"/>
  <c r="H101" i="7"/>
  <c r="J101" i="7" s="1"/>
  <c r="D101" i="9"/>
  <c r="O101" i="9" s="1"/>
  <c r="J109" i="5" l="1"/>
  <c r="L109" i="5" s="1"/>
  <c r="J109" i="6"/>
  <c r="F101" i="9"/>
  <c r="L101" i="7"/>
  <c r="H101" i="8"/>
  <c r="I101" i="8" s="1"/>
  <c r="K101" i="7"/>
  <c r="M101" i="7" s="1"/>
  <c r="C102" i="7" s="1"/>
  <c r="H101" i="9"/>
  <c r="I101" i="9" s="1"/>
  <c r="B110" i="5"/>
  <c r="K109" i="6"/>
  <c r="M109" i="6" s="1"/>
  <c r="C110" i="6" s="1"/>
  <c r="I101" i="7"/>
  <c r="K109" i="5"/>
  <c r="M109" i="5" s="1"/>
  <c r="C110" i="5" s="1"/>
  <c r="L109" i="6"/>
  <c r="F109" i="4"/>
  <c r="J101" i="9" l="1"/>
  <c r="L101" i="9" s="1"/>
  <c r="J101" i="8"/>
  <c r="J109" i="4"/>
  <c r="I109" i="4"/>
  <c r="E102" i="7"/>
  <c r="G102" i="7" s="1"/>
  <c r="E110" i="5"/>
  <c r="P109" i="6"/>
  <c r="L101" i="8"/>
  <c r="E110" i="6"/>
  <c r="G110" i="6" s="1"/>
  <c r="D110" i="5"/>
  <c r="N109" i="5"/>
  <c r="B102" i="7"/>
  <c r="N101" i="7"/>
  <c r="N109" i="6"/>
  <c r="B110" i="6"/>
  <c r="P109" i="5"/>
  <c r="K101" i="9"/>
  <c r="M101" i="9" s="1"/>
  <c r="C102" i="9" s="1"/>
  <c r="K101" i="8"/>
  <c r="M101" i="8" s="1"/>
  <c r="C102" i="8" s="1"/>
  <c r="P101" i="7"/>
  <c r="P101" i="8" l="1"/>
  <c r="N101" i="8"/>
  <c r="B102" i="8"/>
  <c r="E102" i="8"/>
  <c r="G102" i="8" s="1"/>
  <c r="G110" i="5"/>
  <c r="D110" i="6"/>
  <c r="O110" i="6" s="1"/>
  <c r="K109" i="4"/>
  <c r="M109" i="4" s="1"/>
  <c r="C110" i="4" s="1"/>
  <c r="L109" i="4"/>
  <c r="E102" i="9"/>
  <c r="B102" i="9"/>
  <c r="N101" i="9"/>
  <c r="D102" i="7"/>
  <c r="O102" i="7" s="1"/>
  <c r="O110" i="5"/>
  <c r="F110" i="5"/>
  <c r="P101" i="9"/>
  <c r="F102" i="7" l="1"/>
  <c r="F110" i="6"/>
  <c r="J110" i="6" s="1"/>
  <c r="E110" i="4"/>
  <c r="G110" i="4" s="1"/>
  <c r="I110" i="5"/>
  <c r="J110" i="5"/>
  <c r="H102" i="7"/>
  <c r="P109" i="4"/>
  <c r="D102" i="8"/>
  <c r="O102" i="8" s="1"/>
  <c r="G102" i="9"/>
  <c r="B110" i="4"/>
  <c r="N109" i="4"/>
  <c r="D102" i="9"/>
  <c r="O102" i="9" s="1"/>
  <c r="I110" i="6" l="1"/>
  <c r="I102" i="7"/>
  <c r="F102" i="9"/>
  <c r="F102" i="8"/>
  <c r="J102" i="7"/>
  <c r="L110" i="6"/>
  <c r="K110" i="6"/>
  <c r="M110" i="6" s="1"/>
  <c r="C111" i="6" s="1"/>
  <c r="D110" i="4"/>
  <c r="O110" i="4" s="1"/>
  <c r="L110" i="5"/>
  <c r="K110" i="5"/>
  <c r="M110" i="5" s="1"/>
  <c r="C111" i="5" s="1"/>
  <c r="N110" i="6" l="1"/>
  <c r="B111" i="6"/>
  <c r="H102" i="8"/>
  <c r="J102" i="8" s="1"/>
  <c r="P110" i="5"/>
  <c r="H102" i="9"/>
  <c r="J102" i="9" s="1"/>
  <c r="F110" i="4"/>
  <c r="E111" i="5"/>
  <c r="G111" i="5" s="1"/>
  <c r="E111" i="6"/>
  <c r="G111" i="6" s="1"/>
  <c r="P110" i="6"/>
  <c r="B111" i="5"/>
  <c r="N110" i="5"/>
  <c r="L102" i="7"/>
  <c r="K102" i="7"/>
  <c r="M102" i="7" s="1"/>
  <c r="C103" i="7" s="1"/>
  <c r="I102" i="8" l="1"/>
  <c r="I102" i="9"/>
  <c r="L102" i="9"/>
  <c r="L102" i="8"/>
  <c r="I110" i="4"/>
  <c r="J110" i="4"/>
  <c r="K102" i="9"/>
  <c r="M102" i="9" s="1"/>
  <c r="C103" i="9" s="1"/>
  <c r="K102" i="8"/>
  <c r="M102" i="8" s="1"/>
  <c r="C103" i="8" s="1"/>
  <c r="P102" i="7"/>
  <c r="E103" i="7"/>
  <c r="D111" i="6"/>
  <c r="O111" i="6" s="1"/>
  <c r="N102" i="7"/>
  <c r="B103" i="7"/>
  <c r="D111" i="5"/>
  <c r="O111" i="5" s="1"/>
  <c r="F111" i="6" l="1"/>
  <c r="B103" i="8"/>
  <c r="N102" i="8"/>
  <c r="D103" i="7"/>
  <c r="O103" i="7" s="1"/>
  <c r="G103" i="7"/>
  <c r="E103" i="8"/>
  <c r="G103" i="8" s="1"/>
  <c r="P102" i="8"/>
  <c r="E103" i="9"/>
  <c r="G103" i="9" s="1"/>
  <c r="B103" i="9"/>
  <c r="N102" i="9"/>
  <c r="P102" i="9"/>
  <c r="K110" i="4"/>
  <c r="M110" i="4" s="1"/>
  <c r="C111" i="4" s="1"/>
  <c r="L110" i="4"/>
  <c r="F111" i="5"/>
  <c r="P110" i="4" l="1"/>
  <c r="F103" i="7"/>
  <c r="D103" i="9"/>
  <c r="O103" i="9" s="1"/>
  <c r="J111" i="5"/>
  <c r="I111" i="5"/>
  <c r="B111" i="4"/>
  <c r="N110" i="4"/>
  <c r="D103" i="8"/>
  <c r="O103" i="8" s="1"/>
  <c r="I111" i="6"/>
  <c r="J111" i="6"/>
  <c r="E111" i="4"/>
  <c r="G111" i="4" s="1"/>
  <c r="F103" i="8" l="1"/>
  <c r="K111" i="5"/>
  <c r="M111" i="5" s="1"/>
  <c r="C112" i="5" s="1"/>
  <c r="L111" i="5"/>
  <c r="D111" i="4"/>
  <c r="O111" i="4" s="1"/>
  <c r="F103" i="9"/>
  <c r="K111" i="6"/>
  <c r="M111" i="6" s="1"/>
  <c r="C112" i="6" s="1"/>
  <c r="L111" i="6"/>
  <c r="H103" i="7"/>
  <c r="I103" i="7" s="1"/>
  <c r="J103" i="7" l="1"/>
  <c r="P111" i="6"/>
  <c r="H103" i="9"/>
  <c r="I103" i="9" s="1"/>
  <c r="F111" i="4"/>
  <c r="N111" i="5"/>
  <c r="B112" i="5"/>
  <c r="E112" i="5"/>
  <c r="G112" i="5" s="1"/>
  <c r="B112" i="6"/>
  <c r="N111" i="6"/>
  <c r="P111" i="5"/>
  <c r="K103" i="7"/>
  <c r="M103" i="7" s="1"/>
  <c r="C104" i="7" s="1"/>
  <c r="E112" i="6"/>
  <c r="G112" i="6" s="1"/>
  <c r="H103" i="8"/>
  <c r="J103" i="8" s="1"/>
  <c r="I103" i="8" l="1"/>
  <c r="J103" i="9"/>
  <c r="L103" i="9" s="1"/>
  <c r="E104" i="7"/>
  <c r="J111" i="4"/>
  <c r="I111" i="4"/>
  <c r="L103" i="8"/>
  <c r="D112" i="5"/>
  <c r="O112" i="5" s="1"/>
  <c r="K103" i="8"/>
  <c r="M103" i="8" s="1"/>
  <c r="C104" i="8" s="1"/>
  <c r="D112" i="6"/>
  <c r="O112" i="6" s="1"/>
  <c r="P103" i="7"/>
  <c r="L103" i="7"/>
  <c r="K103" i="9" l="1"/>
  <c r="M103" i="9" s="1"/>
  <c r="C104" i="9" s="1"/>
  <c r="F112" i="5"/>
  <c r="B104" i="9"/>
  <c r="E104" i="8"/>
  <c r="G104" i="8" s="1"/>
  <c r="K111" i="4"/>
  <c r="M111" i="4" s="1"/>
  <c r="C112" i="4" s="1"/>
  <c r="L111" i="4"/>
  <c r="G104" i="7"/>
  <c r="J112" i="5"/>
  <c r="I112" i="5"/>
  <c r="P103" i="8"/>
  <c r="E104" i="9"/>
  <c r="P103" i="9"/>
  <c r="B104" i="7"/>
  <c r="N103" i="7"/>
  <c r="F112" i="6"/>
  <c r="N103" i="8"/>
  <c r="B104" i="8"/>
  <c r="N103" i="9" l="1"/>
  <c r="P111" i="4"/>
  <c r="E112" i="4"/>
  <c r="G112" i="4" s="1"/>
  <c r="K112" i="5"/>
  <c r="M112" i="5" s="1"/>
  <c r="C113" i="5" s="1"/>
  <c r="L112" i="5"/>
  <c r="B112" i="4"/>
  <c r="N111" i="4"/>
  <c r="G104" i="9"/>
  <c r="D104" i="8"/>
  <c r="O104" i="8" s="1"/>
  <c r="D104" i="9"/>
  <c r="O104" i="9" s="1"/>
  <c r="I112" i="6"/>
  <c r="J112" i="6"/>
  <c r="D104" i="7"/>
  <c r="O104" i="7" s="1"/>
  <c r="F104" i="7" l="1"/>
  <c r="F104" i="9"/>
  <c r="H104" i="9" s="1"/>
  <c r="I104" i="9" s="1"/>
  <c r="P112" i="5"/>
  <c r="F104" i="8"/>
  <c r="N112" i="5"/>
  <c r="B113" i="5"/>
  <c r="D112" i="4"/>
  <c r="O112" i="4" s="1"/>
  <c r="K112" i="6"/>
  <c r="M112" i="6" s="1"/>
  <c r="C113" i="6" s="1"/>
  <c r="L112" i="6"/>
  <c r="E113" i="5"/>
  <c r="G113" i="5" s="1"/>
  <c r="H104" i="7"/>
  <c r="I104" i="7" s="1"/>
  <c r="J104" i="9" l="1"/>
  <c r="K104" i="9" s="1"/>
  <c r="M104" i="9" s="1"/>
  <c r="C105" i="9" s="1"/>
  <c r="J104" i="7"/>
  <c r="L104" i="7" s="1"/>
  <c r="D113" i="5"/>
  <c r="O113" i="5" s="1"/>
  <c r="B113" i="6"/>
  <c r="N112" i="6"/>
  <c r="F112" i="4"/>
  <c r="L104" i="9"/>
  <c r="E113" i="6"/>
  <c r="P112" i="6"/>
  <c r="K104" i="7"/>
  <c r="M104" i="7" s="1"/>
  <c r="C105" i="7" s="1"/>
  <c r="H104" i="8"/>
  <c r="F113" i="5" l="1"/>
  <c r="N104" i="7"/>
  <c r="B105" i="7"/>
  <c r="E105" i="7"/>
  <c r="E105" i="9"/>
  <c r="J113" i="5"/>
  <c r="L113" i="5" s="1"/>
  <c r="I113" i="5"/>
  <c r="N104" i="9"/>
  <c r="B105" i="9"/>
  <c r="G113" i="6"/>
  <c r="D113" i="6"/>
  <c r="O113" i="6" s="1"/>
  <c r="I104" i="8"/>
  <c r="P104" i="9"/>
  <c r="J112" i="4"/>
  <c r="I112" i="4"/>
  <c r="P104" i="7"/>
  <c r="J104" i="8"/>
  <c r="K104" i="8" s="1"/>
  <c r="M104" i="8" s="1"/>
  <c r="C105" i="8" s="1"/>
  <c r="D105" i="9" l="1"/>
  <c r="O105" i="9" s="1"/>
  <c r="G105" i="7"/>
  <c r="B114" i="5"/>
  <c r="G105" i="9"/>
  <c r="D105" i="7"/>
  <c r="O105" i="7" s="1"/>
  <c r="E105" i="8"/>
  <c r="G105" i="8" s="1"/>
  <c r="K112" i="4"/>
  <c r="M112" i="4" s="1"/>
  <c r="C113" i="4" s="1"/>
  <c r="L112" i="4"/>
  <c r="K113" i="5"/>
  <c r="M113" i="5" s="1"/>
  <c r="C114" i="5" s="1"/>
  <c r="P104" i="8"/>
  <c r="L104" i="8"/>
  <c r="F113" i="6"/>
  <c r="P113" i="5" l="1"/>
  <c r="F105" i="7"/>
  <c r="N113" i="5"/>
  <c r="E113" i="4"/>
  <c r="G113" i="4" s="1"/>
  <c r="D114" i="5"/>
  <c r="F114" i="5" s="1"/>
  <c r="P112" i="4"/>
  <c r="N104" i="8"/>
  <c r="B105" i="8"/>
  <c r="F105" i="9"/>
  <c r="J113" i="6"/>
  <c r="I113" i="6"/>
  <c r="B113" i="4"/>
  <c r="N112" i="4"/>
  <c r="H105" i="7"/>
  <c r="J105" i="7" s="1"/>
  <c r="E114" i="5"/>
  <c r="G114" i="5" s="1"/>
  <c r="I105" i="7" l="1"/>
  <c r="O114" i="5"/>
  <c r="H105" i="9"/>
  <c r="J105" i="9" s="1"/>
  <c r="I114" i="5"/>
  <c r="J114" i="5"/>
  <c r="K114" i="5" s="1"/>
  <c r="M114" i="5" s="1"/>
  <c r="C115" i="5" s="1"/>
  <c r="K105" i="7"/>
  <c r="M105" i="7" s="1"/>
  <c r="C106" i="7" s="1"/>
  <c r="D113" i="4"/>
  <c r="O113" i="4" s="1"/>
  <c r="L105" i="7"/>
  <c r="K113" i="6"/>
  <c r="M113" i="6" s="1"/>
  <c r="C114" i="6" s="1"/>
  <c r="L113" i="6"/>
  <c r="D105" i="8"/>
  <c r="O105" i="8" s="1"/>
  <c r="F105" i="8" l="1"/>
  <c r="F113" i="4"/>
  <c r="E106" i="7"/>
  <c r="E114" i="6"/>
  <c r="E115" i="5"/>
  <c r="G115" i="5" s="1"/>
  <c r="P113" i="6"/>
  <c r="L105" i="9"/>
  <c r="P105" i="7"/>
  <c r="K105" i="9"/>
  <c r="M105" i="9" s="1"/>
  <c r="C106" i="9" s="1"/>
  <c r="N113" i="6"/>
  <c r="B114" i="6"/>
  <c r="B106" i="7"/>
  <c r="N105" i="7"/>
  <c r="P114" i="5"/>
  <c r="L114" i="5"/>
  <c r="I105" i="9"/>
  <c r="P105" i="9" l="1"/>
  <c r="B106" i="9"/>
  <c r="N105" i="9"/>
  <c r="G114" i="6"/>
  <c r="B115" i="5"/>
  <c r="N114" i="5"/>
  <c r="D106" i="7"/>
  <c r="O106" i="7" s="1"/>
  <c r="G106" i="7"/>
  <c r="D114" i="6"/>
  <c r="O114" i="6" s="1"/>
  <c r="J113" i="4"/>
  <c r="I113" i="4"/>
  <c r="E106" i="9"/>
  <c r="G106" i="9" s="1"/>
  <c r="H105" i="8"/>
  <c r="I105" i="8" s="1"/>
  <c r="J105" i="8" l="1"/>
  <c r="F114" i="6"/>
  <c r="J114" i="6" s="1"/>
  <c r="K113" i="4"/>
  <c r="M113" i="4" s="1"/>
  <c r="C114" i="4" s="1"/>
  <c r="L113" i="4"/>
  <c r="D106" i="9"/>
  <c r="O106" i="9" s="1"/>
  <c r="I114" i="6"/>
  <c r="L105" i="8"/>
  <c r="F106" i="7"/>
  <c r="D115" i="5"/>
  <c r="O115" i="5" s="1"/>
  <c r="K105" i="8"/>
  <c r="M105" i="8" s="1"/>
  <c r="C106" i="8" s="1"/>
  <c r="F106" i="9" l="1"/>
  <c r="P105" i="8"/>
  <c r="H106" i="7"/>
  <c r="I106" i="7" s="1"/>
  <c r="F115" i="5"/>
  <c r="H106" i="9"/>
  <c r="J106" i="9" s="1"/>
  <c r="E114" i="4"/>
  <c r="G114" i="4" s="1"/>
  <c r="K114" i="6"/>
  <c r="M114" i="6" s="1"/>
  <c r="C115" i="6" s="1"/>
  <c r="P113" i="4"/>
  <c r="B106" i="8"/>
  <c r="N105" i="8"/>
  <c r="E106" i="8"/>
  <c r="G106" i="8" s="1"/>
  <c r="N113" i="4"/>
  <c r="B114" i="4"/>
  <c r="L114" i="6"/>
  <c r="L106" i="9" l="1"/>
  <c r="E115" i="6"/>
  <c r="K106" i="9"/>
  <c r="M106" i="9" s="1"/>
  <c r="C107" i="9" s="1"/>
  <c r="P114" i="6"/>
  <c r="J115" i="5"/>
  <c r="I115" i="5"/>
  <c r="D106" i="8"/>
  <c r="O106" i="8" s="1"/>
  <c r="I106" i="9"/>
  <c r="D114" i="4"/>
  <c r="O114" i="4" s="1"/>
  <c r="J106" i="7"/>
  <c r="K106" i="7" s="1"/>
  <c r="M106" i="7" s="1"/>
  <c r="C107" i="7" s="1"/>
  <c r="B115" i="6"/>
  <c r="N114" i="6"/>
  <c r="F114" i="4" l="1"/>
  <c r="F106" i="8"/>
  <c r="E107" i="9"/>
  <c r="G115" i="6"/>
  <c r="B107" i="9"/>
  <c r="N106" i="9"/>
  <c r="K115" i="5"/>
  <c r="M115" i="5" s="1"/>
  <c r="C116" i="5" s="1"/>
  <c r="L115" i="5"/>
  <c r="D115" i="6"/>
  <c r="O115" i="6" s="1"/>
  <c r="P106" i="9"/>
  <c r="E107" i="7"/>
  <c r="G107" i="7" s="1"/>
  <c r="P106" i="7"/>
  <c r="L106" i="7"/>
  <c r="F115" i="6" l="1"/>
  <c r="J115" i="6" s="1"/>
  <c r="L115" i="6" s="1"/>
  <c r="P115" i="5"/>
  <c r="N115" i="5"/>
  <c r="B116" i="5"/>
  <c r="G107" i="9"/>
  <c r="H106" i="8"/>
  <c r="I114" i="4"/>
  <c r="J114" i="4"/>
  <c r="E116" i="5"/>
  <c r="D107" i="9"/>
  <c r="O107" i="9" s="1"/>
  <c r="N106" i="7"/>
  <c r="B107" i="7"/>
  <c r="I115" i="6" l="1"/>
  <c r="B116" i="6"/>
  <c r="I106" i="8"/>
  <c r="J106" i="8"/>
  <c r="G116" i="5"/>
  <c r="D116" i="5"/>
  <c r="O116" i="5" s="1"/>
  <c r="K115" i="6"/>
  <c r="M115" i="6" s="1"/>
  <c r="C116" i="6" s="1"/>
  <c r="F107" i="9"/>
  <c r="K114" i="4"/>
  <c r="M114" i="4" s="1"/>
  <c r="C115" i="4" s="1"/>
  <c r="L114" i="4"/>
  <c r="D107" i="7"/>
  <c r="O107" i="7" s="1"/>
  <c r="F107" i="7" l="1"/>
  <c r="P115" i="6"/>
  <c r="P114" i="4"/>
  <c r="E115" i="4"/>
  <c r="G115" i="4" s="1"/>
  <c r="F116" i="5"/>
  <c r="N114" i="4"/>
  <c r="B115" i="4"/>
  <c r="D116" i="6"/>
  <c r="H107" i="7"/>
  <c r="I107" i="7" s="1"/>
  <c r="H107" i="9"/>
  <c r="J107" i="9" s="1"/>
  <c r="L106" i="8"/>
  <c r="N115" i="6"/>
  <c r="E116" i="6"/>
  <c r="G116" i="6" s="1"/>
  <c r="K106" i="8"/>
  <c r="M106" i="8" s="1"/>
  <c r="C107" i="8" s="1"/>
  <c r="J107" i="7" l="1"/>
  <c r="P106" i="8"/>
  <c r="O116" i="6"/>
  <c r="B107" i="8"/>
  <c r="N106" i="8"/>
  <c r="I116" i="5"/>
  <c r="J116" i="5"/>
  <c r="D115" i="4"/>
  <c r="O115" i="4" s="1"/>
  <c r="K107" i="9"/>
  <c r="M107" i="9" s="1"/>
  <c r="C108" i="9" s="1"/>
  <c r="I107" i="9"/>
  <c r="E107" i="8"/>
  <c r="G107" i="8" s="1"/>
  <c r="F116" i="6"/>
  <c r="L107" i="7"/>
  <c r="L107" i="9"/>
  <c r="K107" i="7"/>
  <c r="M107" i="7" s="1"/>
  <c r="C108" i="7" s="1"/>
  <c r="P107" i="9" l="1"/>
  <c r="P107" i="7"/>
  <c r="F115" i="4"/>
  <c r="I116" i="6"/>
  <c r="J116" i="6"/>
  <c r="K116" i="5"/>
  <c r="M116" i="5" s="1"/>
  <c r="C117" i="5" s="1"/>
  <c r="L116" i="5"/>
  <c r="N107" i="7"/>
  <c r="B108" i="7"/>
  <c r="E108" i="7"/>
  <c r="G108" i="7" s="1"/>
  <c r="D107" i="8"/>
  <c r="O107" i="8" s="1"/>
  <c r="E108" i="9"/>
  <c r="G108" i="9" s="1"/>
  <c r="N107" i="9"/>
  <c r="B108" i="9"/>
  <c r="D108" i="7" l="1"/>
  <c r="O108" i="7" s="1"/>
  <c r="N116" i="5"/>
  <c r="B117" i="5"/>
  <c r="F107" i="8"/>
  <c r="E117" i="5"/>
  <c r="G117" i="5" s="1"/>
  <c r="P116" i="5"/>
  <c r="L116" i="6"/>
  <c r="K116" i="6"/>
  <c r="M116" i="6" s="1"/>
  <c r="C117" i="6" s="1"/>
  <c r="D108" i="9"/>
  <c r="O108" i="9" s="1"/>
  <c r="I115" i="4"/>
  <c r="J115" i="4"/>
  <c r="F108" i="7" l="1"/>
  <c r="E117" i="6"/>
  <c r="G117" i="6" s="1"/>
  <c r="H107" i="8"/>
  <c r="I107" i="8" s="1"/>
  <c r="P116" i="6"/>
  <c r="K115" i="4"/>
  <c r="M115" i="4" s="1"/>
  <c r="C116" i="4" s="1"/>
  <c r="L115" i="4"/>
  <c r="H108" i="7"/>
  <c r="J108" i="7" s="1"/>
  <c r="F108" i="9"/>
  <c r="N116" i="6"/>
  <c r="B117" i="6"/>
  <c r="D117" i="5"/>
  <c r="O117" i="5" s="1"/>
  <c r="J107" i="8" l="1"/>
  <c r="I108" i="7"/>
  <c r="F117" i="5"/>
  <c r="J117" i="5" s="1"/>
  <c r="P115" i="4"/>
  <c r="H108" i="9"/>
  <c r="J108" i="9" s="1"/>
  <c r="L107" i="8"/>
  <c r="N115" i="4"/>
  <c r="B116" i="4"/>
  <c r="L108" i="7"/>
  <c r="E116" i="4"/>
  <c r="G116" i="4" s="1"/>
  <c r="K107" i="8"/>
  <c r="M107" i="8" s="1"/>
  <c r="C108" i="8" s="1"/>
  <c r="D117" i="6"/>
  <c r="O117" i="6" s="1"/>
  <c r="K108" i="7"/>
  <c r="M108" i="7" s="1"/>
  <c r="C109" i="7" s="1"/>
  <c r="I108" i="9" l="1"/>
  <c r="I117" i="5"/>
  <c r="F117" i="6"/>
  <c r="J117" i="6" s="1"/>
  <c r="L117" i="6" s="1"/>
  <c r="P108" i="7"/>
  <c r="B109" i="7"/>
  <c r="N108" i="7"/>
  <c r="P107" i="8"/>
  <c r="L108" i="9"/>
  <c r="B108" i="8"/>
  <c r="N107" i="8"/>
  <c r="K108" i="9"/>
  <c r="M108" i="9" s="1"/>
  <c r="C109" i="9" s="1"/>
  <c r="E108" i="8"/>
  <c r="G108" i="8" s="1"/>
  <c r="D116" i="4"/>
  <c r="O116" i="4" s="1"/>
  <c r="K117" i="5"/>
  <c r="M117" i="5" s="1"/>
  <c r="C118" i="5" s="1"/>
  <c r="L117" i="5"/>
  <c r="E109" i="7"/>
  <c r="G109" i="7" s="1"/>
  <c r="I117" i="6" l="1"/>
  <c r="P117" i="5"/>
  <c r="K117" i="6"/>
  <c r="M117" i="6" s="1"/>
  <c r="C118" i="6" s="1"/>
  <c r="N108" i="9"/>
  <c r="B109" i="9"/>
  <c r="D108" i="8"/>
  <c r="O108" i="8" s="1"/>
  <c r="F116" i="4"/>
  <c r="E109" i="9"/>
  <c r="P108" i="9"/>
  <c r="N117" i="5"/>
  <c r="B118" i="5"/>
  <c r="N117" i="6"/>
  <c r="B118" i="6"/>
  <c r="E118" i="5"/>
  <c r="G118" i="5" s="1"/>
  <c r="D109" i="7"/>
  <c r="O109" i="7" s="1"/>
  <c r="D118" i="5" l="1"/>
  <c r="O118" i="5" s="1"/>
  <c r="G109" i="9"/>
  <c r="F108" i="8"/>
  <c r="J116" i="4"/>
  <c r="I116" i="4"/>
  <c r="D109" i="9"/>
  <c r="O109" i="9" s="1"/>
  <c r="E118" i="6"/>
  <c r="G118" i="6" s="1"/>
  <c r="F109" i="7"/>
  <c r="P117" i="6"/>
  <c r="D118" i="6"/>
  <c r="F118" i="6" s="1"/>
  <c r="I118" i="6" l="1"/>
  <c r="J118" i="6"/>
  <c r="K118" i="6" s="1"/>
  <c r="M118" i="6" s="1"/>
  <c r="C119" i="6" s="1"/>
  <c r="H108" i="8"/>
  <c r="H109" i="7"/>
  <c r="F109" i="9"/>
  <c r="F118" i="5"/>
  <c r="K116" i="4"/>
  <c r="M116" i="4" s="1"/>
  <c r="C117" i="4" s="1"/>
  <c r="L116" i="4"/>
  <c r="O118" i="6"/>
  <c r="E119" i="6" l="1"/>
  <c r="G119" i="6" s="1"/>
  <c r="E117" i="4"/>
  <c r="P116" i="4"/>
  <c r="I109" i="7"/>
  <c r="I108" i="8"/>
  <c r="B117" i="4"/>
  <c r="N116" i="4"/>
  <c r="H109" i="9"/>
  <c r="J109" i="9" s="1"/>
  <c r="P118" i="6"/>
  <c r="L118" i="6"/>
  <c r="I118" i="5"/>
  <c r="J118" i="5"/>
  <c r="J109" i="7"/>
  <c r="J108" i="8"/>
  <c r="K108" i="8" s="1"/>
  <c r="M108" i="8" s="1"/>
  <c r="C109" i="8" s="1"/>
  <c r="I109" i="9" l="1"/>
  <c r="B119" i="6"/>
  <c r="N118" i="6"/>
  <c r="K109" i="9"/>
  <c r="M109" i="9" s="1"/>
  <c r="C110" i="9" s="1"/>
  <c r="G117" i="4"/>
  <c r="D117" i="4"/>
  <c r="O117" i="4" s="1"/>
  <c r="L109" i="9"/>
  <c r="L109" i="7"/>
  <c r="K118" i="5"/>
  <c r="M118" i="5" s="1"/>
  <c r="C119" i="5" s="1"/>
  <c r="L118" i="5"/>
  <c r="E109" i="8"/>
  <c r="G109" i="8" s="1"/>
  <c r="P108" i="8"/>
  <c r="L108" i="8"/>
  <c r="K109" i="7"/>
  <c r="M109" i="7" s="1"/>
  <c r="C110" i="7" s="1"/>
  <c r="P109" i="9" l="1"/>
  <c r="N109" i="9"/>
  <c r="B110" i="9"/>
  <c r="E110" i="9"/>
  <c r="G110" i="9" s="1"/>
  <c r="B119" i="5"/>
  <c r="N118" i="5"/>
  <c r="P118" i="5"/>
  <c r="E110" i="7"/>
  <c r="G110" i="7" s="1"/>
  <c r="D119" i="6"/>
  <c r="O119" i="6" s="1"/>
  <c r="E119" i="5"/>
  <c r="G119" i="5" s="1"/>
  <c r="P109" i="7"/>
  <c r="B110" i="7"/>
  <c r="N109" i="7"/>
  <c r="F117" i="4"/>
  <c r="N108" i="8"/>
  <c r="B109" i="8"/>
  <c r="D119" i="5" l="1"/>
  <c r="O119" i="5" s="1"/>
  <c r="F119" i="6"/>
  <c r="D109" i="8"/>
  <c r="O109" i="8" s="1"/>
  <c r="D110" i="7"/>
  <c r="O110" i="7" s="1"/>
  <c r="D110" i="9"/>
  <c r="O110" i="9" s="1"/>
  <c r="J117" i="4"/>
  <c r="I117" i="4"/>
  <c r="F109" i="8" l="1"/>
  <c r="H109" i="8" s="1"/>
  <c r="J109" i="8" s="1"/>
  <c r="L109" i="8" s="1"/>
  <c r="L117" i="4"/>
  <c r="K117" i="4"/>
  <c r="M117" i="4" s="1"/>
  <c r="C118" i="4" s="1"/>
  <c r="F110" i="7"/>
  <c r="J119" i="6"/>
  <c r="I119" i="6"/>
  <c r="F110" i="9"/>
  <c r="F119" i="5"/>
  <c r="I109" i="8" l="1"/>
  <c r="B110" i="8"/>
  <c r="E118" i="4"/>
  <c r="G118" i="4" s="1"/>
  <c r="K119" i="6"/>
  <c r="M119" i="6" s="1"/>
  <c r="C120" i="6" s="1"/>
  <c r="L119" i="6"/>
  <c r="B118" i="4"/>
  <c r="N117" i="4"/>
  <c r="I119" i="5"/>
  <c r="J119" i="5"/>
  <c r="H110" i="9"/>
  <c r="I110" i="9" s="1"/>
  <c r="H110" i="7"/>
  <c r="J110" i="7" s="1"/>
  <c r="P117" i="4"/>
  <c r="K109" i="8"/>
  <c r="M109" i="8" s="1"/>
  <c r="C110" i="8" s="1"/>
  <c r="J110" i="9" l="1"/>
  <c r="K110" i="9" s="1"/>
  <c r="M110" i="9" s="1"/>
  <c r="C111" i="9" s="1"/>
  <c r="I110" i="7"/>
  <c r="P119" i="6"/>
  <c r="P109" i="8"/>
  <c r="K110" i="7"/>
  <c r="M110" i="7" s="1"/>
  <c r="C111" i="7" s="1"/>
  <c r="K119" i="5"/>
  <c r="M119" i="5" s="1"/>
  <c r="C120" i="5" s="1"/>
  <c r="L119" i="5"/>
  <c r="L110" i="9"/>
  <c r="D118" i="4"/>
  <c r="O118" i="4" s="1"/>
  <c r="E120" i="6"/>
  <c r="E110" i="8"/>
  <c r="G110" i="8" s="1"/>
  <c r="N109" i="8"/>
  <c r="L110" i="7"/>
  <c r="N119" i="6"/>
  <c r="B120" i="6"/>
  <c r="D110" i="8"/>
  <c r="P110" i="7" l="1"/>
  <c r="P110" i="9"/>
  <c r="G120" i="6"/>
  <c r="B111" i="9"/>
  <c r="N110" i="9"/>
  <c r="O110" i="8"/>
  <c r="F118" i="4"/>
  <c r="B120" i="5"/>
  <c r="N119" i="5"/>
  <c r="E120" i="5"/>
  <c r="G120" i="5" s="1"/>
  <c r="P119" i="5"/>
  <c r="D120" i="6"/>
  <c r="O120" i="6" s="1"/>
  <c r="N110" i="7"/>
  <c r="B111" i="7"/>
  <c r="E111" i="7"/>
  <c r="F110" i="8"/>
  <c r="E111" i="9"/>
  <c r="F120" i="6" l="1"/>
  <c r="J120" i="6" s="1"/>
  <c r="D120" i="5"/>
  <c r="O120" i="5" s="1"/>
  <c r="G111" i="9"/>
  <c r="D111" i="9"/>
  <c r="O111" i="9" s="1"/>
  <c r="H110" i="8"/>
  <c r="J110" i="8" s="1"/>
  <c r="G111" i="7"/>
  <c r="J118" i="4"/>
  <c r="I118" i="4"/>
  <c r="D111" i="7"/>
  <c r="O111" i="7" s="1"/>
  <c r="I120" i="6" l="1"/>
  <c r="F111" i="7"/>
  <c r="I110" i="8"/>
  <c r="L110" i="8"/>
  <c r="K120" i="6"/>
  <c r="M120" i="6" s="1"/>
  <c r="C121" i="6" s="1"/>
  <c r="L120" i="6"/>
  <c r="K118" i="4"/>
  <c r="M118" i="4" s="1"/>
  <c r="C119" i="4" s="1"/>
  <c r="L118" i="4"/>
  <c r="K110" i="8"/>
  <c r="M110" i="8" s="1"/>
  <c r="C111" i="8" s="1"/>
  <c r="F111" i="9"/>
  <c r="F120" i="5"/>
  <c r="H111" i="7"/>
  <c r="I111" i="7" s="1"/>
  <c r="H111" i="9" l="1"/>
  <c r="E119" i="4"/>
  <c r="P118" i="4"/>
  <c r="B121" i="6"/>
  <c r="N120" i="6"/>
  <c r="B119" i="4"/>
  <c r="N118" i="4"/>
  <c r="P120" i="6"/>
  <c r="E111" i="8"/>
  <c r="G111" i="8" s="1"/>
  <c r="N110" i="8"/>
  <c r="B111" i="8"/>
  <c r="J111" i="7"/>
  <c r="K111" i="7" s="1"/>
  <c r="M111" i="7" s="1"/>
  <c r="C112" i="7" s="1"/>
  <c r="I120" i="5"/>
  <c r="J120" i="5"/>
  <c r="E121" i="6"/>
  <c r="G121" i="6" s="1"/>
  <c r="P110" i="8"/>
  <c r="G119" i="4" l="1"/>
  <c r="D119" i="4"/>
  <c r="O119" i="4" s="1"/>
  <c r="K120" i="5"/>
  <c r="M120" i="5" s="1"/>
  <c r="C121" i="5" s="1"/>
  <c r="L120" i="5"/>
  <c r="D111" i="8"/>
  <c r="O111" i="8" s="1"/>
  <c r="E112" i="7"/>
  <c r="G112" i="7" s="1"/>
  <c r="D121" i="6"/>
  <c r="O121" i="6" s="1"/>
  <c r="J111" i="9"/>
  <c r="K111" i="9" s="1"/>
  <c r="M111" i="9" s="1"/>
  <c r="C112" i="9" s="1"/>
  <c r="P111" i="7"/>
  <c r="L111" i="7"/>
  <c r="I111" i="9"/>
  <c r="F121" i="6" l="1"/>
  <c r="F119" i="4"/>
  <c r="J119" i="4" s="1"/>
  <c r="P120" i="5"/>
  <c r="F111" i="8"/>
  <c r="H111" i="8" s="1"/>
  <c r="I111" i="8" s="1"/>
  <c r="I121" i="6"/>
  <c r="J121" i="6"/>
  <c r="E121" i="5"/>
  <c r="G121" i="5" s="1"/>
  <c r="E112" i="9"/>
  <c r="G112" i="9" s="1"/>
  <c r="N111" i="7"/>
  <c r="B112" i="7"/>
  <c r="B121" i="5"/>
  <c r="N120" i="5"/>
  <c r="P111" i="9"/>
  <c r="L111" i="9"/>
  <c r="I119" i="4" l="1"/>
  <c r="J111" i="8"/>
  <c r="L111" i="8" s="1"/>
  <c r="K119" i="4"/>
  <c r="M119" i="4" s="1"/>
  <c r="C120" i="4" s="1"/>
  <c r="L119" i="4"/>
  <c r="D121" i="5"/>
  <c r="O121" i="5" s="1"/>
  <c r="D112" i="7"/>
  <c r="O112" i="7" s="1"/>
  <c r="K121" i="6"/>
  <c r="M121" i="6" s="1"/>
  <c r="C122" i="6" s="1"/>
  <c r="L121" i="6"/>
  <c r="B112" i="9"/>
  <c r="N111" i="9"/>
  <c r="K111" i="8" l="1"/>
  <c r="M111" i="8" s="1"/>
  <c r="C112" i="8" s="1"/>
  <c r="B120" i="4"/>
  <c r="N119" i="4"/>
  <c r="E120" i="4"/>
  <c r="G120" i="4" s="1"/>
  <c r="E122" i="6"/>
  <c r="G122" i="6" s="1"/>
  <c r="B112" i="8"/>
  <c r="F121" i="5"/>
  <c r="P119" i="4"/>
  <c r="D112" i="9"/>
  <c r="O112" i="9" s="1"/>
  <c r="N121" i="6"/>
  <c r="B122" i="6"/>
  <c r="P121" i="6"/>
  <c r="F112" i="7"/>
  <c r="E112" i="8"/>
  <c r="G112" i="8" s="1"/>
  <c r="N111" i="8" l="1"/>
  <c r="P111" i="8"/>
  <c r="F112" i="9"/>
  <c r="H112" i="9" s="1"/>
  <c r="J121" i="5"/>
  <c r="I121" i="5"/>
  <c r="D112" i="8"/>
  <c r="O112" i="8" s="1"/>
  <c r="H112" i="7"/>
  <c r="J112" i="7" s="1"/>
  <c r="D122" i="6"/>
  <c r="O122" i="6" s="1"/>
  <c r="D120" i="4"/>
  <c r="O120" i="4" s="1"/>
  <c r="I112" i="7" l="1"/>
  <c r="F122" i="6"/>
  <c r="I122" i="6" s="1"/>
  <c r="F120" i="4"/>
  <c r="J120" i="4" s="1"/>
  <c r="I112" i="9"/>
  <c r="K112" i="7"/>
  <c r="M112" i="7" s="1"/>
  <c r="C113" i="7" s="1"/>
  <c r="J112" i="9"/>
  <c r="K112" i="9" s="1"/>
  <c r="M112" i="9" s="1"/>
  <c r="C113" i="9" s="1"/>
  <c r="K121" i="5"/>
  <c r="M121" i="5" s="1"/>
  <c r="C122" i="5" s="1"/>
  <c r="L121" i="5"/>
  <c r="L112" i="7"/>
  <c r="F112" i="8"/>
  <c r="P112" i="7" l="1"/>
  <c r="J122" i="6"/>
  <c r="I120" i="4"/>
  <c r="P121" i="5"/>
  <c r="E113" i="9"/>
  <c r="G113" i="9" s="1"/>
  <c r="E122" i="5"/>
  <c r="G122" i="5" s="1"/>
  <c r="B122" i="5"/>
  <c r="N121" i="5"/>
  <c r="P112" i="9"/>
  <c r="L112" i="9"/>
  <c r="K122" i="6"/>
  <c r="M122" i="6" s="1"/>
  <c r="C123" i="6" s="1"/>
  <c r="L122" i="6"/>
  <c r="H112" i="8"/>
  <c r="B113" i="7"/>
  <c r="N112" i="7"/>
  <c r="E113" i="7"/>
  <c r="K120" i="4"/>
  <c r="M120" i="4" s="1"/>
  <c r="C121" i="4" s="1"/>
  <c r="L120" i="4"/>
  <c r="B121" i="4" l="1"/>
  <c r="N120" i="4"/>
  <c r="B113" i="9"/>
  <c r="N112" i="9"/>
  <c r="J112" i="8"/>
  <c r="K112" i="8" s="1"/>
  <c r="M112" i="8" s="1"/>
  <c r="C113" i="8" s="1"/>
  <c r="P122" i="6"/>
  <c r="D122" i="5"/>
  <c r="O122" i="5" s="1"/>
  <c r="E123" i="6"/>
  <c r="G123" i="6" s="1"/>
  <c r="B123" i="6"/>
  <c r="N122" i="6"/>
  <c r="E121" i="4"/>
  <c r="G121" i="4" s="1"/>
  <c r="G113" i="7"/>
  <c r="D113" i="7"/>
  <c r="O113" i="7" s="1"/>
  <c r="I112" i="8"/>
  <c r="P120" i="4"/>
  <c r="F113" i="7" l="1"/>
  <c r="F122" i="5"/>
  <c r="J122" i="5" s="1"/>
  <c r="L122" i="5" s="1"/>
  <c r="E113" i="8"/>
  <c r="G113" i="8" s="1"/>
  <c r="P112" i="8"/>
  <c r="L112" i="8"/>
  <c r="D113" i="9"/>
  <c r="O113" i="9" s="1"/>
  <c r="D123" i="6"/>
  <c r="O123" i="6" s="1"/>
  <c r="H113" i="7"/>
  <c r="I113" i="7" s="1"/>
  <c r="D121" i="4"/>
  <c r="O121" i="4" s="1"/>
  <c r="I122" i="5" l="1"/>
  <c r="F113" i="9"/>
  <c r="H113" i="9" s="1"/>
  <c r="B123" i="5"/>
  <c r="F123" i="6"/>
  <c r="N112" i="8"/>
  <c r="B113" i="8"/>
  <c r="K122" i="5"/>
  <c r="M122" i="5" s="1"/>
  <c r="C123" i="5" s="1"/>
  <c r="F121" i="4"/>
  <c r="J113" i="7"/>
  <c r="D113" i="8" l="1"/>
  <c r="O113" i="8" s="1"/>
  <c r="L113" i="7"/>
  <c r="E123" i="5"/>
  <c r="G123" i="5" s="1"/>
  <c r="J113" i="9"/>
  <c r="K113" i="9" s="1"/>
  <c r="M113" i="9" s="1"/>
  <c r="C114" i="9" s="1"/>
  <c r="I123" i="6"/>
  <c r="J123" i="6"/>
  <c r="P122" i="5"/>
  <c r="K113" i="7"/>
  <c r="M113" i="7" s="1"/>
  <c r="C114" i="7" s="1"/>
  <c r="D123" i="5"/>
  <c r="J121" i="4"/>
  <c r="I121" i="4"/>
  <c r="I113" i="9"/>
  <c r="N122" i="5"/>
  <c r="O123" i="5" l="1"/>
  <c r="E114" i="9"/>
  <c r="G114" i="9" s="1"/>
  <c r="B114" i="7"/>
  <c r="N113" i="7"/>
  <c r="E114" i="7"/>
  <c r="P113" i="7"/>
  <c r="F123" i="5"/>
  <c r="L123" i="6"/>
  <c r="K123" i="6"/>
  <c r="M123" i="6" s="1"/>
  <c r="C124" i="6" s="1"/>
  <c r="F113" i="8"/>
  <c r="K121" i="4"/>
  <c r="M121" i="4" s="1"/>
  <c r="C122" i="4" s="1"/>
  <c r="L121" i="4"/>
  <c r="P113" i="9"/>
  <c r="L113" i="9"/>
  <c r="H113" i="8" l="1"/>
  <c r="I113" i="8" s="1"/>
  <c r="G114" i="7"/>
  <c r="D114" i="7"/>
  <c r="O114" i="7" s="1"/>
  <c r="E122" i="4"/>
  <c r="G122" i="4" s="1"/>
  <c r="P123" i="6"/>
  <c r="P121" i="4"/>
  <c r="N123" i="6"/>
  <c r="B124" i="6"/>
  <c r="N121" i="4"/>
  <c r="B122" i="4"/>
  <c r="N113" i="9"/>
  <c r="B114" i="9"/>
  <c r="E124" i="6"/>
  <c r="G124" i="6" s="1"/>
  <c r="I123" i="5"/>
  <c r="J123" i="5"/>
  <c r="J113" i="8" l="1"/>
  <c r="F114" i="7"/>
  <c r="H114" i="7" s="1"/>
  <c r="D122" i="4"/>
  <c r="O122" i="4" s="1"/>
  <c r="D124" i="6"/>
  <c r="O124" i="6" s="1"/>
  <c r="L113" i="8"/>
  <c r="K123" i="5"/>
  <c r="M123" i="5" s="1"/>
  <c r="C124" i="5" s="1"/>
  <c r="L123" i="5"/>
  <c r="D114" i="9"/>
  <c r="O114" i="9" s="1"/>
  <c r="K113" i="8"/>
  <c r="M113" i="8" s="1"/>
  <c r="C114" i="8" s="1"/>
  <c r="J114" i="7" l="1"/>
  <c r="L114" i="7" s="1"/>
  <c r="I114" i="7"/>
  <c r="F124" i="6"/>
  <c r="J124" i="6" s="1"/>
  <c r="E114" i="8"/>
  <c r="G114" i="8" s="1"/>
  <c r="N123" i="5"/>
  <c r="B124" i="5"/>
  <c r="F122" i="4"/>
  <c r="E124" i="5"/>
  <c r="G124" i="5" s="1"/>
  <c r="P113" i="8"/>
  <c r="P123" i="5"/>
  <c r="F114" i="9"/>
  <c r="K114" i="7"/>
  <c r="M114" i="7" s="1"/>
  <c r="C115" i="7" s="1"/>
  <c r="B114" i="8"/>
  <c r="N113" i="8"/>
  <c r="I124" i="6" l="1"/>
  <c r="E115" i="7"/>
  <c r="G115" i="7" s="1"/>
  <c r="J122" i="4"/>
  <c r="I122" i="4"/>
  <c r="K124" i="6"/>
  <c r="M124" i="6" s="1"/>
  <c r="C125" i="6" s="1"/>
  <c r="L124" i="6"/>
  <c r="H114" i="9"/>
  <c r="I114" i="9" s="1"/>
  <c r="D114" i="8"/>
  <c r="O114" i="8" s="1"/>
  <c r="B115" i="7"/>
  <c r="N114" i="7"/>
  <c r="D124" i="5"/>
  <c r="O124" i="5" s="1"/>
  <c r="P114" i="7"/>
  <c r="E125" i="6" l="1"/>
  <c r="G125" i="6" s="1"/>
  <c r="K122" i="4"/>
  <c r="M122" i="4" s="1"/>
  <c r="C123" i="4" s="1"/>
  <c r="L122" i="4"/>
  <c r="F114" i="8"/>
  <c r="B125" i="6"/>
  <c r="N124" i="6"/>
  <c r="P124" i="6"/>
  <c r="J114" i="9"/>
  <c r="K114" i="9" s="1"/>
  <c r="M114" i="9" s="1"/>
  <c r="C115" i="9" s="1"/>
  <c r="D115" i="7"/>
  <c r="O115" i="7" s="1"/>
  <c r="F124" i="5"/>
  <c r="P122" i="4" l="1"/>
  <c r="E115" i="9"/>
  <c r="G115" i="9" s="1"/>
  <c r="B123" i="4"/>
  <c r="N122" i="4"/>
  <c r="D125" i="6"/>
  <c r="O125" i="6" s="1"/>
  <c r="F115" i="7"/>
  <c r="H114" i="8"/>
  <c r="J114" i="8" s="1"/>
  <c r="E123" i="4"/>
  <c r="G123" i="4" s="1"/>
  <c r="P114" i="9"/>
  <c r="L114" i="9"/>
  <c r="I124" i="5"/>
  <c r="J124" i="5"/>
  <c r="F125" i="6" l="1"/>
  <c r="I114" i="8"/>
  <c r="H115" i="7"/>
  <c r="J115" i="7" s="1"/>
  <c r="D123" i="4"/>
  <c r="O123" i="4" s="1"/>
  <c r="I125" i="6"/>
  <c r="J125" i="6"/>
  <c r="L114" i="8"/>
  <c r="K124" i="5"/>
  <c r="M124" i="5" s="1"/>
  <c r="C125" i="5" s="1"/>
  <c r="L124" i="5"/>
  <c r="B115" i="9"/>
  <c r="N114" i="9"/>
  <c r="K114" i="8"/>
  <c r="M114" i="8" s="1"/>
  <c r="C115" i="8" s="1"/>
  <c r="I115" i="7" l="1"/>
  <c r="L115" i="7"/>
  <c r="B115" i="8"/>
  <c r="N114" i="8"/>
  <c r="E115" i="8"/>
  <c r="G115" i="8" s="1"/>
  <c r="P124" i="5"/>
  <c r="F123" i="4"/>
  <c r="E125" i="5"/>
  <c r="G125" i="5" s="1"/>
  <c r="D115" i="9"/>
  <c r="O115" i="9" s="1"/>
  <c r="B125" i="5"/>
  <c r="N124" i="5"/>
  <c r="P114" i="8"/>
  <c r="K115" i="7"/>
  <c r="M115" i="7" s="1"/>
  <c r="C116" i="7" s="1"/>
  <c r="L125" i="6"/>
  <c r="K125" i="6"/>
  <c r="M125" i="6" s="1"/>
  <c r="C126" i="6" s="1"/>
  <c r="D125" i="5" l="1"/>
  <c r="O125" i="5" s="1"/>
  <c r="I123" i="4"/>
  <c r="J123" i="4"/>
  <c r="B126" i="6"/>
  <c r="N125" i="6"/>
  <c r="F115" i="9"/>
  <c r="P125" i="6"/>
  <c r="D115" i="8"/>
  <c r="O115" i="8" s="1"/>
  <c r="E116" i="7"/>
  <c r="G116" i="7" s="1"/>
  <c r="B116" i="7"/>
  <c r="N115" i="7"/>
  <c r="E126" i="6"/>
  <c r="G126" i="6" s="1"/>
  <c r="P115" i="7"/>
  <c r="K123" i="4" l="1"/>
  <c r="M123" i="4" s="1"/>
  <c r="C124" i="4" s="1"/>
  <c r="L123" i="4"/>
  <c r="F115" i="8"/>
  <c r="D126" i="6"/>
  <c r="O126" i="6" s="1"/>
  <c r="H115" i="9"/>
  <c r="I115" i="9" s="1"/>
  <c r="D116" i="7"/>
  <c r="O116" i="7" s="1"/>
  <c r="F125" i="5"/>
  <c r="J115" i="9" l="1"/>
  <c r="I125" i="5"/>
  <c r="J125" i="5"/>
  <c r="F126" i="6"/>
  <c r="H115" i="8"/>
  <c r="I115" i="8" s="1"/>
  <c r="F116" i="7"/>
  <c r="K115" i="9"/>
  <c r="M115" i="9" s="1"/>
  <c r="C116" i="9" s="1"/>
  <c r="N123" i="4"/>
  <c r="B124" i="4"/>
  <c r="P123" i="4"/>
  <c r="L115" i="9"/>
  <c r="E124" i="4"/>
  <c r="G124" i="4" s="1"/>
  <c r="J115" i="8" l="1"/>
  <c r="L115" i="8" s="1"/>
  <c r="P115" i="9"/>
  <c r="B116" i="9"/>
  <c r="N115" i="9"/>
  <c r="I126" i="6"/>
  <c r="J126" i="6"/>
  <c r="D124" i="4"/>
  <c r="O124" i="4" s="1"/>
  <c r="K125" i="5"/>
  <c r="M125" i="5" s="1"/>
  <c r="C126" i="5" s="1"/>
  <c r="L125" i="5"/>
  <c r="E116" i="9"/>
  <c r="G116" i="9" s="1"/>
  <c r="H116" i="7"/>
  <c r="I116" i="7" s="1"/>
  <c r="K115" i="8"/>
  <c r="M115" i="8" s="1"/>
  <c r="C116" i="8" s="1"/>
  <c r="P125" i="5" l="1"/>
  <c r="F124" i="4"/>
  <c r="J116" i="7"/>
  <c r="D116" i="9"/>
  <c r="O116" i="9" s="1"/>
  <c r="E126" i="5"/>
  <c r="G126" i="5" s="1"/>
  <c r="N115" i="8"/>
  <c r="B116" i="8"/>
  <c r="B126" i="5"/>
  <c r="N125" i="5"/>
  <c r="K126" i="6"/>
  <c r="M126" i="6" s="1"/>
  <c r="C127" i="6" s="1"/>
  <c r="L126" i="6"/>
  <c r="P115" i="8"/>
  <c r="E116" i="8"/>
  <c r="P126" i="6" l="1"/>
  <c r="F116" i="9"/>
  <c r="H116" i="9" s="1"/>
  <c r="J116" i="9" s="1"/>
  <c r="N126" i="6"/>
  <c r="B127" i="6"/>
  <c r="L116" i="7"/>
  <c r="K116" i="7"/>
  <c r="M116" i="7" s="1"/>
  <c r="C117" i="7" s="1"/>
  <c r="D126" i="5"/>
  <c r="O126" i="5" s="1"/>
  <c r="J124" i="4"/>
  <c r="I124" i="4"/>
  <c r="E127" i="6"/>
  <c r="G127" i="6" s="1"/>
  <c r="D116" i="8"/>
  <c r="O116" i="8" s="1"/>
  <c r="G116" i="8"/>
  <c r="F116" i="8" l="1"/>
  <c r="F126" i="5"/>
  <c r="I126" i="5" s="1"/>
  <c r="K116" i="9"/>
  <c r="M116" i="9" s="1"/>
  <c r="C117" i="9" s="1"/>
  <c r="E117" i="7"/>
  <c r="I116" i="9"/>
  <c r="J126" i="5"/>
  <c r="L126" i="5" s="1"/>
  <c r="D127" i="6"/>
  <c r="O127" i="6" s="1"/>
  <c r="K124" i="4"/>
  <c r="M124" i="4" s="1"/>
  <c r="C125" i="4" s="1"/>
  <c r="L124" i="4"/>
  <c r="P116" i="7"/>
  <c r="L116" i="9"/>
  <c r="H116" i="8"/>
  <c r="I116" i="8" s="1"/>
  <c r="N116" i="7"/>
  <c r="B117" i="7"/>
  <c r="F127" i="6" l="1"/>
  <c r="J116" i="8"/>
  <c r="L116" i="8" s="1"/>
  <c r="P124" i="4"/>
  <c r="G117" i="7"/>
  <c r="N116" i="9"/>
  <c r="B117" i="9"/>
  <c r="N124" i="4"/>
  <c r="B125" i="4"/>
  <c r="K126" i="5"/>
  <c r="M126" i="5" s="1"/>
  <c r="C127" i="5" s="1"/>
  <c r="D117" i="7"/>
  <c r="O117" i="7" s="1"/>
  <c r="B127" i="5"/>
  <c r="J127" i="6"/>
  <c r="I127" i="6"/>
  <c r="E117" i="9"/>
  <c r="G117" i="9" s="1"/>
  <c r="E125" i="4"/>
  <c r="G125" i="4" s="1"/>
  <c r="K116" i="8"/>
  <c r="M116" i="8" s="1"/>
  <c r="C117" i="8" s="1"/>
  <c r="P116" i="9"/>
  <c r="N126" i="5" l="1"/>
  <c r="F117" i="7"/>
  <c r="H117" i="7" s="1"/>
  <c r="K127" i="6"/>
  <c r="M127" i="6" s="1"/>
  <c r="C128" i="6" s="1"/>
  <c r="D127" i="5"/>
  <c r="F127" i="5" s="1"/>
  <c r="P126" i="5"/>
  <c r="D117" i="9"/>
  <c r="O117" i="9" s="1"/>
  <c r="E127" i="5"/>
  <c r="G127" i="5" s="1"/>
  <c r="D125" i="4"/>
  <c r="O125" i="4" s="1"/>
  <c r="B117" i="8"/>
  <c r="N116" i="8"/>
  <c r="E117" i="8"/>
  <c r="P116" i="8"/>
  <c r="L127" i="6"/>
  <c r="O127" i="5" l="1"/>
  <c r="F125" i="4"/>
  <c r="I127" i="5"/>
  <c r="J127" i="5"/>
  <c r="J117" i="7"/>
  <c r="K117" i="7" s="1"/>
  <c r="M117" i="7" s="1"/>
  <c r="C118" i="7" s="1"/>
  <c r="N127" i="6"/>
  <c r="B128" i="6"/>
  <c r="I117" i="7"/>
  <c r="G117" i="8"/>
  <c r="E128" i="6"/>
  <c r="P127" i="6"/>
  <c r="F117" i="9"/>
  <c r="D117" i="8"/>
  <c r="O117" i="8" s="1"/>
  <c r="F117" i="8" l="1"/>
  <c r="E118" i="7"/>
  <c r="H117" i="9"/>
  <c r="I117" i="9" s="1"/>
  <c r="D128" i="6"/>
  <c r="O128" i="6" s="1"/>
  <c r="G128" i="6"/>
  <c r="J125" i="4"/>
  <c r="I125" i="4"/>
  <c r="L127" i="5"/>
  <c r="K127" i="5"/>
  <c r="M127" i="5" s="1"/>
  <c r="C128" i="5" s="1"/>
  <c r="H117" i="8"/>
  <c r="J117" i="8" s="1"/>
  <c r="P117" i="7"/>
  <c r="L117" i="7"/>
  <c r="I117" i="8" l="1"/>
  <c r="L117" i="8"/>
  <c r="K125" i="4"/>
  <c r="M125" i="4" s="1"/>
  <c r="C126" i="4" s="1"/>
  <c r="L125" i="4"/>
  <c r="J117" i="9"/>
  <c r="E128" i="5"/>
  <c r="G128" i="5" s="1"/>
  <c r="B128" i="5"/>
  <c r="N127" i="5"/>
  <c r="G118" i="7"/>
  <c r="K117" i="8"/>
  <c r="M117" i="8" s="1"/>
  <c r="C118" i="8" s="1"/>
  <c r="F128" i="6"/>
  <c r="B118" i="7"/>
  <c r="N117" i="7"/>
  <c r="P127" i="5"/>
  <c r="D118" i="7" l="1"/>
  <c r="O118" i="7" s="1"/>
  <c r="E126" i="4"/>
  <c r="G126" i="4" s="1"/>
  <c r="E118" i="8"/>
  <c r="G118" i="8" s="1"/>
  <c r="P125" i="4"/>
  <c r="J128" i="6"/>
  <c r="I128" i="6"/>
  <c r="B126" i="4"/>
  <c r="N125" i="4"/>
  <c r="B118" i="8"/>
  <c r="N117" i="8"/>
  <c r="D128" i="5"/>
  <c r="O128" i="5" s="1"/>
  <c r="P117" i="8"/>
  <c r="L117" i="9"/>
  <c r="K117" i="9"/>
  <c r="M117" i="9" s="1"/>
  <c r="C118" i="9" s="1"/>
  <c r="F128" i="5" l="1"/>
  <c r="J128" i="5" s="1"/>
  <c r="L128" i="5" s="1"/>
  <c r="D118" i="8"/>
  <c r="O118" i="8" s="1"/>
  <c r="K128" i="6"/>
  <c r="M128" i="6" s="1"/>
  <c r="C129" i="6" s="1"/>
  <c r="L128" i="6"/>
  <c r="D126" i="4"/>
  <c r="O126" i="4" s="1"/>
  <c r="E118" i="9"/>
  <c r="G118" i="9" s="1"/>
  <c r="N117" i="9"/>
  <c r="B118" i="9"/>
  <c r="P117" i="9"/>
  <c r="F118" i="7"/>
  <c r="F126" i="4" l="1"/>
  <c r="I128" i="5"/>
  <c r="B129" i="6"/>
  <c r="N128" i="6"/>
  <c r="P128" i="6"/>
  <c r="B129" i="5"/>
  <c r="J126" i="4"/>
  <c r="L126" i="4" s="1"/>
  <c r="I126" i="4"/>
  <c r="F118" i="8"/>
  <c r="D118" i="9"/>
  <c r="O118" i="9" s="1"/>
  <c r="E129" i="6"/>
  <c r="H118" i="7"/>
  <c r="K128" i="5"/>
  <c r="M128" i="5" s="1"/>
  <c r="C129" i="5" s="1"/>
  <c r="F118" i="9" l="1"/>
  <c r="B127" i="4"/>
  <c r="G129" i="6"/>
  <c r="D129" i="5"/>
  <c r="F129" i="5" s="1"/>
  <c r="H118" i="8"/>
  <c r="I118" i="8" s="1"/>
  <c r="N128" i="5"/>
  <c r="J118" i="7"/>
  <c r="K118" i="7" s="1"/>
  <c r="M118" i="7" s="1"/>
  <c r="C119" i="7" s="1"/>
  <c r="K126" i="4"/>
  <c r="M126" i="4" s="1"/>
  <c r="C127" i="4" s="1"/>
  <c r="P128" i="5"/>
  <c r="D129" i="6"/>
  <c r="O129" i="6" s="1"/>
  <c r="H118" i="9"/>
  <c r="E129" i="5"/>
  <c r="I118" i="7"/>
  <c r="F129" i="6" l="1"/>
  <c r="J118" i="8"/>
  <c r="K118" i="8" s="1"/>
  <c r="M118" i="8" s="1"/>
  <c r="C119" i="8" s="1"/>
  <c r="E119" i="7"/>
  <c r="O129" i="5"/>
  <c r="E127" i="4"/>
  <c r="G127" i="4" s="1"/>
  <c r="J129" i="6"/>
  <c r="I129" i="6"/>
  <c r="G129" i="5"/>
  <c r="J129" i="5" s="1"/>
  <c r="N126" i="4"/>
  <c r="D127" i="4"/>
  <c r="F127" i="4" s="1"/>
  <c r="P126" i="4"/>
  <c r="P118" i="7"/>
  <c r="L118" i="7"/>
  <c r="I118" i="9"/>
  <c r="J118" i="9"/>
  <c r="L118" i="8" l="1"/>
  <c r="P118" i="8"/>
  <c r="L129" i="5"/>
  <c r="K129" i="5"/>
  <c r="M129" i="5" s="1"/>
  <c r="C130" i="5" s="1"/>
  <c r="I129" i="5"/>
  <c r="E119" i="8"/>
  <c r="N118" i="8"/>
  <c r="B119" i="8"/>
  <c r="K129" i="6"/>
  <c r="M129" i="6" s="1"/>
  <c r="C130" i="6" s="1"/>
  <c r="L129" i="6"/>
  <c r="L118" i="9"/>
  <c r="G119" i="7"/>
  <c r="K118" i="9"/>
  <c r="M118" i="9" s="1"/>
  <c r="C119" i="9" s="1"/>
  <c r="I127" i="4"/>
  <c r="J127" i="4"/>
  <c r="K127" i="4" s="1"/>
  <c r="M127" i="4" s="1"/>
  <c r="C128" i="4" s="1"/>
  <c r="N118" i="7"/>
  <c r="B119" i="7"/>
  <c r="O127" i="4"/>
  <c r="P129" i="6" l="1"/>
  <c r="E128" i="4"/>
  <c r="G128" i="4" s="1"/>
  <c r="B119" i="9"/>
  <c r="N118" i="9"/>
  <c r="E130" i="6"/>
  <c r="G130" i="6" s="1"/>
  <c r="P118" i="9"/>
  <c r="D119" i="8"/>
  <c r="O119" i="8" s="1"/>
  <c r="G119" i="8"/>
  <c r="D119" i="7"/>
  <c r="O119" i="7" s="1"/>
  <c r="E130" i="5"/>
  <c r="G130" i="5" s="1"/>
  <c r="E119" i="9"/>
  <c r="P127" i="4"/>
  <c r="L127" i="4"/>
  <c r="N129" i="5"/>
  <c r="B130" i="5"/>
  <c r="N129" i="6"/>
  <c r="B130" i="6"/>
  <c r="P129" i="5"/>
  <c r="F119" i="8" l="1"/>
  <c r="H119" i="8" s="1"/>
  <c r="D119" i="9"/>
  <c r="O119" i="9" s="1"/>
  <c r="F119" i="7"/>
  <c r="D130" i="6"/>
  <c r="O130" i="6" s="1"/>
  <c r="B128" i="4"/>
  <c r="N127" i="4"/>
  <c r="D130" i="5"/>
  <c r="O130" i="5" s="1"/>
  <c r="G119" i="9"/>
  <c r="I119" i="8" l="1"/>
  <c r="J119" i="8"/>
  <c r="L119" i="8" s="1"/>
  <c r="D128" i="4"/>
  <c r="O128" i="4" s="1"/>
  <c r="H119" i="7"/>
  <c r="J119" i="7" s="1"/>
  <c r="F130" i="5"/>
  <c r="F130" i="6"/>
  <c r="F119" i="9"/>
  <c r="K119" i="8" l="1"/>
  <c r="M119" i="8" s="1"/>
  <c r="C120" i="8" s="1"/>
  <c r="E120" i="8" s="1"/>
  <c r="G120" i="8" s="1"/>
  <c r="H119" i="9"/>
  <c r="L119" i="7"/>
  <c r="B120" i="8"/>
  <c r="K119" i="7"/>
  <c r="M119" i="7" s="1"/>
  <c r="C120" i="7" s="1"/>
  <c r="J130" i="5"/>
  <c r="I130" i="5"/>
  <c r="I130" i="6"/>
  <c r="J130" i="6"/>
  <c r="I119" i="7"/>
  <c r="P119" i="8"/>
  <c r="F128" i="4"/>
  <c r="N119" i="8" l="1"/>
  <c r="I128" i="4"/>
  <c r="J128" i="4"/>
  <c r="E120" i="7"/>
  <c r="G120" i="7" s="1"/>
  <c r="D120" i="8"/>
  <c r="O120" i="8" s="1"/>
  <c r="P119" i="7"/>
  <c r="K130" i="6"/>
  <c r="M130" i="6" s="1"/>
  <c r="C131" i="6" s="1"/>
  <c r="L130" i="6"/>
  <c r="K130" i="5"/>
  <c r="M130" i="5" s="1"/>
  <c r="C131" i="5" s="1"/>
  <c r="L130" i="5"/>
  <c r="I119" i="9"/>
  <c r="B120" i="7"/>
  <c r="N119" i="7"/>
  <c r="J119" i="9"/>
  <c r="K119" i="9" s="1"/>
  <c r="M119" i="9" s="1"/>
  <c r="C120" i="9" s="1"/>
  <c r="P130" i="5" l="1"/>
  <c r="F120" i="8"/>
  <c r="E131" i="5"/>
  <c r="G131" i="5" s="1"/>
  <c r="B131" i="6"/>
  <c r="N130" i="6"/>
  <c r="E120" i="9"/>
  <c r="G120" i="9" s="1"/>
  <c r="P130" i="6"/>
  <c r="N130" i="5"/>
  <c r="B131" i="5"/>
  <c r="E131" i="6"/>
  <c r="G131" i="6" s="1"/>
  <c r="P119" i="9"/>
  <c r="L119" i="9"/>
  <c r="K128" i="4"/>
  <c r="M128" i="4" s="1"/>
  <c r="C129" i="4" s="1"/>
  <c r="L128" i="4"/>
  <c r="D120" i="7"/>
  <c r="O120" i="7" s="1"/>
  <c r="H120" i="8"/>
  <c r="J120" i="8" s="1"/>
  <c r="F120" i="7" l="1"/>
  <c r="D131" i="6"/>
  <c r="O131" i="6" s="1"/>
  <c r="D131" i="5"/>
  <c r="O131" i="5" s="1"/>
  <c r="H120" i="7"/>
  <c r="I120" i="7" s="1"/>
  <c r="L120" i="8"/>
  <c r="B129" i="4"/>
  <c r="N128" i="4"/>
  <c r="K120" i="8"/>
  <c r="M120" i="8" s="1"/>
  <c r="C121" i="8" s="1"/>
  <c r="I120" i="8"/>
  <c r="P128" i="4"/>
  <c r="E129" i="4"/>
  <c r="G129" i="4" s="1"/>
  <c r="N119" i="9"/>
  <c r="B120" i="9"/>
  <c r="F131" i="6" l="1"/>
  <c r="J120" i="7"/>
  <c r="P120" i="8"/>
  <c r="B121" i="8"/>
  <c r="N120" i="8"/>
  <c r="D129" i="4"/>
  <c r="O129" i="4" s="1"/>
  <c r="K120" i="7"/>
  <c r="M120" i="7" s="1"/>
  <c r="C121" i="7" s="1"/>
  <c r="I131" i="6"/>
  <c r="J131" i="6"/>
  <c r="E121" i="8"/>
  <c r="G121" i="8" s="1"/>
  <c r="L120" i="7"/>
  <c r="F131" i="5"/>
  <c r="D120" i="9"/>
  <c r="O120" i="9" s="1"/>
  <c r="P120" i="7" l="1"/>
  <c r="F129" i="4"/>
  <c r="K131" i="6"/>
  <c r="M131" i="6" s="1"/>
  <c r="C132" i="6" s="1"/>
  <c r="L131" i="6"/>
  <c r="F120" i="9"/>
  <c r="E121" i="7"/>
  <c r="J131" i="5"/>
  <c r="I131" i="5"/>
  <c r="J129" i="4"/>
  <c r="L129" i="4" s="1"/>
  <c r="I129" i="4"/>
  <c r="D121" i="8"/>
  <c r="O121" i="8" s="1"/>
  <c r="N120" i="7"/>
  <c r="B121" i="7"/>
  <c r="B130" i="4" l="1"/>
  <c r="F121" i="8"/>
  <c r="H120" i="9"/>
  <c r="I120" i="9" s="1"/>
  <c r="K131" i="5"/>
  <c r="M131" i="5" s="1"/>
  <c r="C132" i="5" s="1"/>
  <c r="L131" i="5"/>
  <c r="N131" i="6"/>
  <c r="B132" i="6"/>
  <c r="E132" i="6"/>
  <c r="P131" i="6"/>
  <c r="K129" i="4"/>
  <c r="M129" i="4" s="1"/>
  <c r="C130" i="4" s="1"/>
  <c r="G121" i="7"/>
  <c r="D121" i="7"/>
  <c r="O121" i="7" s="1"/>
  <c r="B132" i="5" l="1"/>
  <c r="N131" i="5"/>
  <c r="P129" i="4"/>
  <c r="E132" i="5"/>
  <c r="G132" i="5" s="1"/>
  <c r="G132" i="6"/>
  <c r="H121" i="8"/>
  <c r="J121" i="8" s="1"/>
  <c r="P131" i="5"/>
  <c r="E130" i="4"/>
  <c r="G130" i="4" s="1"/>
  <c r="F121" i="7"/>
  <c r="D130" i="4"/>
  <c r="D132" i="6"/>
  <c r="O132" i="6" s="1"/>
  <c r="J120" i="9"/>
  <c r="N129" i="4"/>
  <c r="K121" i="8" l="1"/>
  <c r="M121" i="8" s="1"/>
  <c r="C122" i="8" s="1"/>
  <c r="L120" i="9"/>
  <c r="H121" i="7"/>
  <c r="I121" i="7" s="1"/>
  <c r="I121" i="8"/>
  <c r="K120" i="9"/>
  <c r="M120" i="9" s="1"/>
  <c r="C121" i="9" s="1"/>
  <c r="F132" i="6"/>
  <c r="O130" i="4"/>
  <c r="D132" i="5"/>
  <c r="O132" i="5" s="1"/>
  <c r="P121" i="8"/>
  <c r="L121" i="8"/>
  <c r="F130" i="4"/>
  <c r="E121" i="9" l="1"/>
  <c r="J130" i="4"/>
  <c r="I130" i="4"/>
  <c r="N121" i="8"/>
  <c r="B122" i="8"/>
  <c r="J132" i="6"/>
  <c r="I132" i="6"/>
  <c r="P120" i="9"/>
  <c r="F132" i="5"/>
  <c r="J121" i="7"/>
  <c r="E122" i="8"/>
  <c r="G122" i="8" s="1"/>
  <c r="N120" i="9"/>
  <c r="B121" i="9"/>
  <c r="K132" i="6" l="1"/>
  <c r="M132" i="6" s="1"/>
  <c r="C133" i="6" s="1"/>
  <c r="L132" i="6"/>
  <c r="L121" i="7"/>
  <c r="K121" i="7"/>
  <c r="M121" i="7" s="1"/>
  <c r="C122" i="7" s="1"/>
  <c r="D122" i="8"/>
  <c r="O122" i="8" s="1"/>
  <c r="D121" i="9"/>
  <c r="O121" i="9" s="1"/>
  <c r="G121" i="9"/>
  <c r="I132" i="5"/>
  <c r="J132" i="5"/>
  <c r="K130" i="4"/>
  <c r="M130" i="4" s="1"/>
  <c r="C131" i="4" s="1"/>
  <c r="L130" i="4"/>
  <c r="P130" i="4" l="1"/>
  <c r="E122" i="7"/>
  <c r="N121" i="7"/>
  <c r="B122" i="7"/>
  <c r="E131" i="4"/>
  <c r="F121" i="9"/>
  <c r="E133" i="6"/>
  <c r="G133" i="6" s="1"/>
  <c r="B131" i="4"/>
  <c r="N130" i="4"/>
  <c r="P121" i="7"/>
  <c r="P132" i="6"/>
  <c r="K132" i="5"/>
  <c r="M132" i="5" s="1"/>
  <c r="C133" i="5" s="1"/>
  <c r="L132" i="5"/>
  <c r="F122" i="8"/>
  <c r="B133" i="6"/>
  <c r="N132" i="6"/>
  <c r="D131" i="4" l="1"/>
  <c r="O131" i="4" s="1"/>
  <c r="B133" i="5"/>
  <c r="N132" i="5"/>
  <c r="D133" i="6"/>
  <c r="O133" i="6" s="1"/>
  <c r="G122" i="7"/>
  <c r="D122" i="7"/>
  <c r="O122" i="7" s="1"/>
  <c r="H121" i="9"/>
  <c r="G131" i="4"/>
  <c r="H122" i="8"/>
  <c r="E133" i="5"/>
  <c r="G133" i="5" s="1"/>
  <c r="P132" i="5"/>
  <c r="F131" i="4" l="1"/>
  <c r="F133" i="6"/>
  <c r="F122" i="7"/>
  <c r="D133" i="5"/>
  <c r="O133" i="5" s="1"/>
  <c r="I121" i="9"/>
  <c r="J131" i="4"/>
  <c r="L131" i="4" s="1"/>
  <c r="I131" i="4"/>
  <c r="I122" i="8"/>
  <c r="J121" i="9"/>
  <c r="J133" i="6"/>
  <c r="I133" i="6"/>
  <c r="J122" i="8"/>
  <c r="K122" i="8" s="1"/>
  <c r="M122" i="8" s="1"/>
  <c r="C123" i="8" s="1"/>
  <c r="E123" i="8" l="1"/>
  <c r="G123" i="8" s="1"/>
  <c r="L121" i="9"/>
  <c r="K131" i="4"/>
  <c r="M131" i="4" s="1"/>
  <c r="C132" i="4" s="1"/>
  <c r="K133" i="6"/>
  <c r="M133" i="6" s="1"/>
  <c r="C134" i="6" s="1"/>
  <c r="L133" i="6"/>
  <c r="B132" i="4"/>
  <c r="P122" i="8"/>
  <c r="L122" i="8"/>
  <c r="F133" i="5"/>
  <c r="H122" i="7"/>
  <c r="J122" i="7" s="1"/>
  <c r="K121" i="9"/>
  <c r="M121" i="9" s="1"/>
  <c r="C122" i="9" s="1"/>
  <c r="P133" i="6" l="1"/>
  <c r="I122" i="7"/>
  <c r="I133" i="5"/>
  <c r="J133" i="5"/>
  <c r="B122" i="9"/>
  <c r="N121" i="9"/>
  <c r="N133" i="6"/>
  <c r="B134" i="6"/>
  <c r="P121" i="9"/>
  <c r="L122" i="7"/>
  <c r="B123" i="8"/>
  <c r="N122" i="8"/>
  <c r="N131" i="4"/>
  <c r="D132" i="4"/>
  <c r="P131" i="4"/>
  <c r="E122" i="9"/>
  <c r="G122" i="9" s="1"/>
  <c r="E134" i="6"/>
  <c r="G134" i="6" s="1"/>
  <c r="K122" i="7"/>
  <c r="M122" i="7" s="1"/>
  <c r="C123" i="7" s="1"/>
  <c r="E132" i="4"/>
  <c r="G132" i="4" s="1"/>
  <c r="O132" i="4" l="1"/>
  <c r="F132" i="4"/>
  <c r="N122" i="7"/>
  <c r="B123" i="7"/>
  <c r="D134" i="6"/>
  <c r="O134" i="6" s="1"/>
  <c r="E123" i="7"/>
  <c r="G123" i="7" s="1"/>
  <c r="P122" i="7"/>
  <c r="D122" i="9"/>
  <c r="O122" i="9" s="1"/>
  <c r="K133" i="5"/>
  <c r="M133" i="5" s="1"/>
  <c r="C134" i="5" s="1"/>
  <c r="L133" i="5"/>
  <c r="D123" i="8"/>
  <c r="O123" i="8" s="1"/>
  <c r="P133" i="5" l="1"/>
  <c r="F122" i="9"/>
  <c r="D123" i="7"/>
  <c r="O123" i="7" s="1"/>
  <c r="E134" i="5"/>
  <c r="G134" i="5" s="1"/>
  <c r="N133" i="5"/>
  <c r="B134" i="5"/>
  <c r="J132" i="4"/>
  <c r="I132" i="4"/>
  <c r="F134" i="6"/>
  <c r="F123" i="8"/>
  <c r="F123" i="7" l="1"/>
  <c r="H123" i="7" s="1"/>
  <c r="J123" i="7" s="1"/>
  <c r="H123" i="8"/>
  <c r="I123" i="8" s="1"/>
  <c r="J134" i="6"/>
  <c r="I134" i="6"/>
  <c r="D134" i="5"/>
  <c r="O134" i="5" s="1"/>
  <c r="K132" i="4"/>
  <c r="M132" i="4" s="1"/>
  <c r="C133" i="4" s="1"/>
  <c r="L132" i="4"/>
  <c r="H122" i="9"/>
  <c r="J123" i="8" l="1"/>
  <c r="F134" i="5"/>
  <c r="L123" i="7"/>
  <c r="N132" i="4"/>
  <c r="B133" i="4"/>
  <c r="K123" i="7"/>
  <c r="M123" i="7" s="1"/>
  <c r="C124" i="7" s="1"/>
  <c r="E133" i="4"/>
  <c r="I123" i="7"/>
  <c r="I122" i="9"/>
  <c r="J122" i="9"/>
  <c r="P132" i="4"/>
  <c r="K134" i="6"/>
  <c r="M134" i="6" s="1"/>
  <c r="C135" i="6" s="1"/>
  <c r="L134" i="6"/>
  <c r="K123" i="8"/>
  <c r="M123" i="8" s="1"/>
  <c r="C124" i="8" s="1"/>
  <c r="J134" i="5"/>
  <c r="I134" i="5"/>
  <c r="L123" i="8"/>
  <c r="K134" i="5" l="1"/>
  <c r="M134" i="5" s="1"/>
  <c r="C135" i="5" s="1"/>
  <c r="L122" i="9"/>
  <c r="G133" i="4"/>
  <c r="E135" i="6"/>
  <c r="G135" i="6" s="1"/>
  <c r="K122" i="9"/>
  <c r="M122" i="9" s="1"/>
  <c r="C123" i="9" s="1"/>
  <c r="E124" i="8"/>
  <c r="G124" i="8" s="1"/>
  <c r="P134" i="6"/>
  <c r="E124" i="7"/>
  <c r="G124" i="7" s="1"/>
  <c r="D133" i="4"/>
  <c r="O133" i="4" s="1"/>
  <c r="B135" i="6"/>
  <c r="N134" i="6"/>
  <c r="L134" i="5"/>
  <c r="P123" i="8"/>
  <c r="N123" i="7"/>
  <c r="B124" i="7"/>
  <c r="N123" i="8"/>
  <c r="B124" i="8"/>
  <c r="P123" i="7"/>
  <c r="D124" i="8" l="1"/>
  <c r="O124" i="8" s="1"/>
  <c r="D124" i="7"/>
  <c r="O124" i="7" s="1"/>
  <c r="N122" i="9"/>
  <c r="B123" i="9"/>
  <c r="P122" i="9"/>
  <c r="E135" i="5"/>
  <c r="G135" i="5" s="1"/>
  <c r="E123" i="9"/>
  <c r="G123" i="9" s="1"/>
  <c r="D135" i="6"/>
  <c r="O135" i="6" s="1"/>
  <c r="P134" i="5"/>
  <c r="N134" i="5"/>
  <c r="B135" i="5"/>
  <c r="F133" i="4"/>
  <c r="F124" i="8" l="1"/>
  <c r="F124" i="7"/>
  <c r="D123" i="9"/>
  <c r="O123" i="9" s="1"/>
  <c r="I133" i="4"/>
  <c r="J133" i="4"/>
  <c r="D135" i="5"/>
  <c r="O135" i="5" s="1"/>
  <c r="F135" i="6"/>
  <c r="F135" i="5" l="1"/>
  <c r="I135" i="5" s="1"/>
  <c r="F123" i="9"/>
  <c r="K133" i="4"/>
  <c r="M133" i="4" s="1"/>
  <c r="C134" i="4" s="1"/>
  <c r="L133" i="4"/>
  <c r="J135" i="5"/>
  <c r="L135" i="5" s="1"/>
  <c r="H123" i="9"/>
  <c r="I123" i="9" s="1"/>
  <c r="J135" i="6"/>
  <c r="I135" i="6"/>
  <c r="H124" i="8"/>
  <c r="I124" i="8" s="1"/>
  <c r="H124" i="7"/>
  <c r="I124" i="7" s="1"/>
  <c r="J124" i="7" l="1"/>
  <c r="J124" i="8"/>
  <c r="L124" i="8" s="1"/>
  <c r="B136" i="5"/>
  <c r="J123" i="9"/>
  <c r="L124" i="7"/>
  <c r="K124" i="7"/>
  <c r="M124" i="7" s="1"/>
  <c r="C125" i="7" s="1"/>
  <c r="K135" i="5"/>
  <c r="M135" i="5" s="1"/>
  <c r="C136" i="5" s="1"/>
  <c r="K135" i="6"/>
  <c r="M135" i="6" s="1"/>
  <c r="C136" i="6" s="1"/>
  <c r="L135" i="6"/>
  <c r="N133" i="4"/>
  <c r="B134" i="4"/>
  <c r="E134" i="4"/>
  <c r="P133" i="4"/>
  <c r="K124" i="8" l="1"/>
  <c r="M124" i="8" s="1"/>
  <c r="C125" i="8" s="1"/>
  <c r="P135" i="5"/>
  <c r="G134" i="4"/>
  <c r="N124" i="7"/>
  <c r="B125" i="7"/>
  <c r="E136" i="6"/>
  <c r="B125" i="8"/>
  <c r="E136" i="5"/>
  <c r="G136" i="5" s="1"/>
  <c r="P124" i="8"/>
  <c r="P135" i="6"/>
  <c r="L123" i="9"/>
  <c r="D134" i="4"/>
  <c r="O134" i="4" s="1"/>
  <c r="E125" i="8"/>
  <c r="N135" i="5"/>
  <c r="N135" i="6"/>
  <c r="B136" i="6"/>
  <c r="E125" i="7"/>
  <c r="G125" i="7" s="1"/>
  <c r="P124" i="7"/>
  <c r="K123" i="9"/>
  <c r="M123" i="9" s="1"/>
  <c r="C124" i="9" s="1"/>
  <c r="D136" i="5"/>
  <c r="F136" i="5" s="1"/>
  <c r="N124" i="8" l="1"/>
  <c r="P123" i="9"/>
  <c r="F134" i="4"/>
  <c r="O136" i="5"/>
  <c r="N123" i="9"/>
  <c r="B124" i="9"/>
  <c r="G136" i="6"/>
  <c r="J136" i="5"/>
  <c r="I136" i="5"/>
  <c r="D125" i="7"/>
  <c r="O125" i="7" s="1"/>
  <c r="E124" i="9"/>
  <c r="G124" i="9" s="1"/>
  <c r="D136" i="6"/>
  <c r="O136" i="6" s="1"/>
  <c r="G125" i="8"/>
  <c r="I134" i="4"/>
  <c r="J134" i="4"/>
  <c r="D125" i="8"/>
  <c r="O125" i="8" s="1"/>
  <c r="K136" i="5" l="1"/>
  <c r="M136" i="5" s="1"/>
  <c r="C137" i="5" s="1"/>
  <c r="L136" i="5"/>
  <c r="F136" i="6"/>
  <c r="D124" i="9"/>
  <c r="O124" i="9" s="1"/>
  <c r="F125" i="8"/>
  <c r="F125" i="7"/>
  <c r="L134" i="4"/>
  <c r="K134" i="4"/>
  <c r="M134" i="4" s="1"/>
  <c r="C135" i="4" s="1"/>
  <c r="F124" i="9" l="1"/>
  <c r="H124" i="9" s="1"/>
  <c r="J124" i="9" s="1"/>
  <c r="H125" i="7"/>
  <c r="P134" i="4"/>
  <c r="I136" i="6"/>
  <c r="J136" i="6"/>
  <c r="H125" i="8"/>
  <c r="I125" i="8" s="1"/>
  <c r="N136" i="5"/>
  <c r="B137" i="5"/>
  <c r="E135" i="4"/>
  <c r="G135" i="4" s="1"/>
  <c r="E137" i="5"/>
  <c r="B135" i="4"/>
  <c r="N134" i="4"/>
  <c r="P136" i="5"/>
  <c r="K136" i="6" l="1"/>
  <c r="M136" i="6" s="1"/>
  <c r="C137" i="6" s="1"/>
  <c r="L136" i="6"/>
  <c r="K124" i="9"/>
  <c r="M124" i="9" s="1"/>
  <c r="C125" i="9" s="1"/>
  <c r="L124" i="9"/>
  <c r="D137" i="5"/>
  <c r="O137" i="5" s="1"/>
  <c r="I124" i="9"/>
  <c r="G137" i="5"/>
  <c r="I125" i="7"/>
  <c r="J125" i="8"/>
  <c r="K125" i="8" s="1"/>
  <c r="M125" i="8" s="1"/>
  <c r="C126" i="8" s="1"/>
  <c r="D135" i="4"/>
  <c r="O135" i="4" s="1"/>
  <c r="J125" i="7"/>
  <c r="K125" i="7" s="1"/>
  <c r="M125" i="7" s="1"/>
  <c r="C126" i="7" s="1"/>
  <c r="E126" i="8" l="1"/>
  <c r="G126" i="8" s="1"/>
  <c r="F135" i="4"/>
  <c r="B125" i="9"/>
  <c r="N124" i="9"/>
  <c r="E125" i="9"/>
  <c r="G125" i="9" s="1"/>
  <c r="N136" i="6"/>
  <c r="B137" i="6"/>
  <c r="E137" i="6"/>
  <c r="P125" i="8"/>
  <c r="L125" i="8"/>
  <c r="P124" i="9"/>
  <c r="P136" i="6"/>
  <c r="E126" i="7"/>
  <c r="G126" i="7" s="1"/>
  <c r="F137" i="5"/>
  <c r="P125" i="7"/>
  <c r="L125" i="7"/>
  <c r="N125" i="8" l="1"/>
  <c r="B126" i="8"/>
  <c r="D125" i="9"/>
  <c r="O125" i="9" s="1"/>
  <c r="G137" i="6"/>
  <c r="I135" i="4"/>
  <c r="J135" i="4"/>
  <c r="I137" i="5"/>
  <c r="J137" i="5"/>
  <c r="N125" i="7"/>
  <c r="B126" i="7"/>
  <c r="D137" i="6"/>
  <c r="O137" i="6" s="1"/>
  <c r="F137" i="6" l="1"/>
  <c r="K135" i="4"/>
  <c r="M135" i="4" s="1"/>
  <c r="C136" i="4" s="1"/>
  <c r="L135" i="4"/>
  <c r="D126" i="7"/>
  <c r="O126" i="7" s="1"/>
  <c r="F125" i="9"/>
  <c r="D126" i="8"/>
  <c r="O126" i="8" s="1"/>
  <c r="J137" i="6"/>
  <c r="L137" i="6" s="1"/>
  <c r="I137" i="6"/>
  <c r="K137" i="5"/>
  <c r="M137" i="5" s="1"/>
  <c r="C138" i="5" s="1"/>
  <c r="L137" i="5"/>
  <c r="B138" i="6" l="1"/>
  <c r="N137" i="5"/>
  <c r="B138" i="5"/>
  <c r="H125" i="9"/>
  <c r="E138" i="5"/>
  <c r="G138" i="5" s="1"/>
  <c r="B136" i="4"/>
  <c r="N135" i="4"/>
  <c r="P137" i="5"/>
  <c r="E136" i="4"/>
  <c r="G136" i="4" s="1"/>
  <c r="K137" i="6"/>
  <c r="M137" i="6" s="1"/>
  <c r="C138" i="6" s="1"/>
  <c r="F126" i="8"/>
  <c r="F126" i="7"/>
  <c r="P135" i="4"/>
  <c r="P137" i="6" l="1"/>
  <c r="J125" i="9"/>
  <c r="I125" i="9"/>
  <c r="D138" i="5"/>
  <c r="O138" i="5" s="1"/>
  <c r="D136" i="4"/>
  <c r="O136" i="4" s="1"/>
  <c r="H126" i="8"/>
  <c r="I126" i="8" s="1"/>
  <c r="D138" i="6"/>
  <c r="H126" i="7"/>
  <c r="I126" i="7" s="1"/>
  <c r="E138" i="6"/>
  <c r="G138" i="6" s="1"/>
  <c r="N137" i="6"/>
  <c r="O138" i="6" l="1"/>
  <c r="F138" i="6"/>
  <c r="J126" i="7"/>
  <c r="K126" i="7" s="1"/>
  <c r="M126" i="7" s="1"/>
  <c r="C127" i="7" s="1"/>
  <c r="F136" i="4"/>
  <c r="F138" i="5"/>
  <c r="L125" i="9"/>
  <c r="J126" i="8"/>
  <c r="I138" i="6"/>
  <c r="J138" i="6"/>
  <c r="I136" i="4"/>
  <c r="J136" i="4"/>
  <c r="K125" i="9"/>
  <c r="M125" i="9" s="1"/>
  <c r="C126" i="9" s="1"/>
  <c r="L126" i="7" l="1"/>
  <c r="L138" i="6"/>
  <c r="E127" i="7"/>
  <c r="G127" i="7" s="1"/>
  <c r="P125" i="9"/>
  <c r="L126" i="8"/>
  <c r="P126" i="7"/>
  <c r="E126" i="9"/>
  <c r="G126" i="9" s="1"/>
  <c r="I138" i="5"/>
  <c r="J138" i="5"/>
  <c r="K138" i="6"/>
  <c r="M138" i="6" s="1"/>
  <c r="C139" i="6" s="1"/>
  <c r="N125" i="9"/>
  <c r="B126" i="9"/>
  <c r="K126" i="8"/>
  <c r="M126" i="8" s="1"/>
  <c r="C127" i="8" s="1"/>
  <c r="K136" i="4"/>
  <c r="M136" i="4" s="1"/>
  <c r="C137" i="4" s="1"/>
  <c r="L136" i="4"/>
  <c r="N126" i="7"/>
  <c r="B127" i="7"/>
  <c r="K138" i="5" l="1"/>
  <c r="M138" i="5" s="1"/>
  <c r="C139" i="5" s="1"/>
  <c r="L138" i="5"/>
  <c r="B127" i="8"/>
  <c r="N126" i="8"/>
  <c r="E139" i="6"/>
  <c r="G139" i="6" s="1"/>
  <c r="P126" i="8"/>
  <c r="E137" i="4"/>
  <c r="B139" i="6"/>
  <c r="N138" i="6"/>
  <c r="E127" i="8"/>
  <c r="G127" i="8" s="1"/>
  <c r="D126" i="9"/>
  <c r="O126" i="9" s="1"/>
  <c r="D127" i="7"/>
  <c r="O127" i="7" s="1"/>
  <c r="B137" i="4"/>
  <c r="N136" i="4"/>
  <c r="P136" i="4"/>
  <c r="P138" i="6"/>
  <c r="F127" i="7" l="1"/>
  <c r="G137" i="4"/>
  <c r="D127" i="8"/>
  <c r="O127" i="8" s="1"/>
  <c r="B139" i="5"/>
  <c r="N138" i="5"/>
  <c r="H127" i="7"/>
  <c r="J127" i="7" s="1"/>
  <c r="F126" i="9"/>
  <c r="E139" i="5"/>
  <c r="G139" i="5" s="1"/>
  <c r="D139" i="6"/>
  <c r="O139" i="6" s="1"/>
  <c r="D137" i="4"/>
  <c r="O137" i="4" s="1"/>
  <c r="P138" i="5"/>
  <c r="F139" i="6" l="1"/>
  <c r="I127" i="7"/>
  <c r="L127" i="7"/>
  <c r="F127" i="8"/>
  <c r="J139" i="6"/>
  <c r="L139" i="6" s="1"/>
  <c r="I139" i="6"/>
  <c r="K127" i="7"/>
  <c r="M127" i="7" s="1"/>
  <c r="C128" i="7" s="1"/>
  <c r="H126" i="9"/>
  <c r="J126" i="9" s="1"/>
  <c r="F137" i="4"/>
  <c r="D139" i="5"/>
  <c r="O139" i="5" s="1"/>
  <c r="I126" i="9" l="1"/>
  <c r="L126" i="9"/>
  <c r="E128" i="7"/>
  <c r="G128" i="7" s="1"/>
  <c r="B140" i="6"/>
  <c r="J137" i="4"/>
  <c r="I137" i="4"/>
  <c r="H127" i="8"/>
  <c r="I127" i="8" s="1"/>
  <c r="F139" i="5"/>
  <c r="K126" i="9"/>
  <c r="M126" i="9" s="1"/>
  <c r="C127" i="9" s="1"/>
  <c r="N127" i="7"/>
  <c r="B128" i="7"/>
  <c r="K139" i="6"/>
  <c r="M139" i="6" s="1"/>
  <c r="C140" i="6" s="1"/>
  <c r="P127" i="7"/>
  <c r="J127" i="8" l="1"/>
  <c r="P139" i="6"/>
  <c r="E127" i="9"/>
  <c r="G127" i="9" s="1"/>
  <c r="D128" i="7"/>
  <c r="O128" i="7" s="1"/>
  <c r="K137" i="4"/>
  <c r="M137" i="4" s="1"/>
  <c r="C138" i="4" s="1"/>
  <c r="L137" i="4"/>
  <c r="E140" i="6"/>
  <c r="G140" i="6" s="1"/>
  <c r="K127" i="8"/>
  <c r="M127" i="8" s="1"/>
  <c r="C128" i="8" s="1"/>
  <c r="L127" i="8"/>
  <c r="J139" i="5"/>
  <c r="I139" i="5"/>
  <c r="N139" i="6"/>
  <c r="N126" i="9"/>
  <c r="B127" i="9"/>
  <c r="D140" i="6"/>
  <c r="P126" i="9"/>
  <c r="P137" i="4" l="1"/>
  <c r="N137" i="4"/>
  <c r="B138" i="4"/>
  <c r="E128" i="8"/>
  <c r="G128" i="8" s="1"/>
  <c r="F128" i="7"/>
  <c r="B128" i="8"/>
  <c r="N127" i="8"/>
  <c r="P127" i="8"/>
  <c r="O140" i="6"/>
  <c r="D127" i="9"/>
  <c r="O127" i="9" s="1"/>
  <c r="K139" i="5"/>
  <c r="M139" i="5" s="1"/>
  <c r="C140" i="5" s="1"/>
  <c r="L139" i="5"/>
  <c r="E138" i="4"/>
  <c r="G138" i="4" s="1"/>
  <c r="F140" i="6"/>
  <c r="D128" i="8" l="1"/>
  <c r="O128" i="8" s="1"/>
  <c r="B140" i="5"/>
  <c r="N139" i="5"/>
  <c r="P139" i="5"/>
  <c r="I140" i="6"/>
  <c r="J140" i="6"/>
  <c r="E140" i="5"/>
  <c r="F127" i="9"/>
  <c r="H128" i="7"/>
  <c r="J128" i="7" s="1"/>
  <c r="D138" i="4"/>
  <c r="O138" i="4" s="1"/>
  <c r="L128" i="7" l="1"/>
  <c r="G140" i="5"/>
  <c r="F138" i="4"/>
  <c r="I128" i="7"/>
  <c r="L140" i="6"/>
  <c r="K140" i="6"/>
  <c r="M140" i="6" s="1"/>
  <c r="C141" i="6" s="1"/>
  <c r="D140" i="5"/>
  <c r="O140" i="5" s="1"/>
  <c r="K128" i="7"/>
  <c r="M128" i="7" s="1"/>
  <c r="C129" i="7" s="1"/>
  <c r="H127" i="9"/>
  <c r="I127" i="9" s="1"/>
  <c r="F128" i="8"/>
  <c r="F140" i="5" l="1"/>
  <c r="J127" i="9"/>
  <c r="L127" i="9" s="1"/>
  <c r="E141" i="6"/>
  <c r="B141" i="6"/>
  <c r="N140" i="6"/>
  <c r="E129" i="7"/>
  <c r="H128" i="8"/>
  <c r="I128" i="8" s="1"/>
  <c r="I140" i="5"/>
  <c r="J140" i="5"/>
  <c r="I138" i="4"/>
  <c r="J138" i="4"/>
  <c r="B129" i="7"/>
  <c r="N128" i="7"/>
  <c r="K127" i="9"/>
  <c r="M127" i="9" s="1"/>
  <c r="C128" i="9" s="1"/>
  <c r="P140" i="6"/>
  <c r="P128" i="7"/>
  <c r="J128" i="8" l="1"/>
  <c r="P127" i="9"/>
  <c r="D129" i="7"/>
  <c r="O129" i="7" s="1"/>
  <c r="D141" i="6"/>
  <c r="O141" i="6" s="1"/>
  <c r="K138" i="4"/>
  <c r="M138" i="4" s="1"/>
  <c r="C139" i="4" s="1"/>
  <c r="L138" i="4"/>
  <c r="K128" i="8"/>
  <c r="M128" i="8" s="1"/>
  <c r="C129" i="8" s="1"/>
  <c r="L140" i="5"/>
  <c r="K140" i="5"/>
  <c r="M140" i="5" s="1"/>
  <c r="C141" i="5" s="1"/>
  <c r="G129" i="7"/>
  <c r="B128" i="9"/>
  <c r="N127" i="9"/>
  <c r="E128" i="9"/>
  <c r="G128" i="9" s="1"/>
  <c r="G141" i="6"/>
  <c r="L128" i="8"/>
  <c r="F141" i="6" l="1"/>
  <c r="I141" i="6" s="1"/>
  <c r="P138" i="4"/>
  <c r="P140" i="5"/>
  <c r="D128" i="9"/>
  <c r="O128" i="9" s="1"/>
  <c r="F129" i="7"/>
  <c r="B139" i="4"/>
  <c r="N138" i="4"/>
  <c r="E141" i="5"/>
  <c r="G141" i="5" s="1"/>
  <c r="E139" i="4"/>
  <c r="E129" i="8"/>
  <c r="G129" i="8" s="1"/>
  <c r="P128" i="8"/>
  <c r="N140" i="5"/>
  <c r="B141" i="5"/>
  <c r="B129" i="8"/>
  <c r="N128" i="8"/>
  <c r="J141" i="6" l="1"/>
  <c r="F128" i="9"/>
  <c r="H128" i="9" s="1"/>
  <c r="H129" i="7"/>
  <c r="I129" i="7" s="1"/>
  <c r="D139" i="4"/>
  <c r="O139" i="4" s="1"/>
  <c r="K141" i="6"/>
  <c r="M141" i="6" s="1"/>
  <c r="C142" i="6" s="1"/>
  <c r="L141" i="6"/>
  <c r="G139" i="4"/>
  <c r="D129" i="8"/>
  <c r="O129" i="8" s="1"/>
  <c r="D141" i="5"/>
  <c r="O141" i="5" s="1"/>
  <c r="P141" i="6" l="1"/>
  <c r="J128" i="9"/>
  <c r="F129" i="8"/>
  <c r="I128" i="9"/>
  <c r="F141" i="5"/>
  <c r="J129" i="7"/>
  <c r="E142" i="6"/>
  <c r="B142" i="6"/>
  <c r="N141" i="6"/>
  <c r="F139" i="4"/>
  <c r="L129" i="7" l="1"/>
  <c r="J139" i="4"/>
  <c r="I139" i="4"/>
  <c r="K129" i="7"/>
  <c r="M129" i="7" s="1"/>
  <c r="C130" i="7" s="1"/>
  <c r="G142" i="6"/>
  <c r="H129" i="8"/>
  <c r="I129" i="8" s="1"/>
  <c r="L128" i="9"/>
  <c r="D142" i="6"/>
  <c r="O142" i="6" s="1"/>
  <c r="I141" i="5"/>
  <c r="J141" i="5"/>
  <c r="K128" i="9"/>
  <c r="M128" i="9" s="1"/>
  <c r="C129" i="9" s="1"/>
  <c r="E129" i="9" l="1"/>
  <c r="G129" i="9" s="1"/>
  <c r="F142" i="6"/>
  <c r="K141" i="5"/>
  <c r="M141" i="5" s="1"/>
  <c r="C142" i="5" s="1"/>
  <c r="L141" i="5"/>
  <c r="P128" i="9"/>
  <c r="N129" i="7"/>
  <c r="B130" i="7"/>
  <c r="B129" i="9"/>
  <c r="N128" i="9"/>
  <c r="E130" i="7"/>
  <c r="P129" i="7"/>
  <c r="J129" i="8"/>
  <c r="K129" i="8" s="1"/>
  <c r="M129" i="8" s="1"/>
  <c r="C130" i="8" s="1"/>
  <c r="K139" i="4"/>
  <c r="M139" i="4" s="1"/>
  <c r="C140" i="4" s="1"/>
  <c r="L139" i="4"/>
  <c r="E142" i="5" l="1"/>
  <c r="G142" i="5" s="1"/>
  <c r="P141" i="5"/>
  <c r="E130" i="8"/>
  <c r="G130" i="8" s="1"/>
  <c r="J142" i="6"/>
  <c r="I142" i="6"/>
  <c r="G130" i="7"/>
  <c r="D130" i="7"/>
  <c r="O130" i="7" s="1"/>
  <c r="N139" i="4"/>
  <c r="B140" i="4"/>
  <c r="D129" i="9"/>
  <c r="O129" i="9" s="1"/>
  <c r="E140" i="4"/>
  <c r="G140" i="4" s="1"/>
  <c r="P139" i="4"/>
  <c r="N141" i="5"/>
  <c r="B142" i="5"/>
  <c r="P129" i="8"/>
  <c r="L129" i="8"/>
  <c r="F130" i="7" l="1"/>
  <c r="D140" i="4"/>
  <c r="O140" i="4" s="1"/>
  <c r="D142" i="5"/>
  <c r="O142" i="5" s="1"/>
  <c r="F129" i="9"/>
  <c r="B130" i="8"/>
  <c r="N129" i="8"/>
  <c r="K142" i="6"/>
  <c r="M142" i="6" s="1"/>
  <c r="C143" i="6" s="1"/>
  <c r="L142" i="6"/>
  <c r="P142" i="6" l="1"/>
  <c r="E143" i="6"/>
  <c r="G143" i="6" s="1"/>
  <c r="N142" i="6"/>
  <c r="B143" i="6"/>
  <c r="D130" i="8"/>
  <c r="O130" i="8" s="1"/>
  <c r="F140" i="4"/>
  <c r="F142" i="5"/>
  <c r="H130" i="7"/>
  <c r="J130" i="7" s="1"/>
  <c r="H129" i="9"/>
  <c r="L130" i="7" l="1"/>
  <c r="I140" i="4"/>
  <c r="J140" i="4"/>
  <c r="I142" i="5"/>
  <c r="J142" i="5"/>
  <c r="K130" i="7"/>
  <c r="M130" i="7" s="1"/>
  <c r="C131" i="7" s="1"/>
  <c r="J129" i="9"/>
  <c r="F130" i="8"/>
  <c r="I129" i="9"/>
  <c r="I130" i="7"/>
  <c r="D143" i="6"/>
  <c r="O143" i="6" s="1"/>
  <c r="L129" i="9" l="1"/>
  <c r="E131" i="7"/>
  <c r="H130" i="8"/>
  <c r="J130" i="8" s="1"/>
  <c r="K140" i="4"/>
  <c r="M140" i="4" s="1"/>
  <c r="C141" i="4" s="1"/>
  <c r="L140" i="4"/>
  <c r="N130" i="7"/>
  <c r="B131" i="7"/>
  <c r="F143" i="6"/>
  <c r="K142" i="5"/>
  <c r="M142" i="5" s="1"/>
  <c r="C143" i="5" s="1"/>
  <c r="L142" i="5"/>
  <c r="P130" i="7"/>
  <c r="K129" i="9"/>
  <c r="M129" i="9" s="1"/>
  <c r="C130" i="9" s="1"/>
  <c r="L130" i="8" l="1"/>
  <c r="P140" i="4"/>
  <c r="E141" i="4"/>
  <c r="G131" i="7"/>
  <c r="P142" i="5"/>
  <c r="D131" i="7"/>
  <c r="O131" i="7" s="1"/>
  <c r="I130" i="8"/>
  <c r="B141" i="4"/>
  <c r="N140" i="4"/>
  <c r="N142" i="5"/>
  <c r="B143" i="5"/>
  <c r="J143" i="6"/>
  <c r="I143" i="6"/>
  <c r="K130" i="8"/>
  <c r="M130" i="8" s="1"/>
  <c r="C131" i="8" s="1"/>
  <c r="N129" i="9"/>
  <c r="B130" i="9"/>
  <c r="E143" i="5"/>
  <c r="G143" i="5" s="1"/>
  <c r="E130" i="9"/>
  <c r="G130" i="9" s="1"/>
  <c r="P129" i="9"/>
  <c r="F131" i="7" l="1"/>
  <c r="H131" i="7" s="1"/>
  <c r="I131" i="7" s="1"/>
  <c r="D141" i="4"/>
  <c r="O141" i="4" s="1"/>
  <c r="G141" i="4"/>
  <c r="D143" i="5"/>
  <c r="O143" i="5" s="1"/>
  <c r="E131" i="8"/>
  <c r="N130" i="8"/>
  <c r="B131" i="8"/>
  <c r="K143" i="6"/>
  <c r="M143" i="6" s="1"/>
  <c r="C144" i="6" s="1"/>
  <c r="L143" i="6"/>
  <c r="D130" i="9"/>
  <c r="O130" i="9" s="1"/>
  <c r="P130" i="8"/>
  <c r="F130" i="9" l="1"/>
  <c r="H130" i="9" s="1"/>
  <c r="J130" i="9" s="1"/>
  <c r="L130" i="9" s="1"/>
  <c r="G131" i="8"/>
  <c r="D131" i="8"/>
  <c r="O131" i="8" s="1"/>
  <c r="J131" i="7"/>
  <c r="K131" i="7" s="1"/>
  <c r="M131" i="7" s="1"/>
  <c r="C132" i="7" s="1"/>
  <c r="E144" i="6"/>
  <c r="G144" i="6" s="1"/>
  <c r="F143" i="5"/>
  <c r="F141" i="4"/>
  <c r="B144" i="6"/>
  <c r="N143" i="6"/>
  <c r="P143" i="6"/>
  <c r="E132" i="7" l="1"/>
  <c r="F131" i="8"/>
  <c r="B131" i="9"/>
  <c r="J143" i="5"/>
  <c r="I143" i="5"/>
  <c r="I141" i="4"/>
  <c r="J141" i="4"/>
  <c r="P131" i="7"/>
  <c r="L131" i="7"/>
  <c r="K130" i="9"/>
  <c r="M130" i="9" s="1"/>
  <c r="C131" i="9" s="1"/>
  <c r="I130" i="9"/>
  <c r="D144" i="6"/>
  <c r="O144" i="6" s="1"/>
  <c r="D131" i="9" l="1"/>
  <c r="F131" i="9" s="1"/>
  <c r="F144" i="6"/>
  <c r="N130" i="9"/>
  <c r="E131" i="9"/>
  <c r="G131" i="9" s="1"/>
  <c r="H131" i="8"/>
  <c r="J131" i="8" s="1"/>
  <c r="K141" i="4"/>
  <c r="M141" i="4" s="1"/>
  <c r="C142" i="4" s="1"/>
  <c r="L141" i="4"/>
  <c r="G132" i="7"/>
  <c r="B132" i="7"/>
  <c r="N131" i="7"/>
  <c r="K143" i="5"/>
  <c r="M143" i="5" s="1"/>
  <c r="C144" i="5" s="1"/>
  <c r="L143" i="5"/>
  <c r="P130" i="9"/>
  <c r="L131" i="8" l="1"/>
  <c r="H131" i="9"/>
  <c r="I131" i="9" s="1"/>
  <c r="D132" i="7"/>
  <c r="O132" i="7" s="1"/>
  <c r="E142" i="4"/>
  <c r="G142" i="4" s="1"/>
  <c r="I144" i="6"/>
  <c r="J144" i="6"/>
  <c r="K131" i="8"/>
  <c r="M131" i="8" s="1"/>
  <c r="C132" i="8" s="1"/>
  <c r="O131" i="9"/>
  <c r="I131" i="8"/>
  <c r="E144" i="5"/>
  <c r="G144" i="5" s="1"/>
  <c r="N141" i="4"/>
  <c r="B142" i="4"/>
  <c r="P141" i="4"/>
  <c r="B144" i="5"/>
  <c r="N143" i="5"/>
  <c r="P143" i="5"/>
  <c r="J131" i="9" l="1"/>
  <c r="L131" i="9" s="1"/>
  <c r="F132" i="7"/>
  <c r="H132" i="7" s="1"/>
  <c r="I132" i="7" s="1"/>
  <c r="K144" i="6"/>
  <c r="M144" i="6" s="1"/>
  <c r="C145" i="6" s="1"/>
  <c r="L144" i="6"/>
  <c r="E132" i="8"/>
  <c r="D144" i="5"/>
  <c r="O144" i="5" s="1"/>
  <c r="K131" i="9"/>
  <c r="M131" i="9" s="1"/>
  <c r="C132" i="9" s="1"/>
  <c r="B132" i="9"/>
  <c r="N131" i="8"/>
  <c r="B132" i="8"/>
  <c r="D142" i="4"/>
  <c r="O142" i="4" s="1"/>
  <c r="P131" i="8"/>
  <c r="F142" i="4" l="1"/>
  <c r="F144" i="5"/>
  <c r="I144" i="5" s="1"/>
  <c r="E145" i="6"/>
  <c r="P144" i="6"/>
  <c r="P131" i="9"/>
  <c r="E132" i="9"/>
  <c r="G132" i="9" s="1"/>
  <c r="N131" i="9"/>
  <c r="J132" i="7"/>
  <c r="D132" i="9"/>
  <c r="B145" i="6"/>
  <c r="N144" i="6"/>
  <c r="G132" i="8"/>
  <c r="I142" i="4"/>
  <c r="J142" i="4"/>
  <c r="D132" i="8"/>
  <c r="O132" i="8" s="1"/>
  <c r="O132" i="9" l="1"/>
  <c r="F132" i="8"/>
  <c r="J144" i="5"/>
  <c r="F132" i="9"/>
  <c r="H132" i="9" s="1"/>
  <c r="J132" i="9" s="1"/>
  <c r="L132" i="7"/>
  <c r="G145" i="6"/>
  <c r="K142" i="4"/>
  <c r="M142" i="4" s="1"/>
  <c r="C143" i="4" s="1"/>
  <c r="L142" i="4"/>
  <c r="K144" i="5"/>
  <c r="M144" i="5" s="1"/>
  <c r="C145" i="5" s="1"/>
  <c r="L144" i="5"/>
  <c r="K132" i="7"/>
  <c r="M132" i="7" s="1"/>
  <c r="C133" i="7" s="1"/>
  <c r="H132" i="8"/>
  <c r="I132" i="8" s="1"/>
  <c r="D145" i="6"/>
  <c r="O145" i="6" s="1"/>
  <c r="I132" i="9" l="1"/>
  <c r="F145" i="6"/>
  <c r="I145" i="6" s="1"/>
  <c r="B143" i="4"/>
  <c r="N142" i="4"/>
  <c r="E143" i="4"/>
  <c r="G143" i="4" s="1"/>
  <c r="L132" i="9"/>
  <c r="P142" i="4"/>
  <c r="E145" i="5"/>
  <c r="G145" i="5" s="1"/>
  <c r="J132" i="8"/>
  <c r="K132" i="9"/>
  <c r="M132" i="9" s="1"/>
  <c r="C133" i="9" s="1"/>
  <c r="P144" i="5"/>
  <c r="B133" i="7"/>
  <c r="N132" i="7"/>
  <c r="P132" i="7"/>
  <c r="E133" i="7"/>
  <c r="G133" i="7" s="1"/>
  <c r="B145" i="5"/>
  <c r="N144" i="5"/>
  <c r="J145" i="6" l="1"/>
  <c r="L145" i="6" s="1"/>
  <c r="B146" i="6" s="1"/>
  <c r="B133" i="9"/>
  <c r="N132" i="9"/>
  <c r="E133" i="9"/>
  <c r="G133" i="9" s="1"/>
  <c r="D145" i="5"/>
  <c r="O145" i="5" s="1"/>
  <c r="K145" i="6"/>
  <c r="M145" i="6" s="1"/>
  <c r="C146" i="6" s="1"/>
  <c r="L132" i="8"/>
  <c r="K132" i="8"/>
  <c r="M132" i="8" s="1"/>
  <c r="C133" i="8" s="1"/>
  <c r="D133" i="7"/>
  <c r="O133" i="7" s="1"/>
  <c r="P132" i="9"/>
  <c r="D143" i="4"/>
  <c r="O143" i="4" s="1"/>
  <c r="F133" i="7" l="1"/>
  <c r="E133" i="8"/>
  <c r="P132" i="8"/>
  <c r="H133" i="7"/>
  <c r="J133" i="7" s="1"/>
  <c r="P145" i="6"/>
  <c r="E146" i="6"/>
  <c r="F145" i="5"/>
  <c r="F143" i="4"/>
  <c r="D133" i="9"/>
  <c r="O133" i="9" s="1"/>
  <c r="N145" i="6"/>
  <c r="D146" i="6"/>
  <c r="B133" i="8"/>
  <c r="N132" i="8"/>
  <c r="O146" i="6" l="1"/>
  <c r="I133" i="7"/>
  <c r="F133" i="9"/>
  <c r="L133" i="7"/>
  <c r="J143" i="4"/>
  <c r="I143" i="4"/>
  <c r="G146" i="6"/>
  <c r="I145" i="5"/>
  <c r="J145" i="5"/>
  <c r="K133" i="7"/>
  <c r="M133" i="7" s="1"/>
  <c r="C134" i="7" s="1"/>
  <c r="D133" i="8"/>
  <c r="O133" i="8" s="1"/>
  <c r="H133" i="9"/>
  <c r="J133" i="9" s="1"/>
  <c r="F146" i="6"/>
  <c r="G133" i="8"/>
  <c r="I133" i="9" l="1"/>
  <c r="E134" i="7"/>
  <c r="G134" i="7" s="1"/>
  <c r="I146" i="6"/>
  <c r="J146" i="6"/>
  <c r="F133" i="8"/>
  <c r="N133" i="7"/>
  <c r="B134" i="7"/>
  <c r="K133" i="9"/>
  <c r="M133" i="9" s="1"/>
  <c r="C134" i="9" s="1"/>
  <c r="K143" i="4"/>
  <c r="M143" i="4" s="1"/>
  <c r="C144" i="4" s="1"/>
  <c r="L143" i="4"/>
  <c r="P133" i="7"/>
  <c r="L133" i="9"/>
  <c r="L145" i="5"/>
  <c r="K145" i="5"/>
  <c r="M145" i="5" s="1"/>
  <c r="C146" i="5" s="1"/>
  <c r="P133" i="9" l="1"/>
  <c r="D134" i="7"/>
  <c r="O134" i="7" s="1"/>
  <c r="H133" i="8"/>
  <c r="I133" i="8" s="1"/>
  <c r="E146" i="5"/>
  <c r="G146" i="5" s="1"/>
  <c r="P145" i="5"/>
  <c r="B144" i="4"/>
  <c r="N143" i="4"/>
  <c r="E134" i="9"/>
  <c r="B146" i="5"/>
  <c r="N145" i="5"/>
  <c r="E144" i="4"/>
  <c r="G144" i="4" s="1"/>
  <c r="K146" i="6"/>
  <c r="M146" i="6" s="1"/>
  <c r="C147" i="6" s="1"/>
  <c r="L146" i="6"/>
  <c r="N133" i="9"/>
  <c r="B134" i="9"/>
  <c r="P143" i="4"/>
  <c r="J133" i="8" l="1"/>
  <c r="D134" i="9"/>
  <c r="O134" i="9" s="1"/>
  <c r="E147" i="6"/>
  <c r="G147" i="6" s="1"/>
  <c r="D144" i="4"/>
  <c r="O144" i="4" s="1"/>
  <c r="L133" i="8"/>
  <c r="G134" i="9"/>
  <c r="K133" i="8"/>
  <c r="M133" i="8" s="1"/>
  <c r="C134" i="8" s="1"/>
  <c r="D146" i="5"/>
  <c r="O146" i="5" s="1"/>
  <c r="B147" i="6"/>
  <c r="N146" i="6"/>
  <c r="P146" i="6"/>
  <c r="F134" i="7"/>
  <c r="F144" i="4" l="1"/>
  <c r="I144" i="4" s="1"/>
  <c r="F134" i="9"/>
  <c r="H134" i="9" s="1"/>
  <c r="J134" i="9" s="1"/>
  <c r="L134" i="9" s="1"/>
  <c r="F146" i="5"/>
  <c r="I146" i="5" s="1"/>
  <c r="J144" i="4"/>
  <c r="P133" i="8"/>
  <c r="E134" i="8"/>
  <c r="G134" i="8" s="1"/>
  <c r="D147" i="6"/>
  <c r="O147" i="6" s="1"/>
  <c r="B134" i="8"/>
  <c r="N133" i="8"/>
  <c r="H134" i="7"/>
  <c r="J146" i="5" l="1"/>
  <c r="I134" i="9"/>
  <c r="B135" i="9"/>
  <c r="D134" i="8"/>
  <c r="O134" i="8" s="1"/>
  <c r="K134" i="9"/>
  <c r="M134" i="9" s="1"/>
  <c r="C135" i="9" s="1"/>
  <c r="F147" i="6"/>
  <c r="K144" i="4"/>
  <c r="M144" i="4" s="1"/>
  <c r="C145" i="4" s="1"/>
  <c r="L144" i="4"/>
  <c r="K146" i="5"/>
  <c r="M146" i="5" s="1"/>
  <c r="C147" i="5" s="1"/>
  <c r="L146" i="5"/>
  <c r="J134" i="7"/>
  <c r="I134" i="7"/>
  <c r="P146" i="5" l="1"/>
  <c r="B145" i="4"/>
  <c r="N144" i="4"/>
  <c r="B147" i="5"/>
  <c r="N146" i="5"/>
  <c r="I147" i="6"/>
  <c r="J147" i="6"/>
  <c r="L134" i="7"/>
  <c r="E145" i="4"/>
  <c r="G145" i="4" s="1"/>
  <c r="F134" i="8"/>
  <c r="K134" i="7"/>
  <c r="M134" i="7" s="1"/>
  <c r="C135" i="7" s="1"/>
  <c r="E135" i="9"/>
  <c r="D135" i="9"/>
  <c r="F135" i="9" s="1"/>
  <c r="E147" i="5"/>
  <c r="G147" i="5" s="1"/>
  <c r="P144" i="4"/>
  <c r="P134" i="9"/>
  <c r="N134" i="9"/>
  <c r="H134" i="8" l="1"/>
  <c r="P134" i="7"/>
  <c r="L147" i="6"/>
  <c r="K147" i="6"/>
  <c r="M147" i="6" s="1"/>
  <c r="C148" i="6" s="1"/>
  <c r="E135" i="7"/>
  <c r="G135" i="7" s="1"/>
  <c r="O135" i="9"/>
  <c r="G135" i="9"/>
  <c r="N134" i="7"/>
  <c r="B135" i="7"/>
  <c r="D147" i="5"/>
  <c r="O147" i="5" s="1"/>
  <c r="D145" i="4"/>
  <c r="O145" i="4" s="1"/>
  <c r="F147" i="5" l="1"/>
  <c r="H135" i="9"/>
  <c r="N147" i="6"/>
  <c r="B148" i="6"/>
  <c r="D135" i="7"/>
  <c r="O135" i="7" s="1"/>
  <c r="P147" i="6"/>
  <c r="E148" i="6"/>
  <c r="G148" i="6" s="1"/>
  <c r="F145" i="4"/>
  <c r="J134" i="8"/>
  <c r="K134" i="8" s="1"/>
  <c r="M134" i="8" s="1"/>
  <c r="C135" i="8" s="1"/>
  <c r="I134" i="8"/>
  <c r="J147" i="5"/>
  <c r="I147" i="5"/>
  <c r="J135" i="9" l="1"/>
  <c r="I135" i="9"/>
  <c r="D148" i="6"/>
  <c r="O148" i="6" s="1"/>
  <c r="E135" i="8"/>
  <c r="K147" i="5"/>
  <c r="M147" i="5" s="1"/>
  <c r="C148" i="5" s="1"/>
  <c r="J145" i="4"/>
  <c r="I145" i="4"/>
  <c r="F135" i="7"/>
  <c r="L147" i="5"/>
  <c r="P134" i="8"/>
  <c r="L134" i="8"/>
  <c r="L135" i="9" l="1"/>
  <c r="K135" i="9"/>
  <c r="M135" i="9" s="1"/>
  <c r="C136" i="9" s="1"/>
  <c r="E148" i="5"/>
  <c r="G148" i="5" s="1"/>
  <c r="B148" i="5"/>
  <c r="N147" i="5"/>
  <c r="B135" i="8"/>
  <c r="N134" i="8"/>
  <c r="K145" i="4"/>
  <c r="M145" i="4" s="1"/>
  <c r="C146" i="4" s="1"/>
  <c r="L145" i="4"/>
  <c r="G135" i="8"/>
  <c r="F148" i="6"/>
  <c r="H135" i="7"/>
  <c r="J135" i="7" s="1"/>
  <c r="P147" i="5"/>
  <c r="E136" i="9" l="1"/>
  <c r="G136" i="9" s="1"/>
  <c r="P135" i="9"/>
  <c r="P145" i="4"/>
  <c r="N135" i="9"/>
  <c r="B136" i="9"/>
  <c r="D136" i="9" s="1"/>
  <c r="O136" i="9" s="1"/>
  <c r="L135" i="7"/>
  <c r="D148" i="5"/>
  <c r="O148" i="5" s="1"/>
  <c r="E146" i="4"/>
  <c r="N145" i="4"/>
  <c r="B146" i="4"/>
  <c r="K135" i="7"/>
  <c r="M135" i="7" s="1"/>
  <c r="C136" i="7" s="1"/>
  <c r="D135" i="8"/>
  <c r="O135" i="8" s="1"/>
  <c r="J148" i="6"/>
  <c r="I148" i="6"/>
  <c r="I135" i="7"/>
  <c r="F136" i="9" l="1"/>
  <c r="K148" i="6"/>
  <c r="M148" i="6" s="1"/>
  <c r="C149" i="6" s="1"/>
  <c r="L148" i="6"/>
  <c r="G146" i="4"/>
  <c r="E136" i="7"/>
  <c r="G136" i="7" s="1"/>
  <c r="F135" i="8"/>
  <c r="D146" i="4"/>
  <c r="O146" i="4" s="1"/>
  <c r="H136" i="9"/>
  <c r="I136" i="9" s="1"/>
  <c r="F148" i="5"/>
  <c r="B136" i="7"/>
  <c r="N135" i="7"/>
  <c r="P135" i="7"/>
  <c r="F146" i="4" l="1"/>
  <c r="J136" i="9"/>
  <c r="L136" i="9" s="1"/>
  <c r="B149" i="6"/>
  <c r="N148" i="6"/>
  <c r="E149" i="6"/>
  <c r="G149" i="6" s="1"/>
  <c r="I148" i="5"/>
  <c r="J148" i="5"/>
  <c r="H135" i="8"/>
  <c r="J135" i="8" s="1"/>
  <c r="P148" i="6"/>
  <c r="D136" i="7"/>
  <c r="O136" i="7" s="1"/>
  <c r="I146" i="4"/>
  <c r="J146" i="4"/>
  <c r="K136" i="9" l="1"/>
  <c r="M136" i="9" s="1"/>
  <c r="C137" i="9" s="1"/>
  <c r="I135" i="8"/>
  <c r="L135" i="8"/>
  <c r="D149" i="6"/>
  <c r="O149" i="6" s="1"/>
  <c r="E137" i="9"/>
  <c r="G137" i="9" s="1"/>
  <c r="B137" i="9"/>
  <c r="N136" i="9"/>
  <c r="L148" i="5"/>
  <c r="K148" i="5"/>
  <c r="M148" i="5" s="1"/>
  <c r="C149" i="5" s="1"/>
  <c r="P136" i="9"/>
  <c r="F136" i="7"/>
  <c r="K135" i="8"/>
  <c r="M135" i="8" s="1"/>
  <c r="C136" i="8" s="1"/>
  <c r="K146" i="4"/>
  <c r="M146" i="4" s="1"/>
  <c r="C147" i="4" s="1"/>
  <c r="L146" i="4"/>
  <c r="P148" i="5" l="1"/>
  <c r="D137" i="9"/>
  <c r="O137" i="9" s="1"/>
  <c r="E136" i="8"/>
  <c r="G136" i="8" s="1"/>
  <c r="F149" i="6"/>
  <c r="P146" i="4"/>
  <c r="H136" i="7"/>
  <c r="J136" i="7" s="1"/>
  <c r="B149" i="5"/>
  <c r="N148" i="5"/>
  <c r="N135" i="8"/>
  <c r="B136" i="8"/>
  <c r="E147" i="4"/>
  <c r="G147" i="4" s="1"/>
  <c r="E149" i="5"/>
  <c r="G149" i="5" s="1"/>
  <c r="N146" i="4"/>
  <c r="B147" i="4"/>
  <c r="P135" i="8"/>
  <c r="I136" i="7" l="1"/>
  <c r="K136" i="7"/>
  <c r="M136" i="7" s="1"/>
  <c r="C137" i="7" s="1"/>
  <c r="D136" i="8"/>
  <c r="O136" i="8" s="1"/>
  <c r="J149" i="6"/>
  <c r="I149" i="6"/>
  <c r="D149" i="5"/>
  <c r="O149" i="5" s="1"/>
  <c r="D147" i="4"/>
  <c r="O147" i="4" s="1"/>
  <c r="L136" i="7"/>
  <c r="F137" i="9"/>
  <c r="P136" i="7" l="1"/>
  <c r="F147" i="4"/>
  <c r="H137" i="9"/>
  <c r="J137" i="9" s="1"/>
  <c r="K149" i="6"/>
  <c r="M149" i="6" s="1"/>
  <c r="C150" i="6" s="1"/>
  <c r="L149" i="6"/>
  <c r="B137" i="7"/>
  <c r="N136" i="7"/>
  <c r="F136" i="8"/>
  <c r="J147" i="4"/>
  <c r="I147" i="4"/>
  <c r="E137" i="7"/>
  <c r="F149" i="5"/>
  <c r="G137" i="7" l="1"/>
  <c r="I149" i="5"/>
  <c r="J149" i="5"/>
  <c r="D137" i="7"/>
  <c r="O137" i="7" s="1"/>
  <c r="E150" i="6"/>
  <c r="G150" i="6" s="1"/>
  <c r="K147" i="4"/>
  <c r="M147" i="4" s="1"/>
  <c r="C148" i="4" s="1"/>
  <c r="L147" i="4"/>
  <c r="P149" i="6"/>
  <c r="L137" i="9"/>
  <c r="H136" i="8"/>
  <c r="J136" i="8" s="1"/>
  <c r="K137" i="9"/>
  <c r="M137" i="9" s="1"/>
  <c r="C138" i="9" s="1"/>
  <c r="B150" i="6"/>
  <c r="N149" i="6"/>
  <c r="I137" i="9"/>
  <c r="F137" i="7" l="1"/>
  <c r="P137" i="9"/>
  <c r="L136" i="8"/>
  <c r="H137" i="7"/>
  <c r="K136" i="8"/>
  <c r="M136" i="8" s="1"/>
  <c r="C137" i="8" s="1"/>
  <c r="N137" i="9"/>
  <c r="B138" i="9"/>
  <c r="K149" i="5"/>
  <c r="M149" i="5" s="1"/>
  <c r="C150" i="5" s="1"/>
  <c r="L149" i="5"/>
  <c r="E148" i="4"/>
  <c r="G148" i="4" s="1"/>
  <c r="N147" i="4"/>
  <c r="B148" i="4"/>
  <c r="D150" i="6"/>
  <c r="O150" i="6" s="1"/>
  <c r="P147" i="4"/>
  <c r="E138" i="9"/>
  <c r="G138" i="9" s="1"/>
  <c r="I136" i="8"/>
  <c r="F150" i="6" l="1"/>
  <c r="B150" i="5"/>
  <c r="N149" i="5"/>
  <c r="E137" i="8"/>
  <c r="G137" i="8" s="1"/>
  <c r="I137" i="7"/>
  <c r="D148" i="4"/>
  <c r="O148" i="4" s="1"/>
  <c r="E150" i="5"/>
  <c r="J137" i="7"/>
  <c r="K137" i="7" s="1"/>
  <c r="M137" i="7" s="1"/>
  <c r="C138" i="7" s="1"/>
  <c r="P149" i="5"/>
  <c r="D138" i="9"/>
  <c r="O138" i="9" s="1"/>
  <c r="B137" i="8"/>
  <c r="N136" i="8"/>
  <c r="P136" i="8"/>
  <c r="F138" i="9" l="1"/>
  <c r="F148" i="4"/>
  <c r="G150" i="5"/>
  <c r="E138" i="7"/>
  <c r="D150" i="5"/>
  <c r="O150" i="5" s="1"/>
  <c r="J150" i="6"/>
  <c r="I150" i="6"/>
  <c r="H138" i="9"/>
  <c r="I138" i="9" s="1"/>
  <c r="D137" i="8"/>
  <c r="O137" i="8" s="1"/>
  <c r="P137" i="7"/>
  <c r="L137" i="7"/>
  <c r="F137" i="8" l="1"/>
  <c r="H137" i="8" s="1"/>
  <c r="J137" i="8" s="1"/>
  <c r="K150" i="6"/>
  <c r="M150" i="6" s="1"/>
  <c r="C151" i="6" s="1"/>
  <c r="L150" i="6"/>
  <c r="F150" i="5"/>
  <c r="G138" i="7"/>
  <c r="J138" i="9"/>
  <c r="B138" i="7"/>
  <c r="N137" i="7"/>
  <c r="I148" i="4"/>
  <c r="J148" i="4"/>
  <c r="P150" i="6" l="1"/>
  <c r="I137" i="8"/>
  <c r="L138" i="9"/>
  <c r="J150" i="5"/>
  <c r="I150" i="5"/>
  <c r="L137" i="8"/>
  <c r="D138" i="7"/>
  <c r="O138" i="7" s="1"/>
  <c r="E151" i="6"/>
  <c r="G151" i="6" s="1"/>
  <c r="K148" i="4"/>
  <c r="M148" i="4" s="1"/>
  <c r="C149" i="4" s="1"/>
  <c r="L148" i="4"/>
  <c r="K138" i="9"/>
  <c r="M138" i="9" s="1"/>
  <c r="C139" i="9" s="1"/>
  <c r="B151" i="6"/>
  <c r="N150" i="6"/>
  <c r="K137" i="8"/>
  <c r="M137" i="8" s="1"/>
  <c r="C138" i="8" s="1"/>
  <c r="P148" i="4" l="1"/>
  <c r="D151" i="6"/>
  <c r="O151" i="6" s="1"/>
  <c r="N137" i="8"/>
  <c r="B138" i="8"/>
  <c r="E138" i="8"/>
  <c r="G138" i="8" s="1"/>
  <c r="P137" i="8"/>
  <c r="E149" i="4"/>
  <c r="G149" i="4" s="1"/>
  <c r="K150" i="5"/>
  <c r="M150" i="5" s="1"/>
  <c r="C151" i="5" s="1"/>
  <c r="L150" i="5"/>
  <c r="B149" i="4"/>
  <c r="N148" i="4"/>
  <c r="N138" i="9"/>
  <c r="B139" i="9"/>
  <c r="E139" i="9"/>
  <c r="F138" i="7"/>
  <c r="P138" i="9"/>
  <c r="F151" i="6" l="1"/>
  <c r="D149" i="4"/>
  <c r="O149" i="4" s="1"/>
  <c r="E151" i="5"/>
  <c r="G151" i="5" s="1"/>
  <c r="N150" i="5"/>
  <c r="B151" i="5"/>
  <c r="D138" i="8"/>
  <c r="O138" i="8" s="1"/>
  <c r="G139" i="9"/>
  <c r="P150" i="5"/>
  <c r="H138" i="7"/>
  <c r="J138" i="7" s="1"/>
  <c r="D139" i="9"/>
  <c r="O139" i="9" s="1"/>
  <c r="I151" i="6"/>
  <c r="J151" i="6"/>
  <c r="F149" i="4" l="1"/>
  <c r="I138" i="7"/>
  <c r="L138" i="7"/>
  <c r="F138" i="8"/>
  <c r="J149" i="4"/>
  <c r="L149" i="4" s="1"/>
  <c r="I149" i="4"/>
  <c r="K151" i="6"/>
  <c r="M151" i="6" s="1"/>
  <c r="C152" i="6" s="1"/>
  <c r="L151" i="6"/>
  <c r="D151" i="5"/>
  <c r="O151" i="5" s="1"/>
  <c r="F139" i="9"/>
  <c r="K138" i="7"/>
  <c r="M138" i="7" s="1"/>
  <c r="C139" i="7" s="1"/>
  <c r="E152" i="6" l="1"/>
  <c r="H139" i="9"/>
  <c r="I139" i="9" s="1"/>
  <c r="P151" i="6"/>
  <c r="E139" i="7"/>
  <c r="G139" i="7" s="1"/>
  <c r="F151" i="5"/>
  <c r="K149" i="4"/>
  <c r="M149" i="4" s="1"/>
  <c r="C150" i="4" s="1"/>
  <c r="B150" i="4"/>
  <c r="H138" i="8"/>
  <c r="I138" i="8" s="1"/>
  <c r="B152" i="6"/>
  <c r="N151" i="6"/>
  <c r="B139" i="7"/>
  <c r="N138" i="7"/>
  <c r="P138" i="7"/>
  <c r="J139" i="9" l="1"/>
  <c r="L139" i="9" s="1"/>
  <c r="N149" i="4"/>
  <c r="J138" i="8"/>
  <c r="J151" i="5"/>
  <c r="I151" i="5"/>
  <c r="K139" i="9"/>
  <c r="M139" i="9" s="1"/>
  <c r="C140" i="9" s="1"/>
  <c r="D150" i="4"/>
  <c r="E150" i="4"/>
  <c r="D152" i="6"/>
  <c r="O152" i="6" s="1"/>
  <c r="G152" i="6"/>
  <c r="P149" i="4"/>
  <c r="D139" i="7"/>
  <c r="O139" i="7" s="1"/>
  <c r="E140" i="9" l="1"/>
  <c r="G150" i="4"/>
  <c r="F150" i="4"/>
  <c r="K151" i="5"/>
  <c r="M151" i="5" s="1"/>
  <c r="C152" i="5" s="1"/>
  <c r="L151" i="5"/>
  <c r="F152" i="6"/>
  <c r="L138" i="8"/>
  <c r="O150" i="4"/>
  <c r="F139" i="7"/>
  <c r="N139" i="9"/>
  <c r="B140" i="9"/>
  <c r="P139" i="9"/>
  <c r="K138" i="8"/>
  <c r="M138" i="8" s="1"/>
  <c r="C139" i="8" s="1"/>
  <c r="P151" i="5" l="1"/>
  <c r="P138" i="8"/>
  <c r="H139" i="7"/>
  <c r="J139" i="7" s="1"/>
  <c r="B139" i="8"/>
  <c r="N138" i="8"/>
  <c r="J150" i="4"/>
  <c r="I150" i="4"/>
  <c r="J152" i="6"/>
  <c r="I152" i="6"/>
  <c r="G140" i="9"/>
  <c r="D140" i="9"/>
  <c r="O140" i="9" s="1"/>
  <c r="E152" i="5"/>
  <c r="E139" i="8"/>
  <c r="G139" i="8" s="1"/>
  <c r="N151" i="5"/>
  <c r="B152" i="5"/>
  <c r="F140" i="9" l="1"/>
  <c r="H140" i="9" s="1"/>
  <c r="K150" i="4"/>
  <c r="M150" i="4" s="1"/>
  <c r="C151" i="4" s="1"/>
  <c r="L150" i="4"/>
  <c r="D139" i="8"/>
  <c r="O139" i="8" s="1"/>
  <c r="K152" i="6"/>
  <c r="M152" i="6" s="1"/>
  <c r="C153" i="6" s="1"/>
  <c r="L152" i="6"/>
  <c r="L139" i="7"/>
  <c r="G152" i="5"/>
  <c r="D152" i="5"/>
  <c r="O152" i="5" s="1"/>
  <c r="K139" i="7"/>
  <c r="M139" i="7" s="1"/>
  <c r="C140" i="7" s="1"/>
  <c r="I139" i="7"/>
  <c r="F152" i="5" l="1"/>
  <c r="P152" i="6"/>
  <c r="J140" i="9"/>
  <c r="E140" i="7"/>
  <c r="E153" i="6"/>
  <c r="B151" i="4"/>
  <c r="N150" i="4"/>
  <c r="N139" i="7"/>
  <c r="B140" i="7"/>
  <c r="E151" i="4"/>
  <c r="P139" i="7"/>
  <c r="P150" i="4"/>
  <c r="B153" i="6"/>
  <c r="N152" i="6"/>
  <c r="F139" i="8"/>
  <c r="I140" i="9"/>
  <c r="G151" i="4" l="1"/>
  <c r="D151" i="4"/>
  <c r="O151" i="4" s="1"/>
  <c r="G140" i="7"/>
  <c r="D153" i="6"/>
  <c r="O153" i="6" s="1"/>
  <c r="L140" i="9"/>
  <c r="D140" i="7"/>
  <c r="O140" i="7" s="1"/>
  <c r="G153" i="6"/>
  <c r="H139" i="8"/>
  <c r="I139" i="8" s="1"/>
  <c r="I152" i="5"/>
  <c r="J152" i="5"/>
  <c r="K140" i="9"/>
  <c r="M140" i="9" s="1"/>
  <c r="C141" i="9" s="1"/>
  <c r="F151" i="4" l="1"/>
  <c r="P140" i="9"/>
  <c r="J139" i="8"/>
  <c r="L139" i="8" s="1"/>
  <c r="F140" i="7"/>
  <c r="I151" i="4"/>
  <c r="J151" i="4"/>
  <c r="E141" i="9"/>
  <c r="K152" i="5"/>
  <c r="M152" i="5" s="1"/>
  <c r="C153" i="5" s="1"/>
  <c r="L152" i="5"/>
  <c r="N140" i="9"/>
  <c r="B141" i="9"/>
  <c r="F153" i="6"/>
  <c r="K139" i="8"/>
  <c r="M139" i="8" s="1"/>
  <c r="C140" i="8" s="1"/>
  <c r="P152" i="5" l="1"/>
  <c r="D141" i="9"/>
  <c r="O141" i="9" s="1"/>
  <c r="G141" i="9"/>
  <c r="B140" i="8"/>
  <c r="N139" i="8"/>
  <c r="E140" i="8"/>
  <c r="E153" i="5"/>
  <c r="G153" i="5" s="1"/>
  <c r="K151" i="4"/>
  <c r="M151" i="4" s="1"/>
  <c r="C152" i="4" s="1"/>
  <c r="L151" i="4"/>
  <c r="P139" i="8"/>
  <c r="J153" i="6"/>
  <c r="I153" i="6"/>
  <c r="B153" i="5"/>
  <c r="N152" i="5"/>
  <c r="H140" i="7"/>
  <c r="J140" i="7" s="1"/>
  <c r="I140" i="7" l="1"/>
  <c r="L140" i="7"/>
  <c r="E152" i="4"/>
  <c r="D140" i="8"/>
  <c r="O140" i="8" s="1"/>
  <c r="G140" i="8"/>
  <c r="F141" i="9"/>
  <c r="B152" i="4"/>
  <c r="N151" i="4"/>
  <c r="D153" i="5"/>
  <c r="O153" i="5" s="1"/>
  <c r="P151" i="4"/>
  <c r="K140" i="7"/>
  <c r="M140" i="7" s="1"/>
  <c r="C141" i="7" s="1"/>
  <c r="K153" i="6"/>
  <c r="M153" i="6" s="1"/>
  <c r="C154" i="6" s="1"/>
  <c r="L153" i="6"/>
  <c r="P153" i="6" l="1"/>
  <c r="F153" i="5"/>
  <c r="I153" i="5" s="1"/>
  <c r="D152" i="4"/>
  <c r="O152" i="4" s="1"/>
  <c r="G152" i="4"/>
  <c r="E154" i="6"/>
  <c r="B154" i="6"/>
  <c r="N153" i="6"/>
  <c r="B141" i="7"/>
  <c r="N140" i="7"/>
  <c r="H141" i="9"/>
  <c r="I141" i="9" s="1"/>
  <c r="F140" i="8"/>
  <c r="E141" i="7"/>
  <c r="G141" i="7" s="1"/>
  <c r="P140" i="7"/>
  <c r="J141" i="9" l="1"/>
  <c r="K141" i="9" s="1"/>
  <c r="M141" i="9" s="1"/>
  <c r="C142" i="9" s="1"/>
  <c r="J153" i="5"/>
  <c r="L153" i="5" s="1"/>
  <c r="G154" i="6"/>
  <c r="F152" i="4"/>
  <c r="L141" i="9"/>
  <c r="D141" i="7"/>
  <c r="O141" i="7" s="1"/>
  <c r="D154" i="6"/>
  <c r="O154" i="6" s="1"/>
  <c r="H140" i="8"/>
  <c r="J140" i="8" s="1"/>
  <c r="K153" i="5" l="1"/>
  <c r="M153" i="5" s="1"/>
  <c r="C154" i="5" s="1"/>
  <c r="E154" i="5" s="1"/>
  <c r="G154" i="5" s="1"/>
  <c r="P141" i="9"/>
  <c r="I140" i="8"/>
  <c r="F141" i="7"/>
  <c r="L140" i="8"/>
  <c r="I152" i="4"/>
  <c r="J152" i="4"/>
  <c r="E142" i="9"/>
  <c r="G142" i="9" s="1"/>
  <c r="F154" i="6"/>
  <c r="B142" i="9"/>
  <c r="N141" i="9"/>
  <c r="B154" i="5"/>
  <c r="N153" i="5"/>
  <c r="H141" i="7"/>
  <c r="I141" i="7" s="1"/>
  <c r="P153" i="5"/>
  <c r="K140" i="8"/>
  <c r="M140" i="8" s="1"/>
  <c r="C141" i="8" s="1"/>
  <c r="J141" i="7" l="1"/>
  <c r="D142" i="9"/>
  <c r="O142" i="9" s="1"/>
  <c r="D154" i="5"/>
  <c r="O154" i="5" s="1"/>
  <c r="I154" i="6"/>
  <c r="J154" i="6"/>
  <c r="K152" i="4"/>
  <c r="M152" i="4" s="1"/>
  <c r="C153" i="4" s="1"/>
  <c r="L152" i="4"/>
  <c r="B141" i="8"/>
  <c r="N140" i="8"/>
  <c r="E141" i="8"/>
  <c r="G141" i="8" s="1"/>
  <c r="L141" i="7"/>
  <c r="K141" i="7"/>
  <c r="M141" i="7" s="1"/>
  <c r="C142" i="7" s="1"/>
  <c r="P140" i="8"/>
  <c r="P152" i="4" l="1"/>
  <c r="P141" i="7"/>
  <c r="E153" i="4"/>
  <c r="K154" i="6"/>
  <c r="M154" i="6" s="1"/>
  <c r="C155" i="6" s="1"/>
  <c r="L154" i="6"/>
  <c r="B153" i="4"/>
  <c r="N152" i="4"/>
  <c r="D141" i="8"/>
  <c r="O141" i="8" s="1"/>
  <c r="E142" i="7"/>
  <c r="F142" i="9"/>
  <c r="F154" i="5"/>
  <c r="B142" i="7"/>
  <c r="N141" i="7"/>
  <c r="P154" i="6" l="1"/>
  <c r="D142" i="7"/>
  <c r="O142" i="7" s="1"/>
  <c r="G142" i="7"/>
  <c r="I154" i="5"/>
  <c r="J154" i="5"/>
  <c r="B155" i="6"/>
  <c r="N154" i="6"/>
  <c r="G153" i="4"/>
  <c r="F141" i="8"/>
  <c r="E155" i="6"/>
  <c r="H142" i="9"/>
  <c r="D153" i="4"/>
  <c r="O153" i="4" s="1"/>
  <c r="K154" i="5" l="1"/>
  <c r="M154" i="5" s="1"/>
  <c r="C155" i="5" s="1"/>
  <c r="L154" i="5"/>
  <c r="D155" i="6"/>
  <c r="O155" i="6" s="1"/>
  <c r="G155" i="6"/>
  <c r="F142" i="7"/>
  <c r="H141" i="8"/>
  <c r="I141" i="8" s="1"/>
  <c r="F153" i="4"/>
  <c r="I142" i="9"/>
  <c r="J142" i="9"/>
  <c r="J141" i="8" l="1"/>
  <c r="K141" i="8" s="1"/>
  <c r="M141" i="8" s="1"/>
  <c r="C142" i="8" s="1"/>
  <c r="H142" i="7"/>
  <c r="J142" i="7" s="1"/>
  <c r="L142" i="9"/>
  <c r="B155" i="5"/>
  <c r="N154" i="5"/>
  <c r="L141" i="8"/>
  <c r="E155" i="5"/>
  <c r="G155" i="5" s="1"/>
  <c r="J153" i="4"/>
  <c r="I153" i="4"/>
  <c r="K142" i="9"/>
  <c r="M142" i="9" s="1"/>
  <c r="C143" i="9" s="1"/>
  <c r="F155" i="6"/>
  <c r="P154" i="5"/>
  <c r="P141" i="8" l="1"/>
  <c r="I155" i="6"/>
  <c r="J155" i="6"/>
  <c r="E142" i="8"/>
  <c r="G142" i="8" s="1"/>
  <c r="P142" i="9"/>
  <c r="E143" i="9"/>
  <c r="G143" i="9" s="1"/>
  <c r="L142" i="7"/>
  <c r="K153" i="4"/>
  <c r="M153" i="4" s="1"/>
  <c r="C154" i="4" s="1"/>
  <c r="L153" i="4"/>
  <c r="D155" i="5"/>
  <c r="O155" i="5" s="1"/>
  <c r="K142" i="7"/>
  <c r="M142" i="7" s="1"/>
  <c r="C143" i="7" s="1"/>
  <c r="B142" i="8"/>
  <c r="N141" i="8"/>
  <c r="N142" i="9"/>
  <c r="B143" i="9"/>
  <c r="I142" i="7"/>
  <c r="P142" i="7" l="1"/>
  <c r="N153" i="4"/>
  <c r="B154" i="4"/>
  <c r="D143" i="9"/>
  <c r="O143" i="9" s="1"/>
  <c r="N142" i="7"/>
  <c r="B143" i="7"/>
  <c r="P153" i="4"/>
  <c r="L155" i="6"/>
  <c r="K155" i="6"/>
  <c r="M155" i="6" s="1"/>
  <c r="C156" i="6" s="1"/>
  <c r="E154" i="4"/>
  <c r="D142" i="8"/>
  <c r="O142" i="8" s="1"/>
  <c r="E143" i="7"/>
  <c r="G143" i="7" s="1"/>
  <c r="F155" i="5"/>
  <c r="I155" i="5" l="1"/>
  <c r="J155" i="5"/>
  <c r="F142" i="8"/>
  <c r="E156" i="6"/>
  <c r="G156" i="6" s="1"/>
  <c r="D143" i="7"/>
  <c r="O143" i="7" s="1"/>
  <c r="F143" i="9"/>
  <c r="G154" i="4"/>
  <c r="P155" i="6"/>
  <c r="D154" i="4"/>
  <c r="O154" i="4" s="1"/>
  <c r="N155" i="6"/>
  <c r="B156" i="6"/>
  <c r="H142" i="8" l="1"/>
  <c r="I142" i="8" s="1"/>
  <c r="K155" i="5"/>
  <c r="M155" i="5" s="1"/>
  <c r="C156" i="5" s="1"/>
  <c r="L155" i="5"/>
  <c r="F154" i="4"/>
  <c r="F143" i="7"/>
  <c r="D156" i="6"/>
  <c r="O156" i="6" s="1"/>
  <c r="H143" i="9"/>
  <c r="J143" i="9" s="1"/>
  <c r="I143" i="9" l="1"/>
  <c r="P155" i="5"/>
  <c r="J142" i="8"/>
  <c r="L142" i="8" s="1"/>
  <c r="F156" i="6"/>
  <c r="J156" i="6" s="1"/>
  <c r="L143" i="9"/>
  <c r="N155" i="5"/>
  <c r="B156" i="5"/>
  <c r="E156" i="5"/>
  <c r="K143" i="9"/>
  <c r="M143" i="9" s="1"/>
  <c r="C144" i="9" s="1"/>
  <c r="H143" i="7"/>
  <c r="J154" i="4"/>
  <c r="I154" i="4"/>
  <c r="I156" i="6" l="1"/>
  <c r="K142" i="8"/>
  <c r="M142" i="8" s="1"/>
  <c r="C143" i="8" s="1"/>
  <c r="J143" i="7"/>
  <c r="D156" i="5"/>
  <c r="O156" i="5" s="1"/>
  <c r="K154" i="4"/>
  <c r="M154" i="4" s="1"/>
  <c r="C155" i="4" s="1"/>
  <c r="L154" i="4"/>
  <c r="I143" i="7"/>
  <c r="E143" i="8"/>
  <c r="G143" i="8" s="1"/>
  <c r="E144" i="9"/>
  <c r="G144" i="9" s="1"/>
  <c r="B144" i="9"/>
  <c r="N143" i="9"/>
  <c r="B143" i="8"/>
  <c r="N142" i="8"/>
  <c r="K156" i="6"/>
  <c r="M156" i="6" s="1"/>
  <c r="C157" i="6" s="1"/>
  <c r="L156" i="6"/>
  <c r="G156" i="5"/>
  <c r="P143" i="9"/>
  <c r="P142" i="8" l="1"/>
  <c r="P156" i="6"/>
  <c r="B155" i="4"/>
  <c r="N154" i="4"/>
  <c r="N156" i="6"/>
  <c r="B157" i="6"/>
  <c r="L143" i="7"/>
  <c r="E155" i="4"/>
  <c r="E157" i="6"/>
  <c r="K143" i="7"/>
  <c r="M143" i="7" s="1"/>
  <c r="C144" i="7" s="1"/>
  <c r="P154" i="4"/>
  <c r="F156" i="5"/>
  <c r="D143" i="8"/>
  <c r="O143" i="8" s="1"/>
  <c r="D144" i="9"/>
  <c r="O144" i="9" s="1"/>
  <c r="F143" i="8" l="1"/>
  <c r="I156" i="5"/>
  <c r="J156" i="5"/>
  <c r="G155" i="4"/>
  <c r="P143" i="7"/>
  <c r="D157" i="6"/>
  <c r="O157" i="6" s="1"/>
  <c r="B144" i="7"/>
  <c r="N143" i="7"/>
  <c r="F144" i="9"/>
  <c r="E144" i="7"/>
  <c r="H143" i="8"/>
  <c r="J143" i="8" s="1"/>
  <c r="G157" i="6"/>
  <c r="D155" i="4"/>
  <c r="O155" i="4" s="1"/>
  <c r="I143" i="8" l="1"/>
  <c r="F157" i="6"/>
  <c r="F155" i="4"/>
  <c r="L143" i="8"/>
  <c r="G144" i="7"/>
  <c r="K156" i="5"/>
  <c r="M156" i="5" s="1"/>
  <c r="C157" i="5" s="1"/>
  <c r="L156" i="5"/>
  <c r="J157" i="6"/>
  <c r="I157" i="6"/>
  <c r="K143" i="8"/>
  <c r="M143" i="8" s="1"/>
  <c r="C144" i="8" s="1"/>
  <c r="H144" i="9"/>
  <c r="D144" i="7"/>
  <c r="O144" i="7" s="1"/>
  <c r="I155" i="4"/>
  <c r="J155" i="4"/>
  <c r="K155" i="4" l="1"/>
  <c r="M155" i="4" s="1"/>
  <c r="C156" i="4" s="1"/>
  <c r="L155" i="4"/>
  <c r="E157" i="5"/>
  <c r="G157" i="5" s="1"/>
  <c r="K157" i="6"/>
  <c r="M157" i="6" s="1"/>
  <c r="C158" i="6" s="1"/>
  <c r="L157" i="6"/>
  <c r="E144" i="8"/>
  <c r="F144" i="7"/>
  <c r="J144" i="9"/>
  <c r="B144" i="8"/>
  <c r="N143" i="8"/>
  <c r="I144" i="9"/>
  <c r="N156" i="5"/>
  <c r="B157" i="5"/>
  <c r="P156" i="5"/>
  <c r="P143" i="8"/>
  <c r="P157" i="6" l="1"/>
  <c r="L144" i="9"/>
  <c r="E158" i="6"/>
  <c r="G158" i="6" s="1"/>
  <c r="N155" i="4"/>
  <c r="B156" i="4"/>
  <c r="D144" i="8"/>
  <c r="O144" i="8" s="1"/>
  <c r="G144" i="8"/>
  <c r="N157" i="6"/>
  <c r="B158" i="6"/>
  <c r="E156" i="4"/>
  <c r="P155" i="4"/>
  <c r="H144" i="7"/>
  <c r="J144" i="7" s="1"/>
  <c r="D157" i="5"/>
  <c r="O157" i="5" s="1"/>
  <c r="K144" i="9"/>
  <c r="M144" i="9" s="1"/>
  <c r="C145" i="9" s="1"/>
  <c r="I144" i="7" l="1"/>
  <c r="G156" i="4"/>
  <c r="F144" i="8"/>
  <c r="D158" i="6"/>
  <c r="O158" i="6" s="1"/>
  <c r="E145" i="9"/>
  <c r="G145" i="9" s="1"/>
  <c r="F157" i="5"/>
  <c r="B145" i="9"/>
  <c r="N144" i="9"/>
  <c r="D156" i="4"/>
  <c r="O156" i="4" s="1"/>
  <c r="L144" i="7"/>
  <c r="P144" i="9"/>
  <c r="K144" i="7"/>
  <c r="M144" i="7" s="1"/>
  <c r="C145" i="7" s="1"/>
  <c r="P144" i="7" l="1"/>
  <c r="I157" i="5"/>
  <c r="J157" i="5"/>
  <c r="H144" i="8"/>
  <c r="E145" i="7"/>
  <c r="G145" i="7" s="1"/>
  <c r="N144" i="7"/>
  <c r="B145" i="7"/>
  <c r="F156" i="4"/>
  <c r="D145" i="9"/>
  <c r="O145" i="9" s="1"/>
  <c r="F158" i="6"/>
  <c r="J158" i="6" l="1"/>
  <c r="I158" i="6"/>
  <c r="I156" i="4"/>
  <c r="J156" i="4"/>
  <c r="I144" i="8"/>
  <c r="D145" i="7"/>
  <c r="O145" i="7" s="1"/>
  <c r="K157" i="5"/>
  <c r="M157" i="5" s="1"/>
  <c r="C158" i="5" s="1"/>
  <c r="L157" i="5"/>
  <c r="F145" i="9"/>
  <c r="J144" i="8"/>
  <c r="K144" i="8" s="1"/>
  <c r="M144" i="8" s="1"/>
  <c r="C145" i="8" s="1"/>
  <c r="P157" i="5" l="1"/>
  <c r="E145" i="8"/>
  <c r="G145" i="8" s="1"/>
  <c r="B158" i="5"/>
  <c r="N157" i="5"/>
  <c r="H145" i="9"/>
  <c r="J145" i="9" s="1"/>
  <c r="K156" i="4"/>
  <c r="M156" i="4" s="1"/>
  <c r="C157" i="4" s="1"/>
  <c r="L156" i="4"/>
  <c r="E158" i="5"/>
  <c r="G158" i="5" s="1"/>
  <c r="P144" i="8"/>
  <c r="L144" i="8"/>
  <c r="F145" i="7"/>
  <c r="K158" i="6"/>
  <c r="M158" i="6" s="1"/>
  <c r="C159" i="6" s="1"/>
  <c r="L158" i="6"/>
  <c r="L145" i="9" l="1"/>
  <c r="K145" i="9"/>
  <c r="M145" i="9" s="1"/>
  <c r="C146" i="9" s="1"/>
  <c r="D158" i="5"/>
  <c r="O158" i="5" s="1"/>
  <c r="H145" i="7"/>
  <c r="I145" i="7" s="1"/>
  <c r="P156" i="4"/>
  <c r="E157" i="4"/>
  <c r="E159" i="6"/>
  <c r="G159" i="6" s="1"/>
  <c r="B145" i="8"/>
  <c r="N144" i="8"/>
  <c r="B157" i="4"/>
  <c r="N156" i="4"/>
  <c r="I145" i="9"/>
  <c r="N158" i="6"/>
  <c r="B159" i="6"/>
  <c r="P158" i="6"/>
  <c r="F158" i="5" l="1"/>
  <c r="J158" i="5" s="1"/>
  <c r="L158" i="5" s="1"/>
  <c r="J145" i="7"/>
  <c r="G157" i="4"/>
  <c r="E146" i="9"/>
  <c r="G146" i="9" s="1"/>
  <c r="K145" i="7"/>
  <c r="M145" i="7" s="1"/>
  <c r="C146" i="7" s="1"/>
  <c r="D145" i="8"/>
  <c r="O145" i="8" s="1"/>
  <c r="N145" i="9"/>
  <c r="B146" i="9"/>
  <c r="L145" i="7"/>
  <c r="D159" i="6"/>
  <c r="O159" i="6" s="1"/>
  <c r="D157" i="4"/>
  <c r="O157" i="4" s="1"/>
  <c r="P145" i="9"/>
  <c r="I158" i="5" l="1"/>
  <c r="P145" i="7"/>
  <c r="F157" i="4"/>
  <c r="B159" i="5"/>
  <c r="N145" i="7"/>
  <c r="B146" i="7"/>
  <c r="F145" i="8"/>
  <c r="E146" i="7"/>
  <c r="G146" i="7" s="1"/>
  <c r="D146" i="9"/>
  <c r="O146" i="9" s="1"/>
  <c r="J157" i="4"/>
  <c r="L157" i="4" s="1"/>
  <c r="I157" i="4"/>
  <c r="K158" i="5"/>
  <c r="M158" i="5" s="1"/>
  <c r="C159" i="5" s="1"/>
  <c r="F159" i="6"/>
  <c r="P158" i="5" l="1"/>
  <c r="F146" i="9"/>
  <c r="H146" i="9" s="1"/>
  <c r="I146" i="9" s="1"/>
  <c r="B158" i="4"/>
  <c r="I159" i="6"/>
  <c r="J159" i="6"/>
  <c r="D146" i="7"/>
  <c r="O146" i="7" s="1"/>
  <c r="E159" i="5"/>
  <c r="G159" i="5" s="1"/>
  <c r="N158" i="5"/>
  <c r="K157" i="4"/>
  <c r="M157" i="4" s="1"/>
  <c r="C158" i="4" s="1"/>
  <c r="H145" i="8"/>
  <c r="J145" i="8" s="1"/>
  <c r="D159" i="5"/>
  <c r="F159" i="5" s="1"/>
  <c r="J146" i="9" l="1"/>
  <c r="L146" i="9" s="1"/>
  <c r="I145" i="8"/>
  <c r="P157" i="4"/>
  <c r="I159" i="5"/>
  <c r="J159" i="5"/>
  <c r="K146" i="9"/>
  <c r="M146" i="9" s="1"/>
  <c r="C147" i="9" s="1"/>
  <c r="K159" i="6"/>
  <c r="M159" i="6" s="1"/>
  <c r="C160" i="6" s="1"/>
  <c r="L159" i="6"/>
  <c r="O159" i="5"/>
  <c r="B147" i="9"/>
  <c r="K145" i="8"/>
  <c r="M145" i="8" s="1"/>
  <c r="C146" i="8" s="1"/>
  <c r="N157" i="4"/>
  <c r="F146" i="7"/>
  <c r="D158" i="4"/>
  <c r="E158" i="4"/>
  <c r="G158" i="4" s="1"/>
  <c r="L145" i="8"/>
  <c r="P159" i="6" l="1"/>
  <c r="O158" i="4"/>
  <c r="N146" i="9"/>
  <c r="E147" i="9"/>
  <c r="G147" i="9" s="1"/>
  <c r="F158" i="4"/>
  <c r="D147" i="9"/>
  <c r="L159" i="5"/>
  <c r="K159" i="5"/>
  <c r="M159" i="5" s="1"/>
  <c r="C160" i="5" s="1"/>
  <c r="N159" i="6"/>
  <c r="B160" i="6"/>
  <c r="E146" i="8"/>
  <c r="G146" i="8" s="1"/>
  <c r="B146" i="8"/>
  <c r="N145" i="8"/>
  <c r="P146" i="9"/>
  <c r="H146" i="7"/>
  <c r="J146" i="7" s="1"/>
  <c r="E160" i="6"/>
  <c r="G160" i="6" s="1"/>
  <c r="P145" i="8"/>
  <c r="P159" i="5" l="1"/>
  <c r="O147" i="9"/>
  <c r="I146" i="7"/>
  <c r="L146" i="7"/>
  <c r="J158" i="4"/>
  <c r="I158" i="4"/>
  <c r="D146" i="8"/>
  <c r="O146" i="8" s="1"/>
  <c r="F147" i="9"/>
  <c r="D160" i="6"/>
  <c r="O160" i="6" s="1"/>
  <c r="N159" i="5"/>
  <c r="B160" i="5"/>
  <c r="E160" i="5"/>
  <c r="K146" i="7"/>
  <c r="M146" i="7" s="1"/>
  <c r="C147" i="7" s="1"/>
  <c r="F146" i="8" l="1"/>
  <c r="H146" i="8" s="1"/>
  <c r="I146" i="8" s="1"/>
  <c r="F160" i="6"/>
  <c r="I160" i="6" s="1"/>
  <c r="L158" i="4"/>
  <c r="K158" i="4"/>
  <c r="M158" i="4" s="1"/>
  <c r="C159" i="4" s="1"/>
  <c r="G160" i="5"/>
  <c r="B147" i="7"/>
  <c r="N146" i="7"/>
  <c r="E147" i="7"/>
  <c r="G147" i="7" s="1"/>
  <c r="P146" i="7"/>
  <c r="D160" i="5"/>
  <c r="O160" i="5" s="1"/>
  <c r="H147" i="9"/>
  <c r="I147" i="9" s="1"/>
  <c r="J160" i="6" l="1"/>
  <c r="L160" i="6" s="1"/>
  <c r="B161" i="6" s="1"/>
  <c r="P158" i="4"/>
  <c r="E159" i="4"/>
  <c r="G159" i="4" s="1"/>
  <c r="J146" i="8"/>
  <c r="D147" i="7"/>
  <c r="O147" i="7" s="1"/>
  <c r="B159" i="4"/>
  <c r="N158" i="4"/>
  <c r="J147" i="9"/>
  <c r="K147" i="9" s="1"/>
  <c r="M147" i="9" s="1"/>
  <c r="C148" i="9" s="1"/>
  <c r="F160" i="5"/>
  <c r="K160" i="6" l="1"/>
  <c r="M160" i="6" s="1"/>
  <c r="C161" i="6" s="1"/>
  <c r="E148" i="9"/>
  <c r="G148" i="9" s="1"/>
  <c r="E161" i="6"/>
  <c r="L146" i="8"/>
  <c r="F147" i="7"/>
  <c r="K146" i="8"/>
  <c r="M146" i="8" s="1"/>
  <c r="C147" i="8" s="1"/>
  <c r="I160" i="5"/>
  <c r="J160" i="5"/>
  <c r="D161" i="6"/>
  <c r="O161" i="6" s="1"/>
  <c r="P147" i="9"/>
  <c r="L147" i="9"/>
  <c r="D159" i="4"/>
  <c r="O159" i="4" s="1"/>
  <c r="P160" i="6"/>
  <c r="N160" i="6"/>
  <c r="F161" i="6" l="1"/>
  <c r="P146" i="8"/>
  <c r="G161" i="6"/>
  <c r="J161" i="6" s="1"/>
  <c r="H147" i="7"/>
  <c r="I147" i="7" s="1"/>
  <c r="K160" i="5"/>
  <c r="M160" i="5" s="1"/>
  <c r="C161" i="5" s="1"/>
  <c r="L160" i="5"/>
  <c r="N147" i="9"/>
  <c r="B148" i="9"/>
  <c r="E147" i="8"/>
  <c r="B147" i="8"/>
  <c r="N146" i="8"/>
  <c r="F159" i="4"/>
  <c r="I161" i="6" l="1"/>
  <c r="K161" i="6"/>
  <c r="M161" i="6" s="1"/>
  <c r="C162" i="6" s="1"/>
  <c r="L161" i="6"/>
  <c r="P160" i="5"/>
  <c r="D148" i="9"/>
  <c r="O148" i="9" s="1"/>
  <c r="E161" i="5"/>
  <c r="G161" i="5" s="1"/>
  <c r="D147" i="8"/>
  <c r="O147" i="8" s="1"/>
  <c r="G147" i="8"/>
  <c r="N160" i="5"/>
  <c r="B161" i="5"/>
  <c r="J159" i="4"/>
  <c r="I159" i="4"/>
  <c r="J147" i="7"/>
  <c r="K147" i="7" s="1"/>
  <c r="M147" i="7" s="1"/>
  <c r="C148" i="7" s="1"/>
  <c r="F148" i="9" l="1"/>
  <c r="H148" i="9" s="1"/>
  <c r="I148" i="9" s="1"/>
  <c r="F147" i="8"/>
  <c r="H147" i="8" s="1"/>
  <c r="I147" i="8" s="1"/>
  <c r="D161" i="5"/>
  <c r="O161" i="5" s="1"/>
  <c r="B162" i="6"/>
  <c r="N161" i="6"/>
  <c r="E162" i="6"/>
  <c r="G162" i="6" s="1"/>
  <c r="E148" i="7"/>
  <c r="G148" i="7" s="1"/>
  <c r="P147" i="7"/>
  <c r="L147" i="7"/>
  <c r="P161" i="6"/>
  <c r="K159" i="4"/>
  <c r="M159" i="4" s="1"/>
  <c r="C160" i="4" s="1"/>
  <c r="L159" i="4"/>
  <c r="P159" i="4" l="1"/>
  <c r="F161" i="5"/>
  <c r="D162" i="6"/>
  <c r="O162" i="6" s="1"/>
  <c r="J147" i="8"/>
  <c r="E160" i="4"/>
  <c r="B160" i="4"/>
  <c r="N159" i="4"/>
  <c r="B148" i="7"/>
  <c r="N147" i="7"/>
  <c r="J148" i="9"/>
  <c r="K148" i="9" s="1"/>
  <c r="M148" i="9" s="1"/>
  <c r="C149" i="9" s="1"/>
  <c r="E149" i="9" l="1"/>
  <c r="D160" i="4"/>
  <c r="O160" i="4" s="1"/>
  <c r="L147" i="8"/>
  <c r="J161" i="5"/>
  <c r="I161" i="5"/>
  <c r="D148" i="7"/>
  <c r="O148" i="7" s="1"/>
  <c r="G160" i="4"/>
  <c r="K147" i="8"/>
  <c r="M147" i="8" s="1"/>
  <c r="C148" i="8" s="1"/>
  <c r="P148" i="9"/>
  <c r="L148" i="9"/>
  <c r="F162" i="6"/>
  <c r="P147" i="8" l="1"/>
  <c r="F148" i="7"/>
  <c r="N147" i="8"/>
  <c r="B148" i="8"/>
  <c r="E148" i="8"/>
  <c r="K161" i="5"/>
  <c r="M161" i="5" s="1"/>
  <c r="C162" i="5" s="1"/>
  <c r="L161" i="5"/>
  <c r="I162" i="6"/>
  <c r="J162" i="6"/>
  <c r="G149" i="9"/>
  <c r="F160" i="4"/>
  <c r="N148" i="9"/>
  <c r="B149" i="9"/>
  <c r="P161" i="5" l="1"/>
  <c r="K162" i="6"/>
  <c r="M162" i="6" s="1"/>
  <c r="C163" i="6" s="1"/>
  <c r="L162" i="6"/>
  <c r="I160" i="4"/>
  <c r="J160" i="4"/>
  <c r="G148" i="8"/>
  <c r="D148" i="8"/>
  <c r="O148" i="8" s="1"/>
  <c r="N161" i="5"/>
  <c r="B162" i="5"/>
  <c r="D149" i="9"/>
  <c r="O149" i="9" s="1"/>
  <c r="E162" i="5"/>
  <c r="H148" i="7"/>
  <c r="F148" i="8" l="1"/>
  <c r="G162" i="5"/>
  <c r="N162" i="6"/>
  <c r="B163" i="6"/>
  <c r="F149" i="9"/>
  <c r="D162" i="5"/>
  <c r="O162" i="5" s="1"/>
  <c r="E163" i="6"/>
  <c r="G163" i="6" s="1"/>
  <c r="H148" i="8"/>
  <c r="J148" i="8" s="1"/>
  <c r="P162" i="6"/>
  <c r="K160" i="4"/>
  <c r="M160" i="4" s="1"/>
  <c r="C161" i="4" s="1"/>
  <c r="L160" i="4"/>
  <c r="J148" i="7"/>
  <c r="K148" i="7" s="1"/>
  <c r="M148" i="7" s="1"/>
  <c r="C149" i="7" s="1"/>
  <c r="I148" i="7"/>
  <c r="I148" i="8" l="1"/>
  <c r="P160" i="4"/>
  <c r="F162" i="5"/>
  <c r="I162" i="5" s="1"/>
  <c r="L148" i="8"/>
  <c r="H149" i="9"/>
  <c r="D163" i="6"/>
  <c r="O163" i="6" s="1"/>
  <c r="E149" i="7"/>
  <c r="G149" i="7" s="1"/>
  <c r="E161" i="4"/>
  <c r="G161" i="4" s="1"/>
  <c r="K148" i="8"/>
  <c r="M148" i="8" s="1"/>
  <c r="C149" i="8" s="1"/>
  <c r="P148" i="7"/>
  <c r="L148" i="7"/>
  <c r="N160" i="4"/>
  <c r="B161" i="4"/>
  <c r="J162" i="5" l="1"/>
  <c r="E149" i="8"/>
  <c r="G149" i="8" s="1"/>
  <c r="J149" i="9"/>
  <c r="K149" i="9" s="1"/>
  <c r="M149" i="9" s="1"/>
  <c r="C150" i="9" s="1"/>
  <c r="I149" i="9"/>
  <c r="K162" i="5"/>
  <c r="M162" i="5" s="1"/>
  <c r="C163" i="5" s="1"/>
  <c r="D161" i="4"/>
  <c r="O161" i="4" s="1"/>
  <c r="F163" i="6"/>
  <c r="B149" i="8"/>
  <c r="N148" i="8"/>
  <c r="N148" i="7"/>
  <c r="B149" i="7"/>
  <c r="L162" i="5"/>
  <c r="P148" i="8"/>
  <c r="E150" i="9" l="1"/>
  <c r="P162" i="5"/>
  <c r="E163" i="5"/>
  <c r="G163" i="5" s="1"/>
  <c r="D149" i="8"/>
  <c r="O149" i="8" s="1"/>
  <c r="P149" i="9"/>
  <c r="L149" i="9"/>
  <c r="B163" i="5"/>
  <c r="N162" i="5"/>
  <c r="I163" i="6"/>
  <c r="J163" i="6"/>
  <c r="F161" i="4"/>
  <c r="D149" i="7"/>
  <c r="O149" i="7" s="1"/>
  <c r="N149" i="9" l="1"/>
  <c r="B150" i="9"/>
  <c r="D163" i="5"/>
  <c r="O163" i="5" s="1"/>
  <c r="F149" i="8"/>
  <c r="K163" i="6"/>
  <c r="M163" i="6" s="1"/>
  <c r="C164" i="6" s="1"/>
  <c r="L163" i="6"/>
  <c r="G150" i="9"/>
  <c r="F149" i="7"/>
  <c r="J161" i="4"/>
  <c r="I161" i="4"/>
  <c r="K161" i="4" l="1"/>
  <c r="M161" i="4" s="1"/>
  <c r="C162" i="4" s="1"/>
  <c r="L161" i="4"/>
  <c r="N163" i="6"/>
  <c r="B164" i="6"/>
  <c r="H149" i="8"/>
  <c r="J149" i="8" s="1"/>
  <c r="F163" i="5"/>
  <c r="D150" i="9"/>
  <c r="O150" i="9" s="1"/>
  <c r="E164" i="6"/>
  <c r="G164" i="6" s="1"/>
  <c r="H149" i="7"/>
  <c r="J149" i="7" s="1"/>
  <c r="P163" i="6"/>
  <c r="I149" i="8" l="1"/>
  <c r="I149" i="7"/>
  <c r="F150" i="9"/>
  <c r="H150" i="9" s="1"/>
  <c r="I150" i="9" s="1"/>
  <c r="L149" i="8"/>
  <c r="D164" i="6"/>
  <c r="O164" i="6" s="1"/>
  <c r="L149" i="7"/>
  <c r="J163" i="5"/>
  <c r="I163" i="5"/>
  <c r="K149" i="7"/>
  <c r="M149" i="7" s="1"/>
  <c r="C150" i="7" s="1"/>
  <c r="N161" i="4"/>
  <c r="B162" i="4"/>
  <c r="E162" i="4"/>
  <c r="K149" i="8"/>
  <c r="M149" i="8" s="1"/>
  <c r="C150" i="8" s="1"/>
  <c r="P161" i="4"/>
  <c r="F164" i="6" l="1"/>
  <c r="E150" i="8"/>
  <c r="G150" i="8" s="1"/>
  <c r="P149" i="7"/>
  <c r="I164" i="6"/>
  <c r="J164" i="6"/>
  <c r="G162" i="4"/>
  <c r="E150" i="7"/>
  <c r="G150" i="7" s="1"/>
  <c r="J150" i="9"/>
  <c r="K150" i="9" s="1"/>
  <c r="M150" i="9" s="1"/>
  <c r="C151" i="9" s="1"/>
  <c r="D162" i="4"/>
  <c r="O162" i="4" s="1"/>
  <c r="N149" i="7"/>
  <c r="B150" i="7"/>
  <c r="B150" i="8"/>
  <c r="N149" i="8"/>
  <c r="K163" i="5"/>
  <c r="M163" i="5" s="1"/>
  <c r="C164" i="5" s="1"/>
  <c r="L163" i="5"/>
  <c r="P149" i="8"/>
  <c r="F162" i="4" l="1"/>
  <c r="P150" i="9"/>
  <c r="L150" i="9"/>
  <c r="I162" i="4"/>
  <c r="J162" i="4"/>
  <c r="K164" i="6"/>
  <c r="M164" i="6" s="1"/>
  <c r="C165" i="6" s="1"/>
  <c r="L164" i="6"/>
  <c r="E164" i="5"/>
  <c r="B164" i="5"/>
  <c r="N163" i="5"/>
  <c r="E151" i="9"/>
  <c r="G151" i="9" s="1"/>
  <c r="P163" i="5"/>
  <c r="D150" i="8"/>
  <c r="O150" i="8" s="1"/>
  <c r="D150" i="7"/>
  <c r="O150" i="7" s="1"/>
  <c r="F150" i="8" l="1"/>
  <c r="F150" i="7"/>
  <c r="G164" i="5"/>
  <c r="E165" i="6"/>
  <c r="G165" i="6" s="1"/>
  <c r="D164" i="5"/>
  <c r="O164" i="5" s="1"/>
  <c r="H150" i="7"/>
  <c r="P164" i="6"/>
  <c r="K162" i="4"/>
  <c r="M162" i="4" s="1"/>
  <c r="C163" i="4" s="1"/>
  <c r="H150" i="8"/>
  <c r="I150" i="8" s="1"/>
  <c r="B151" i="9"/>
  <c r="N150" i="9"/>
  <c r="N164" i="6"/>
  <c r="B165" i="6"/>
  <c r="L162" i="4"/>
  <c r="J150" i="8" l="1"/>
  <c r="L150" i="8" s="1"/>
  <c r="P162" i="4"/>
  <c r="E163" i="4"/>
  <c r="G163" i="4" s="1"/>
  <c r="J150" i="7"/>
  <c r="K150" i="7" s="1"/>
  <c r="M150" i="7" s="1"/>
  <c r="C151" i="7" s="1"/>
  <c r="F164" i="5"/>
  <c r="K150" i="8"/>
  <c r="M150" i="8" s="1"/>
  <c r="C151" i="8" s="1"/>
  <c r="I150" i="7"/>
  <c r="N162" i="4"/>
  <c r="B163" i="4"/>
  <c r="D165" i="6"/>
  <c r="O165" i="6" s="1"/>
  <c r="D151" i="9"/>
  <c r="O151" i="9" s="1"/>
  <c r="E151" i="7" l="1"/>
  <c r="E151" i="8"/>
  <c r="F165" i="6"/>
  <c r="D163" i="4"/>
  <c r="O163" i="4" s="1"/>
  <c r="P150" i="7"/>
  <c r="L150" i="7"/>
  <c r="B151" i="8"/>
  <c r="N150" i="8"/>
  <c r="J164" i="5"/>
  <c r="I164" i="5"/>
  <c r="F151" i="9"/>
  <c r="P150" i="8"/>
  <c r="G151" i="8" l="1"/>
  <c r="D151" i="8"/>
  <c r="O151" i="8" s="1"/>
  <c r="J165" i="6"/>
  <c r="I165" i="6"/>
  <c r="F163" i="4"/>
  <c r="H151" i="9"/>
  <c r="G151" i="7"/>
  <c r="K164" i="5"/>
  <c r="M164" i="5" s="1"/>
  <c r="C165" i="5" s="1"/>
  <c r="L164" i="5"/>
  <c r="B151" i="7"/>
  <c r="N150" i="7"/>
  <c r="D151" i="7" l="1"/>
  <c r="O151" i="7" s="1"/>
  <c r="F151" i="8"/>
  <c r="J163" i="4"/>
  <c r="I163" i="4"/>
  <c r="B165" i="5"/>
  <c r="N164" i="5"/>
  <c r="J151" i="9"/>
  <c r="K165" i="6"/>
  <c r="M165" i="6" s="1"/>
  <c r="C166" i="6" s="1"/>
  <c r="L165" i="6"/>
  <c r="E165" i="5"/>
  <c r="I151" i="9"/>
  <c r="P164" i="5"/>
  <c r="L151" i="9" l="1"/>
  <c r="K163" i="4"/>
  <c r="M163" i="4" s="1"/>
  <c r="C164" i="4" s="1"/>
  <c r="L163" i="4"/>
  <c r="H151" i="8"/>
  <c r="I151" i="8" s="1"/>
  <c r="G165" i="5"/>
  <c r="P165" i="6"/>
  <c r="K151" i="9"/>
  <c r="M151" i="9" s="1"/>
  <c r="C152" i="9" s="1"/>
  <c r="F151" i="7"/>
  <c r="N165" i="6"/>
  <c r="B166" i="6"/>
  <c r="E166" i="6"/>
  <c r="G166" i="6" s="1"/>
  <c r="D165" i="5"/>
  <c r="O165" i="5" s="1"/>
  <c r="F165" i="5" l="1"/>
  <c r="E152" i="9"/>
  <c r="G152" i="9" s="1"/>
  <c r="N163" i="4"/>
  <c r="B164" i="4"/>
  <c r="E164" i="4"/>
  <c r="H151" i="7"/>
  <c r="J151" i="7" s="1"/>
  <c r="P163" i="4"/>
  <c r="B152" i="9"/>
  <c r="N151" i="9"/>
  <c r="D166" i="6"/>
  <c r="O166" i="6" s="1"/>
  <c r="J151" i="8"/>
  <c r="K151" i="8" s="1"/>
  <c r="M151" i="8" s="1"/>
  <c r="C152" i="8" s="1"/>
  <c r="P151" i="9"/>
  <c r="J165" i="5"/>
  <c r="I165" i="5"/>
  <c r="F166" i="6" l="1"/>
  <c r="L151" i="7"/>
  <c r="E152" i="8"/>
  <c r="G152" i="8" s="1"/>
  <c r="G164" i="4"/>
  <c r="D164" i="4"/>
  <c r="O164" i="4" s="1"/>
  <c r="K151" i="7"/>
  <c r="M151" i="7" s="1"/>
  <c r="C152" i="7" s="1"/>
  <c r="I151" i="7"/>
  <c r="P151" i="8"/>
  <c r="L151" i="8"/>
  <c r="I166" i="6"/>
  <c r="J166" i="6"/>
  <c r="D152" i="9"/>
  <c r="O152" i="9" s="1"/>
  <c r="K165" i="5"/>
  <c r="M165" i="5" s="1"/>
  <c r="C166" i="5" s="1"/>
  <c r="L165" i="5"/>
  <c r="F152" i="9" l="1"/>
  <c r="H152" i="9" s="1"/>
  <c r="I152" i="9" s="1"/>
  <c r="P165" i="5"/>
  <c r="K166" i="6"/>
  <c r="M166" i="6" s="1"/>
  <c r="C167" i="6" s="1"/>
  <c r="B152" i="8"/>
  <c r="N151" i="8"/>
  <c r="N165" i="5"/>
  <c r="B166" i="5"/>
  <c r="E152" i="7"/>
  <c r="E166" i="5"/>
  <c r="G166" i="5" s="1"/>
  <c r="B152" i="7"/>
  <c r="N151" i="7"/>
  <c r="F164" i="4"/>
  <c r="L166" i="6"/>
  <c r="P151" i="7"/>
  <c r="J152" i="9" l="1"/>
  <c r="K152" i="9" s="1"/>
  <c r="M152" i="9" s="1"/>
  <c r="C153" i="9" s="1"/>
  <c r="D152" i="8"/>
  <c r="O152" i="8" s="1"/>
  <c r="E167" i="6"/>
  <c r="G152" i="7"/>
  <c r="P166" i="6"/>
  <c r="B167" i="6"/>
  <c r="N166" i="6"/>
  <c r="D152" i="7"/>
  <c r="O152" i="7" s="1"/>
  <c r="D166" i="5"/>
  <c r="O166" i="5" s="1"/>
  <c r="J164" i="4"/>
  <c r="I164" i="4"/>
  <c r="L152" i="9" l="1"/>
  <c r="N152" i="9" s="1"/>
  <c r="P152" i="9"/>
  <c r="F152" i="7"/>
  <c r="D167" i="6"/>
  <c r="O167" i="6" s="1"/>
  <c r="E153" i="9"/>
  <c r="F152" i="8"/>
  <c r="G167" i="6"/>
  <c r="K164" i="4"/>
  <c r="M164" i="4" s="1"/>
  <c r="C165" i="4" s="1"/>
  <c r="L164" i="4"/>
  <c r="F166" i="5"/>
  <c r="B153" i="9" l="1"/>
  <c r="H152" i="8"/>
  <c r="J152" i="8" s="1"/>
  <c r="G153" i="9"/>
  <c r="D153" i="9"/>
  <c r="O153" i="9" s="1"/>
  <c r="H152" i="7"/>
  <c r="I152" i="7" s="1"/>
  <c r="I166" i="5"/>
  <c r="J166" i="5"/>
  <c r="B165" i="4"/>
  <c r="N164" i="4"/>
  <c r="P164" i="4"/>
  <c r="E165" i="4"/>
  <c r="G165" i="4" s="1"/>
  <c r="F167" i="6"/>
  <c r="I152" i="8" l="1"/>
  <c r="K166" i="5"/>
  <c r="M166" i="5" s="1"/>
  <c r="C167" i="5" s="1"/>
  <c r="L166" i="5"/>
  <c r="F153" i="9"/>
  <c r="K152" i="8"/>
  <c r="M152" i="8" s="1"/>
  <c r="C153" i="8" s="1"/>
  <c r="D165" i="4"/>
  <c r="O165" i="4" s="1"/>
  <c r="L152" i="8"/>
  <c r="J152" i="7"/>
  <c r="K152" i="7" s="1"/>
  <c r="M152" i="7" s="1"/>
  <c r="C153" i="7" s="1"/>
  <c r="I167" i="6"/>
  <c r="J167" i="6"/>
  <c r="E153" i="7" l="1"/>
  <c r="P152" i="8"/>
  <c r="H153" i="9"/>
  <c r="I153" i="9" s="1"/>
  <c r="E153" i="8"/>
  <c r="G153" i="8" s="1"/>
  <c r="E167" i="5"/>
  <c r="G167" i="5" s="1"/>
  <c r="K167" i="6"/>
  <c r="M167" i="6" s="1"/>
  <c r="C168" i="6" s="1"/>
  <c r="L167" i="6"/>
  <c r="P166" i="5"/>
  <c r="N152" i="8"/>
  <c r="B153" i="8"/>
  <c r="P152" i="7"/>
  <c r="L152" i="7"/>
  <c r="F165" i="4"/>
  <c r="B167" i="5"/>
  <c r="N166" i="5"/>
  <c r="J153" i="9" l="1"/>
  <c r="P167" i="6"/>
  <c r="B168" i="6"/>
  <c r="N167" i="6"/>
  <c r="L153" i="9"/>
  <c r="E168" i="6"/>
  <c r="G168" i="6" s="1"/>
  <c r="K153" i="9"/>
  <c r="M153" i="9" s="1"/>
  <c r="C154" i="9" s="1"/>
  <c r="N152" i="7"/>
  <c r="B153" i="7"/>
  <c r="J165" i="4"/>
  <c r="I165" i="4"/>
  <c r="G153" i="7"/>
  <c r="D167" i="5"/>
  <c r="O167" i="5" s="1"/>
  <c r="D153" i="8"/>
  <c r="O153" i="8" s="1"/>
  <c r="B154" i="9" l="1"/>
  <c r="N153" i="9"/>
  <c r="K165" i="4"/>
  <c r="M165" i="4" s="1"/>
  <c r="C166" i="4" s="1"/>
  <c r="L165" i="4"/>
  <c r="P153" i="9"/>
  <c r="E154" i="9"/>
  <c r="D168" i="6"/>
  <c r="O168" i="6" s="1"/>
  <c r="D153" i="7"/>
  <c r="O153" i="7" s="1"/>
  <c r="F153" i="8"/>
  <c r="F167" i="5"/>
  <c r="F168" i="6" l="1"/>
  <c r="G154" i="9"/>
  <c r="E166" i="4"/>
  <c r="G166" i="4" s="1"/>
  <c r="I168" i="6"/>
  <c r="J168" i="6"/>
  <c r="P165" i="4"/>
  <c r="H153" i="8"/>
  <c r="I153" i="8" s="1"/>
  <c r="F153" i="7"/>
  <c r="N165" i="4"/>
  <c r="B166" i="4"/>
  <c r="D154" i="9"/>
  <c r="O154" i="9" s="1"/>
  <c r="J167" i="5"/>
  <c r="I167" i="5"/>
  <c r="F154" i="9" l="1"/>
  <c r="K167" i="5"/>
  <c r="M167" i="5" s="1"/>
  <c r="C168" i="5" s="1"/>
  <c r="L167" i="5"/>
  <c r="K168" i="6"/>
  <c r="M168" i="6" s="1"/>
  <c r="C169" i="6" s="1"/>
  <c r="L168" i="6"/>
  <c r="H153" i="7"/>
  <c r="I153" i="7" s="1"/>
  <c r="D166" i="4"/>
  <c r="O166" i="4" s="1"/>
  <c r="J153" i="8"/>
  <c r="K153" i="8" s="1"/>
  <c r="M153" i="8" s="1"/>
  <c r="C154" i="8" s="1"/>
  <c r="H154" i="9"/>
  <c r="I154" i="9" s="1"/>
  <c r="J154" i="9" l="1"/>
  <c r="F166" i="4"/>
  <c r="J166" i="4" s="1"/>
  <c r="J153" i="7"/>
  <c r="L153" i="7" s="1"/>
  <c r="E154" i="8"/>
  <c r="G154" i="8" s="1"/>
  <c r="E169" i="6"/>
  <c r="G169" i="6" s="1"/>
  <c r="I166" i="4"/>
  <c r="P168" i="6"/>
  <c r="K154" i="9"/>
  <c r="M154" i="9" s="1"/>
  <c r="C155" i="9" s="1"/>
  <c r="K153" i="7"/>
  <c r="M153" i="7" s="1"/>
  <c r="C154" i="7" s="1"/>
  <c r="N167" i="5"/>
  <c r="B168" i="5"/>
  <c r="L154" i="9"/>
  <c r="E168" i="5"/>
  <c r="P153" i="8"/>
  <c r="L153" i="8"/>
  <c r="B169" i="6"/>
  <c r="N168" i="6"/>
  <c r="P167" i="5"/>
  <c r="P154" i="9" l="1"/>
  <c r="E154" i="7"/>
  <c r="N153" i="7"/>
  <c r="B154" i="7"/>
  <c r="B155" i="9"/>
  <c r="N154" i="9"/>
  <c r="P153" i="7"/>
  <c r="D168" i="5"/>
  <c r="O168" i="5" s="1"/>
  <c r="K166" i="4"/>
  <c r="M166" i="4" s="1"/>
  <c r="C167" i="4" s="1"/>
  <c r="D169" i="6"/>
  <c r="O169" i="6" s="1"/>
  <c r="N153" i="8"/>
  <c r="B154" i="8"/>
  <c r="E155" i="9"/>
  <c r="G155" i="9" s="1"/>
  <c r="L166" i="4"/>
  <c r="G168" i="5"/>
  <c r="P166" i="4" l="1"/>
  <c r="D155" i="9"/>
  <c r="O155" i="9" s="1"/>
  <c r="D154" i="7"/>
  <c r="O154" i="7" s="1"/>
  <c r="F168" i="5"/>
  <c r="B167" i="4"/>
  <c r="N166" i="4"/>
  <c r="G154" i="7"/>
  <c r="F169" i="6"/>
  <c r="D154" i="8"/>
  <c r="O154" i="8" s="1"/>
  <c r="E167" i="4"/>
  <c r="G167" i="4" s="1"/>
  <c r="F154" i="7" l="1"/>
  <c r="D167" i="4"/>
  <c r="O167" i="4" s="1"/>
  <c r="F155" i="9"/>
  <c r="F154" i="8"/>
  <c r="I169" i="6"/>
  <c r="J169" i="6"/>
  <c r="I168" i="5"/>
  <c r="J168" i="5"/>
  <c r="F167" i="4" l="1"/>
  <c r="K169" i="6"/>
  <c r="M169" i="6" s="1"/>
  <c r="C170" i="6" s="1"/>
  <c r="L169" i="6"/>
  <c r="H155" i="9"/>
  <c r="K168" i="5"/>
  <c r="M168" i="5" s="1"/>
  <c r="C169" i="5" s="1"/>
  <c r="L168" i="5"/>
  <c r="J167" i="4"/>
  <c r="I167" i="4"/>
  <c r="H154" i="8"/>
  <c r="I154" i="8" s="1"/>
  <c r="H154" i="7"/>
  <c r="P168" i="5" l="1"/>
  <c r="N168" i="5"/>
  <c r="B169" i="5"/>
  <c r="K167" i="4"/>
  <c r="M167" i="4" s="1"/>
  <c r="C168" i="4" s="1"/>
  <c r="I155" i="9"/>
  <c r="N169" i="6"/>
  <c r="B170" i="6"/>
  <c r="I154" i="7"/>
  <c r="J154" i="8"/>
  <c r="K154" i="8" s="1"/>
  <c r="M154" i="8" s="1"/>
  <c r="C155" i="8" s="1"/>
  <c r="E170" i="6"/>
  <c r="G170" i="6" s="1"/>
  <c r="J154" i="7"/>
  <c r="E169" i="5"/>
  <c r="G169" i="5" s="1"/>
  <c r="L167" i="4"/>
  <c r="J155" i="9"/>
  <c r="K155" i="9" s="1"/>
  <c r="M155" i="9" s="1"/>
  <c r="C156" i="9" s="1"/>
  <c r="P169" i="6"/>
  <c r="E156" i="9" l="1"/>
  <c r="G156" i="9" s="1"/>
  <c r="E155" i="8"/>
  <c r="E168" i="4"/>
  <c r="G168" i="4" s="1"/>
  <c r="P167" i="4"/>
  <c r="L154" i="7"/>
  <c r="D170" i="6"/>
  <c r="O170" i="6" s="1"/>
  <c r="K154" i="7"/>
  <c r="M154" i="7" s="1"/>
  <c r="C155" i="7" s="1"/>
  <c r="P155" i="9"/>
  <c r="L155" i="9"/>
  <c r="D169" i="5"/>
  <c r="O169" i="5" s="1"/>
  <c r="P154" i="8"/>
  <c r="L154" i="8"/>
  <c r="B168" i="4"/>
  <c r="N167" i="4"/>
  <c r="P154" i="7" l="1"/>
  <c r="G155" i="8"/>
  <c r="N154" i="8"/>
  <c r="B155" i="8"/>
  <c r="F170" i="6"/>
  <c r="F169" i="5"/>
  <c r="B156" i="9"/>
  <c r="N155" i="9"/>
  <c r="N154" i="7"/>
  <c r="B155" i="7"/>
  <c r="D168" i="4"/>
  <c r="O168" i="4" s="1"/>
  <c r="E155" i="7"/>
  <c r="G155" i="7" s="1"/>
  <c r="D155" i="7" l="1"/>
  <c r="O155" i="7" s="1"/>
  <c r="D156" i="9"/>
  <c r="O156" i="9" s="1"/>
  <c r="D155" i="8"/>
  <c r="O155" i="8" s="1"/>
  <c r="F168" i="4"/>
  <c r="J169" i="5"/>
  <c r="I169" i="5"/>
  <c r="I170" i="6"/>
  <c r="J170" i="6"/>
  <c r="F156" i="9" l="1"/>
  <c r="K170" i="6"/>
  <c r="M170" i="6" s="1"/>
  <c r="C171" i="6" s="1"/>
  <c r="L170" i="6"/>
  <c r="F155" i="8"/>
  <c r="I168" i="4"/>
  <c r="J168" i="4"/>
  <c r="L169" i="5"/>
  <c r="K169" i="5"/>
  <c r="M169" i="5" s="1"/>
  <c r="C170" i="5" s="1"/>
  <c r="H156" i="9"/>
  <c r="I156" i="9" s="1"/>
  <c r="F155" i="7"/>
  <c r="K168" i="4" l="1"/>
  <c r="M168" i="4" s="1"/>
  <c r="C169" i="4" s="1"/>
  <c r="L168" i="4"/>
  <c r="P169" i="5"/>
  <c r="H155" i="8"/>
  <c r="J155" i="8" s="1"/>
  <c r="E170" i="5"/>
  <c r="G170" i="5" s="1"/>
  <c r="N170" i="6"/>
  <c r="B171" i="6"/>
  <c r="J156" i="9"/>
  <c r="E171" i="6"/>
  <c r="G171" i="6" s="1"/>
  <c r="H155" i="7"/>
  <c r="J155" i="7" s="1"/>
  <c r="N169" i="5"/>
  <c r="B170" i="5"/>
  <c r="P170" i="6"/>
  <c r="I155" i="8" l="1"/>
  <c r="L155" i="8"/>
  <c r="L155" i="7"/>
  <c r="L156" i="9"/>
  <c r="B169" i="4"/>
  <c r="N168" i="4"/>
  <c r="E169" i="4"/>
  <c r="K155" i="8"/>
  <c r="M155" i="8" s="1"/>
  <c r="C156" i="8" s="1"/>
  <c r="K155" i="7"/>
  <c r="M155" i="7" s="1"/>
  <c r="C156" i="7" s="1"/>
  <c r="P168" i="4"/>
  <c r="D171" i="6"/>
  <c r="O171" i="6" s="1"/>
  <c r="D170" i="5"/>
  <c r="O170" i="5" s="1"/>
  <c r="I155" i="7"/>
  <c r="K156" i="9"/>
  <c r="M156" i="9" s="1"/>
  <c r="C157" i="9" s="1"/>
  <c r="P156" i="9" l="1"/>
  <c r="F170" i="5"/>
  <c r="F171" i="6"/>
  <c r="I171" i="6" s="1"/>
  <c r="G169" i="4"/>
  <c r="D169" i="4"/>
  <c r="O169" i="4" s="1"/>
  <c r="B157" i="9"/>
  <c r="N156" i="9"/>
  <c r="B156" i="7"/>
  <c r="N155" i="7"/>
  <c r="E156" i="7"/>
  <c r="P155" i="7"/>
  <c r="J170" i="5"/>
  <c r="I170" i="5"/>
  <c r="B156" i="8"/>
  <c r="N155" i="8"/>
  <c r="E156" i="8"/>
  <c r="G156" i="8" s="1"/>
  <c r="E157" i="9"/>
  <c r="P155" i="8"/>
  <c r="F169" i="4" l="1"/>
  <c r="J171" i="6"/>
  <c r="L171" i="6" s="1"/>
  <c r="K170" i="5"/>
  <c r="M170" i="5" s="1"/>
  <c r="C171" i="5" s="1"/>
  <c r="L170" i="5"/>
  <c r="J169" i="4"/>
  <c r="L169" i="4" s="1"/>
  <c r="I169" i="4"/>
  <c r="B172" i="6"/>
  <c r="G157" i="9"/>
  <c r="G156" i="7"/>
  <c r="K171" i="6"/>
  <c r="M171" i="6" s="1"/>
  <c r="C172" i="6" s="1"/>
  <c r="D156" i="7"/>
  <c r="O156" i="7" s="1"/>
  <c r="D157" i="9"/>
  <c r="O157" i="9" s="1"/>
  <c r="D156" i="8"/>
  <c r="O156" i="8" s="1"/>
  <c r="F157" i="9" l="1"/>
  <c r="F156" i="7"/>
  <c r="P171" i="6"/>
  <c r="D172" i="6"/>
  <c r="F172" i="6" s="1"/>
  <c r="K169" i="4"/>
  <c r="M169" i="4" s="1"/>
  <c r="C170" i="4" s="1"/>
  <c r="E172" i="6"/>
  <c r="G172" i="6" s="1"/>
  <c r="N171" i="6"/>
  <c r="B171" i="5"/>
  <c r="N170" i="5"/>
  <c r="E171" i="5"/>
  <c r="P170" i="5"/>
  <c r="B170" i="4"/>
  <c r="F156" i="8"/>
  <c r="H157" i="9"/>
  <c r="J157" i="9" s="1"/>
  <c r="I172" i="6" l="1"/>
  <c r="J172" i="6"/>
  <c r="G171" i="5"/>
  <c r="E170" i="4"/>
  <c r="P169" i="4"/>
  <c r="L157" i="9"/>
  <c r="D171" i="5"/>
  <c r="O171" i="5" s="1"/>
  <c r="K157" i="9"/>
  <c r="M157" i="9" s="1"/>
  <c r="C158" i="9" s="1"/>
  <c r="I157" i="9"/>
  <c r="O172" i="6"/>
  <c r="D170" i="4"/>
  <c r="H156" i="8"/>
  <c r="I156" i="8" s="1"/>
  <c r="N169" i="4"/>
  <c r="H156" i="7"/>
  <c r="I156" i="7" s="1"/>
  <c r="O170" i="4" l="1"/>
  <c r="F171" i="5"/>
  <c r="I171" i="5" s="1"/>
  <c r="N157" i="9"/>
  <c r="B158" i="9"/>
  <c r="E158" i="9"/>
  <c r="G158" i="9" s="1"/>
  <c r="G170" i="4"/>
  <c r="P157" i="9"/>
  <c r="K172" i="6"/>
  <c r="M172" i="6" s="1"/>
  <c r="C173" i="6" s="1"/>
  <c r="L172" i="6"/>
  <c r="F170" i="4"/>
  <c r="J156" i="7"/>
  <c r="K156" i="7" s="1"/>
  <c r="M156" i="7" s="1"/>
  <c r="C157" i="7" s="1"/>
  <c r="J156" i="8"/>
  <c r="J171" i="5" l="1"/>
  <c r="K171" i="5" s="1"/>
  <c r="M171" i="5" s="1"/>
  <c r="C172" i="5" s="1"/>
  <c r="E157" i="7"/>
  <c r="B173" i="6"/>
  <c r="N172" i="6"/>
  <c r="E173" i="6"/>
  <c r="L171" i="5"/>
  <c r="J170" i="4"/>
  <c r="I170" i="4"/>
  <c r="D158" i="9"/>
  <c r="O158" i="9" s="1"/>
  <c r="L156" i="8"/>
  <c r="P156" i="7"/>
  <c r="L156" i="7"/>
  <c r="P172" i="6"/>
  <c r="K156" i="8"/>
  <c r="M156" i="8" s="1"/>
  <c r="C157" i="8" s="1"/>
  <c r="P171" i="5" l="1"/>
  <c r="L170" i="4"/>
  <c r="K170" i="4"/>
  <c r="M170" i="4" s="1"/>
  <c r="C171" i="4" s="1"/>
  <c r="E172" i="5"/>
  <c r="G172" i="5" s="1"/>
  <c r="B172" i="5"/>
  <c r="N171" i="5"/>
  <c r="G173" i="6"/>
  <c r="G157" i="7"/>
  <c r="E157" i="8"/>
  <c r="G157" i="8" s="1"/>
  <c r="B157" i="8"/>
  <c r="N156" i="8"/>
  <c r="F158" i="9"/>
  <c r="D173" i="6"/>
  <c r="O173" i="6" s="1"/>
  <c r="B157" i="7"/>
  <c r="N156" i="7"/>
  <c r="P156" i="8"/>
  <c r="E171" i="4" l="1"/>
  <c r="D157" i="8"/>
  <c r="O157" i="8" s="1"/>
  <c r="F173" i="6"/>
  <c r="B171" i="4"/>
  <c r="N170" i="4"/>
  <c r="D172" i="5"/>
  <c r="O172" i="5" s="1"/>
  <c r="P170" i="4"/>
  <c r="D157" i="7"/>
  <c r="O157" i="7" s="1"/>
  <c r="H158" i="9"/>
  <c r="F157" i="8" l="1"/>
  <c r="J173" i="6"/>
  <c r="I173" i="6"/>
  <c r="F157" i="7"/>
  <c r="G171" i="4"/>
  <c r="F172" i="5"/>
  <c r="D171" i="4"/>
  <c r="O171" i="4" s="1"/>
  <c r="I158" i="9"/>
  <c r="J158" i="9"/>
  <c r="K158" i="9" s="1"/>
  <c r="M158" i="9" s="1"/>
  <c r="C159" i="9" s="1"/>
  <c r="E159" i="9" l="1"/>
  <c r="G159" i="9" s="1"/>
  <c r="H157" i="7"/>
  <c r="I157" i="7" s="1"/>
  <c r="F171" i="4"/>
  <c r="P158" i="9"/>
  <c r="L158" i="9"/>
  <c r="J172" i="5"/>
  <c r="I172" i="5"/>
  <c r="H157" i="8"/>
  <c r="I157" i="8" s="1"/>
  <c r="K173" i="6"/>
  <c r="M173" i="6" s="1"/>
  <c r="C174" i="6" s="1"/>
  <c r="L173" i="6"/>
  <c r="P173" i="6" l="1"/>
  <c r="J157" i="8"/>
  <c r="K172" i="5"/>
  <c r="M172" i="5" s="1"/>
  <c r="C173" i="5" s="1"/>
  <c r="L172" i="5"/>
  <c r="I171" i="4"/>
  <c r="J171" i="4"/>
  <c r="N173" i="6"/>
  <c r="B174" i="6"/>
  <c r="K157" i="8"/>
  <c r="M157" i="8" s="1"/>
  <c r="C158" i="8" s="1"/>
  <c r="L157" i="8"/>
  <c r="N158" i="9"/>
  <c r="B159" i="9"/>
  <c r="E174" i="6"/>
  <c r="G174" i="6" s="1"/>
  <c r="J157" i="7"/>
  <c r="K157" i="7" s="1"/>
  <c r="M157" i="7" s="1"/>
  <c r="C158" i="7" s="1"/>
  <c r="E158" i="7" l="1"/>
  <c r="G158" i="7" s="1"/>
  <c r="D174" i="6"/>
  <c r="O174" i="6" s="1"/>
  <c r="B158" i="8"/>
  <c r="N157" i="8"/>
  <c r="N172" i="5"/>
  <c r="B173" i="5"/>
  <c r="P157" i="7"/>
  <c r="L157" i="7"/>
  <c r="D159" i="9"/>
  <c r="O159" i="9" s="1"/>
  <c r="P157" i="8"/>
  <c r="E173" i="5"/>
  <c r="G173" i="5" s="1"/>
  <c r="E158" i="8"/>
  <c r="K171" i="4"/>
  <c r="M171" i="4" s="1"/>
  <c r="C172" i="4" s="1"/>
  <c r="L171" i="4"/>
  <c r="P172" i="5"/>
  <c r="F174" i="6" l="1"/>
  <c r="D173" i="5"/>
  <c r="O173" i="5" s="1"/>
  <c r="E172" i="4"/>
  <c r="G172" i="4" s="1"/>
  <c r="F159" i="9"/>
  <c r="N171" i="4"/>
  <c r="B172" i="4"/>
  <c r="D158" i="8"/>
  <c r="O158" i="8" s="1"/>
  <c r="G158" i="8"/>
  <c r="B158" i="7"/>
  <c r="N157" i="7"/>
  <c r="P171" i="4"/>
  <c r="H159" i="9" l="1"/>
  <c r="I159" i="9" s="1"/>
  <c r="F158" i="8"/>
  <c r="I174" i="6"/>
  <c r="J174" i="6"/>
  <c r="F173" i="5"/>
  <c r="D172" i="4"/>
  <c r="O172" i="4" s="1"/>
  <c r="D158" i="7"/>
  <c r="O158" i="7" s="1"/>
  <c r="J159" i="9" l="1"/>
  <c r="F158" i="7"/>
  <c r="F172" i="4"/>
  <c r="H158" i="7"/>
  <c r="H158" i="8"/>
  <c r="I158" i="8" s="1"/>
  <c r="L159" i="9"/>
  <c r="J173" i="5"/>
  <c r="I173" i="5"/>
  <c r="K174" i="6"/>
  <c r="M174" i="6" s="1"/>
  <c r="C175" i="6" s="1"/>
  <c r="L174" i="6"/>
  <c r="K159" i="9"/>
  <c r="M159" i="9" s="1"/>
  <c r="C160" i="9" s="1"/>
  <c r="P159" i="9" l="1"/>
  <c r="E160" i="9"/>
  <c r="P174" i="6"/>
  <c r="B175" i="6"/>
  <c r="N174" i="6"/>
  <c r="K173" i="5"/>
  <c r="M173" i="5" s="1"/>
  <c r="C174" i="5" s="1"/>
  <c r="L173" i="5"/>
  <c r="N159" i="9"/>
  <c r="B160" i="9"/>
  <c r="J158" i="8"/>
  <c r="K158" i="8" s="1"/>
  <c r="M158" i="8" s="1"/>
  <c r="C159" i="8" s="1"/>
  <c r="I158" i="7"/>
  <c r="E175" i="6"/>
  <c r="G175" i="6" s="1"/>
  <c r="J158" i="7"/>
  <c r="K158" i="7" s="1"/>
  <c r="M158" i="7" s="1"/>
  <c r="C159" i="7" s="1"/>
  <c r="J172" i="4"/>
  <c r="I172" i="4"/>
  <c r="E159" i="8" l="1"/>
  <c r="D175" i="6"/>
  <c r="O175" i="6" s="1"/>
  <c r="D160" i="9"/>
  <c r="O160" i="9" s="1"/>
  <c r="P173" i="5"/>
  <c r="P158" i="8"/>
  <c r="L158" i="8"/>
  <c r="N173" i="5"/>
  <c r="B174" i="5"/>
  <c r="E159" i="7"/>
  <c r="G160" i="9"/>
  <c r="E174" i="5"/>
  <c r="G174" i="5" s="1"/>
  <c r="K172" i="4"/>
  <c r="M172" i="4" s="1"/>
  <c r="C173" i="4" s="1"/>
  <c r="L172" i="4"/>
  <c r="P158" i="7"/>
  <c r="L158" i="7"/>
  <c r="F175" i="6" l="1"/>
  <c r="N158" i="8"/>
  <c r="B159" i="8"/>
  <c r="B173" i="4"/>
  <c r="N172" i="4"/>
  <c r="G159" i="7"/>
  <c r="G159" i="8"/>
  <c r="D174" i="5"/>
  <c r="O174" i="5" s="1"/>
  <c r="E173" i="4"/>
  <c r="I175" i="6"/>
  <c r="J175" i="6"/>
  <c r="B159" i="7"/>
  <c r="N158" i="7"/>
  <c r="F160" i="9"/>
  <c r="P172" i="4"/>
  <c r="G173" i="4" l="1"/>
  <c r="K175" i="6"/>
  <c r="M175" i="6" s="1"/>
  <c r="C176" i="6" s="1"/>
  <c r="L175" i="6"/>
  <c r="D173" i="4"/>
  <c r="O173" i="4" s="1"/>
  <c r="D159" i="8"/>
  <c r="O159" i="8" s="1"/>
  <c r="F174" i="5"/>
  <c r="D159" i="7"/>
  <c r="O159" i="7" s="1"/>
  <c r="H160" i="9"/>
  <c r="J160" i="9" s="1"/>
  <c r="I160" i="9" l="1"/>
  <c r="F173" i="4"/>
  <c r="J173" i="4" s="1"/>
  <c r="L173" i="4" s="1"/>
  <c r="J174" i="5"/>
  <c r="I174" i="5"/>
  <c r="L160" i="9"/>
  <c r="N175" i="6"/>
  <c r="B176" i="6"/>
  <c r="F159" i="8"/>
  <c r="P175" i="6"/>
  <c r="K160" i="9"/>
  <c r="M160" i="9" s="1"/>
  <c r="C161" i="9" s="1"/>
  <c r="F159" i="7"/>
  <c r="E176" i="6"/>
  <c r="G176" i="6" s="1"/>
  <c r="I173" i="4" l="1"/>
  <c r="H159" i="8"/>
  <c r="I159" i="8" s="1"/>
  <c r="B174" i="4"/>
  <c r="K173" i="4"/>
  <c r="M173" i="4" s="1"/>
  <c r="C174" i="4" s="1"/>
  <c r="P160" i="9"/>
  <c r="E161" i="9"/>
  <c r="D176" i="6"/>
  <c r="O176" i="6" s="1"/>
  <c r="H159" i="7"/>
  <c r="N160" i="9"/>
  <c r="B161" i="9"/>
  <c r="K174" i="5"/>
  <c r="M174" i="5" s="1"/>
  <c r="C175" i="5" s="1"/>
  <c r="L174" i="5"/>
  <c r="J159" i="8" l="1"/>
  <c r="P173" i="4"/>
  <c r="N173" i="4"/>
  <c r="D161" i="9"/>
  <c r="O161" i="9" s="1"/>
  <c r="G161" i="9"/>
  <c r="E174" i="4"/>
  <c r="G174" i="4" s="1"/>
  <c r="D174" i="4"/>
  <c r="F174" i="4" s="1"/>
  <c r="J159" i="7"/>
  <c r="K159" i="7" s="1"/>
  <c r="M159" i="7" s="1"/>
  <c r="C160" i="7" s="1"/>
  <c r="L159" i="8"/>
  <c r="F176" i="6"/>
  <c r="E175" i="5"/>
  <c r="G175" i="5" s="1"/>
  <c r="I159" i="7"/>
  <c r="B175" i="5"/>
  <c r="N174" i="5"/>
  <c r="P174" i="5"/>
  <c r="K159" i="8"/>
  <c r="M159" i="8" s="1"/>
  <c r="C160" i="8" s="1"/>
  <c r="P159" i="8" l="1"/>
  <c r="F161" i="9"/>
  <c r="E160" i="7"/>
  <c r="G160" i="7" s="1"/>
  <c r="I174" i="4"/>
  <c r="J174" i="4"/>
  <c r="N159" i="8"/>
  <c r="B160" i="8"/>
  <c r="H161" i="9"/>
  <c r="J161" i="9" s="1"/>
  <c r="O174" i="4"/>
  <c r="J176" i="6"/>
  <c r="I176" i="6"/>
  <c r="D175" i="5"/>
  <c r="O175" i="5" s="1"/>
  <c r="P159" i="7"/>
  <c r="L159" i="7"/>
  <c r="E160" i="8"/>
  <c r="G160" i="8" s="1"/>
  <c r="L161" i="9" l="1"/>
  <c r="K176" i="6"/>
  <c r="M176" i="6" s="1"/>
  <c r="C177" i="6" s="1"/>
  <c r="L176" i="6"/>
  <c r="L174" i="4"/>
  <c r="F175" i="5"/>
  <c r="K161" i="9"/>
  <c r="M161" i="9" s="1"/>
  <c r="C162" i="9" s="1"/>
  <c r="K174" i="4"/>
  <c r="M174" i="4" s="1"/>
  <c r="C175" i="4" s="1"/>
  <c r="B160" i="7"/>
  <c r="N159" i="7"/>
  <c r="I161" i="9"/>
  <c r="D160" i="8"/>
  <c r="O160" i="8" s="1"/>
  <c r="E162" i="9" l="1"/>
  <c r="G162" i="9" s="1"/>
  <c r="J175" i="5"/>
  <c r="I175" i="5"/>
  <c r="E177" i="6"/>
  <c r="G177" i="6" s="1"/>
  <c r="E175" i="4"/>
  <c r="G175" i="4" s="1"/>
  <c r="P176" i="6"/>
  <c r="F160" i="8"/>
  <c r="B177" i="6"/>
  <c r="N176" i="6"/>
  <c r="N161" i="9"/>
  <c r="B162" i="9"/>
  <c r="D160" i="7"/>
  <c r="O160" i="7" s="1"/>
  <c r="B175" i="4"/>
  <c r="N174" i="4"/>
  <c r="P174" i="4"/>
  <c r="P161" i="9"/>
  <c r="K175" i="5" l="1"/>
  <c r="M175" i="5" s="1"/>
  <c r="C176" i="5" s="1"/>
  <c r="L175" i="5"/>
  <c r="D177" i="6"/>
  <c r="O177" i="6" s="1"/>
  <c r="H160" i="8"/>
  <c r="I160" i="8" s="1"/>
  <c r="D175" i="4"/>
  <c r="O175" i="4" s="1"/>
  <c r="F160" i="7"/>
  <c r="D162" i="9"/>
  <c r="O162" i="9" s="1"/>
  <c r="J160" i="8" l="1"/>
  <c r="L160" i="8" s="1"/>
  <c r="F162" i="9"/>
  <c r="F177" i="6"/>
  <c r="F175" i="4"/>
  <c r="N175" i="5"/>
  <c r="B176" i="5"/>
  <c r="H160" i="7"/>
  <c r="I160" i="7" s="1"/>
  <c r="P175" i="5"/>
  <c r="E176" i="5"/>
  <c r="K160" i="8" l="1"/>
  <c r="M160" i="8" s="1"/>
  <c r="C161" i="8" s="1"/>
  <c r="G176" i="5"/>
  <c r="J177" i="6"/>
  <c r="I177" i="6"/>
  <c r="N160" i="8"/>
  <c r="B161" i="8"/>
  <c r="J160" i="7"/>
  <c r="P160" i="8"/>
  <c r="E161" i="8"/>
  <c r="G161" i="8" s="1"/>
  <c r="D176" i="5"/>
  <c r="O176" i="5" s="1"/>
  <c r="I175" i="4"/>
  <c r="J175" i="4"/>
  <c r="H162" i="9"/>
  <c r="I162" i="9" s="1"/>
  <c r="J162" i="9" l="1"/>
  <c r="L162" i="9" s="1"/>
  <c r="F176" i="5"/>
  <c r="J176" i="5" s="1"/>
  <c r="K175" i="4"/>
  <c r="M175" i="4" s="1"/>
  <c r="C176" i="4" s="1"/>
  <c r="L175" i="4"/>
  <c r="K177" i="6"/>
  <c r="M177" i="6" s="1"/>
  <c r="C178" i="6" s="1"/>
  <c r="L177" i="6"/>
  <c r="D161" i="8"/>
  <c r="O161" i="8" s="1"/>
  <c r="L160" i="7"/>
  <c r="K160" i="7"/>
  <c r="M160" i="7" s="1"/>
  <c r="C161" i="7" s="1"/>
  <c r="K162" i="9" l="1"/>
  <c r="M162" i="9" s="1"/>
  <c r="C163" i="9" s="1"/>
  <c r="I176" i="5"/>
  <c r="P162" i="9"/>
  <c r="P175" i="4"/>
  <c r="F161" i="8"/>
  <c r="H161" i="8" s="1"/>
  <c r="E161" i="7"/>
  <c r="P177" i="6"/>
  <c r="E178" i="6"/>
  <c r="B163" i="9"/>
  <c r="N162" i="9"/>
  <c r="P160" i="7"/>
  <c r="E176" i="4"/>
  <c r="G176" i="4" s="1"/>
  <c r="N177" i="6"/>
  <c r="B178" i="6"/>
  <c r="E163" i="9"/>
  <c r="G163" i="9" s="1"/>
  <c r="B161" i="7"/>
  <c r="N160" i="7"/>
  <c r="B176" i="4"/>
  <c r="N175" i="4"/>
  <c r="K176" i="5"/>
  <c r="M176" i="5" s="1"/>
  <c r="C177" i="5" s="1"/>
  <c r="L176" i="5"/>
  <c r="D161" i="7" l="1"/>
  <c r="O161" i="7" s="1"/>
  <c r="G161" i="7"/>
  <c r="B177" i="5"/>
  <c r="N176" i="5"/>
  <c r="P176" i="5"/>
  <c r="E177" i="5"/>
  <c r="G177" i="5" s="1"/>
  <c r="D176" i="4"/>
  <c r="O176" i="4" s="1"/>
  <c r="I161" i="8"/>
  <c r="D163" i="9"/>
  <c r="O163" i="9" s="1"/>
  <c r="G178" i="6"/>
  <c r="D178" i="6"/>
  <c r="O178" i="6" s="1"/>
  <c r="J161" i="8"/>
  <c r="K161" i="8" s="1"/>
  <c r="M161" i="8" s="1"/>
  <c r="C162" i="8" s="1"/>
  <c r="F178" i="6" l="1"/>
  <c r="F176" i="4"/>
  <c r="E162" i="8"/>
  <c r="G162" i="8" s="1"/>
  <c r="P161" i="8"/>
  <c r="L161" i="8"/>
  <c r="F161" i="7"/>
  <c r="D177" i="5"/>
  <c r="O177" i="5" s="1"/>
  <c r="J178" i="6"/>
  <c r="I178" i="6"/>
  <c r="F163" i="9"/>
  <c r="J176" i="4"/>
  <c r="I176" i="4"/>
  <c r="L178" i="6" l="1"/>
  <c r="K178" i="6"/>
  <c r="M178" i="6" s="1"/>
  <c r="C179" i="6" s="1"/>
  <c r="H161" i="7"/>
  <c r="I161" i="7" s="1"/>
  <c r="K176" i="4"/>
  <c r="M176" i="4" s="1"/>
  <c r="C177" i="4" s="1"/>
  <c r="L176" i="4"/>
  <c r="H163" i="9"/>
  <c r="J163" i="9" s="1"/>
  <c r="N161" i="8"/>
  <c r="B162" i="8"/>
  <c r="F177" i="5"/>
  <c r="I163" i="9" l="1"/>
  <c r="J161" i="7"/>
  <c r="D162" i="8"/>
  <c r="O162" i="8" s="1"/>
  <c r="P176" i="4"/>
  <c r="E177" i="4"/>
  <c r="G177" i="4" s="1"/>
  <c r="L163" i="9"/>
  <c r="N176" i="4"/>
  <c r="B177" i="4"/>
  <c r="E179" i="6"/>
  <c r="G179" i="6" s="1"/>
  <c r="J177" i="5"/>
  <c r="I177" i="5"/>
  <c r="K163" i="9"/>
  <c r="M163" i="9" s="1"/>
  <c r="C164" i="9" s="1"/>
  <c r="K161" i="7"/>
  <c r="M161" i="7" s="1"/>
  <c r="C162" i="7" s="1"/>
  <c r="B179" i="6"/>
  <c r="N178" i="6"/>
  <c r="L161" i="7"/>
  <c r="P178" i="6"/>
  <c r="F162" i="8" l="1"/>
  <c r="E164" i="9"/>
  <c r="G164" i="9" s="1"/>
  <c r="E162" i="7"/>
  <c r="B162" i="7"/>
  <c r="N161" i="7"/>
  <c r="K177" i="5"/>
  <c r="M177" i="5" s="1"/>
  <c r="C178" i="5" s="1"/>
  <c r="L177" i="5"/>
  <c r="D177" i="4"/>
  <c r="O177" i="4" s="1"/>
  <c r="P163" i="9"/>
  <c r="H162" i="8"/>
  <c r="J162" i="8" s="1"/>
  <c r="B164" i="9"/>
  <c r="N163" i="9"/>
  <c r="P161" i="7"/>
  <c r="D179" i="6"/>
  <c r="O179" i="6" s="1"/>
  <c r="I162" i="8" l="1"/>
  <c r="G162" i="7"/>
  <c r="B178" i="5"/>
  <c r="N177" i="5"/>
  <c r="E178" i="5"/>
  <c r="D162" i="7"/>
  <c r="O162" i="7" s="1"/>
  <c r="D164" i="9"/>
  <c r="O164" i="9" s="1"/>
  <c r="L162" i="8"/>
  <c r="F177" i="4"/>
  <c r="P177" i="5"/>
  <c r="F179" i="6"/>
  <c r="K162" i="8"/>
  <c r="M162" i="8" s="1"/>
  <c r="C163" i="8" s="1"/>
  <c r="P162" i="8" l="1"/>
  <c r="F164" i="9"/>
  <c r="H164" i="9" s="1"/>
  <c r="J164" i="9" s="1"/>
  <c r="B163" i="8"/>
  <c r="N162" i="8"/>
  <c r="G178" i="5"/>
  <c r="E163" i="8"/>
  <c r="G163" i="8" s="1"/>
  <c r="D178" i="5"/>
  <c r="O178" i="5" s="1"/>
  <c r="F162" i="7"/>
  <c r="I179" i="6"/>
  <c r="J179" i="6"/>
  <c r="J177" i="4"/>
  <c r="I177" i="4"/>
  <c r="L164" i="9" l="1"/>
  <c r="K179" i="6"/>
  <c r="M179" i="6" s="1"/>
  <c r="C180" i="6" s="1"/>
  <c r="L179" i="6"/>
  <c r="K164" i="9"/>
  <c r="M164" i="9" s="1"/>
  <c r="C165" i="9" s="1"/>
  <c r="H162" i="7"/>
  <c r="I162" i="7" s="1"/>
  <c r="F178" i="5"/>
  <c r="D163" i="8"/>
  <c r="O163" i="8" s="1"/>
  <c r="I164" i="9"/>
  <c r="K177" i="4"/>
  <c r="M177" i="4" s="1"/>
  <c r="C178" i="4" s="1"/>
  <c r="L177" i="4"/>
  <c r="J162" i="7" l="1"/>
  <c r="L162" i="7" s="1"/>
  <c r="E178" i="4"/>
  <c r="E165" i="9"/>
  <c r="G165" i="9" s="1"/>
  <c r="F163" i="8"/>
  <c r="E180" i="6"/>
  <c r="G180" i="6" s="1"/>
  <c r="K162" i="7"/>
  <c r="M162" i="7" s="1"/>
  <c r="C163" i="7" s="1"/>
  <c r="P179" i="6"/>
  <c r="P177" i="4"/>
  <c r="B180" i="6"/>
  <c r="N179" i="6"/>
  <c r="B165" i="9"/>
  <c r="N164" i="9"/>
  <c r="N177" i="4"/>
  <c r="B178" i="4"/>
  <c r="I178" i="5"/>
  <c r="J178" i="5"/>
  <c r="P164" i="9"/>
  <c r="D180" i="6" l="1"/>
  <c r="O180" i="6" s="1"/>
  <c r="B163" i="7"/>
  <c r="N162" i="7"/>
  <c r="P162" i="7"/>
  <c r="E163" i="7"/>
  <c r="G163" i="7" s="1"/>
  <c r="K178" i="5"/>
  <c r="M178" i="5" s="1"/>
  <c r="C179" i="5" s="1"/>
  <c r="L178" i="5"/>
  <c r="G178" i="4"/>
  <c r="H163" i="8"/>
  <c r="J163" i="8" s="1"/>
  <c r="D165" i="9"/>
  <c r="O165" i="9" s="1"/>
  <c r="D178" i="4"/>
  <c r="O178" i="4" s="1"/>
  <c r="I163" i="8" l="1"/>
  <c r="P178" i="5"/>
  <c r="F180" i="6"/>
  <c r="J180" i="6" s="1"/>
  <c r="L180" i="6" s="1"/>
  <c r="F178" i="4"/>
  <c r="E179" i="5"/>
  <c r="D163" i="7"/>
  <c r="O163" i="7" s="1"/>
  <c r="F165" i="9"/>
  <c r="N178" i="5"/>
  <c r="B179" i="5"/>
  <c r="L163" i="8"/>
  <c r="K163" i="8"/>
  <c r="M163" i="8" s="1"/>
  <c r="C164" i="8" s="1"/>
  <c r="I180" i="6" l="1"/>
  <c r="F163" i="7"/>
  <c r="H163" i="7" s="1"/>
  <c r="J163" i="7" s="1"/>
  <c r="H165" i="9"/>
  <c r="I165" i="9" s="1"/>
  <c r="K180" i="6"/>
  <c r="M180" i="6" s="1"/>
  <c r="C181" i="6" s="1"/>
  <c r="E164" i="8"/>
  <c r="G164" i="8" s="1"/>
  <c r="G179" i="5"/>
  <c r="B181" i="6"/>
  <c r="P163" i="8"/>
  <c r="J178" i="4"/>
  <c r="I178" i="4"/>
  <c r="N163" i="8"/>
  <c r="B164" i="8"/>
  <c r="D179" i="5"/>
  <c r="O179" i="5" s="1"/>
  <c r="N180" i="6" l="1"/>
  <c r="I163" i="7"/>
  <c r="F179" i="5"/>
  <c r="J179" i="5" s="1"/>
  <c r="L179" i="5" s="1"/>
  <c r="J165" i="9"/>
  <c r="K178" i="4"/>
  <c r="M178" i="4" s="1"/>
  <c r="C179" i="4" s="1"/>
  <c r="L178" i="4"/>
  <c r="E181" i="6"/>
  <c r="G181" i="6" s="1"/>
  <c r="I179" i="5"/>
  <c r="P180" i="6"/>
  <c r="L163" i="7"/>
  <c r="L165" i="9"/>
  <c r="K163" i="7"/>
  <c r="M163" i="7" s="1"/>
  <c r="C164" i="7" s="1"/>
  <c r="D164" i="8"/>
  <c r="O164" i="8" s="1"/>
  <c r="K165" i="9"/>
  <c r="M165" i="9" s="1"/>
  <c r="C166" i="9" s="1"/>
  <c r="D181" i="6"/>
  <c r="F181" i="6" s="1"/>
  <c r="B180" i="5" l="1"/>
  <c r="N163" i="7"/>
  <c r="B164" i="7"/>
  <c r="F164" i="8"/>
  <c r="E166" i="9"/>
  <c r="G166" i="9" s="1"/>
  <c r="P165" i="9"/>
  <c r="E164" i="7"/>
  <c r="I181" i="6"/>
  <c r="J181" i="6"/>
  <c r="N178" i="4"/>
  <c r="B179" i="4"/>
  <c r="B166" i="9"/>
  <c r="N165" i="9"/>
  <c r="P163" i="7"/>
  <c r="E179" i="4"/>
  <c r="K179" i="5"/>
  <c r="M179" i="5" s="1"/>
  <c r="C180" i="5" s="1"/>
  <c r="O181" i="6"/>
  <c r="P178" i="4"/>
  <c r="P179" i="5" l="1"/>
  <c r="L181" i="6"/>
  <c r="K181" i="6"/>
  <c r="M181" i="6" s="1"/>
  <c r="C182" i="6" s="1"/>
  <c r="D164" i="7"/>
  <c r="O164" i="7" s="1"/>
  <c r="E180" i="5"/>
  <c r="G180" i="5" s="1"/>
  <c r="G164" i="7"/>
  <c r="G179" i="4"/>
  <c r="D166" i="9"/>
  <c r="O166" i="9" s="1"/>
  <c r="D180" i="5"/>
  <c r="H164" i="8"/>
  <c r="J164" i="8" s="1"/>
  <c r="D179" i="4"/>
  <c r="O179" i="4" s="1"/>
  <c r="N179" i="5"/>
  <c r="F166" i="9" l="1"/>
  <c r="F179" i="4"/>
  <c r="E182" i="6"/>
  <c r="L164" i="8"/>
  <c r="B182" i="6"/>
  <c r="N181" i="6"/>
  <c r="P181" i="6"/>
  <c r="O180" i="5"/>
  <c r="F164" i="7"/>
  <c r="K164" i="8"/>
  <c r="M164" i="8" s="1"/>
  <c r="C165" i="8" s="1"/>
  <c r="H166" i="9"/>
  <c r="I166" i="9" s="1"/>
  <c r="I179" i="4"/>
  <c r="J179" i="4"/>
  <c r="I164" i="8"/>
  <c r="F180" i="5"/>
  <c r="K179" i="4" l="1"/>
  <c r="M179" i="4" s="1"/>
  <c r="C180" i="4" s="1"/>
  <c r="L179" i="4"/>
  <c r="D182" i="6"/>
  <c r="O182" i="6" s="1"/>
  <c r="P164" i="8"/>
  <c r="G182" i="6"/>
  <c r="J166" i="9"/>
  <c r="H164" i="7"/>
  <c r="J164" i="7" s="1"/>
  <c r="N164" i="8"/>
  <c r="B165" i="8"/>
  <c r="E165" i="8"/>
  <c r="G165" i="8" s="1"/>
  <c r="I180" i="5"/>
  <c r="J180" i="5"/>
  <c r="I164" i="7" l="1"/>
  <c r="D165" i="8"/>
  <c r="O165" i="8" s="1"/>
  <c r="F182" i="6"/>
  <c r="L164" i="7"/>
  <c r="L166" i="9"/>
  <c r="N179" i="4"/>
  <c r="B180" i="4"/>
  <c r="E180" i="4"/>
  <c r="K164" i="7"/>
  <c r="M164" i="7" s="1"/>
  <c r="C165" i="7" s="1"/>
  <c r="K166" i="9"/>
  <c r="M166" i="9" s="1"/>
  <c r="C167" i="9" s="1"/>
  <c r="P179" i="4"/>
  <c r="K180" i="5"/>
  <c r="M180" i="5" s="1"/>
  <c r="C181" i="5" s="1"/>
  <c r="L180" i="5"/>
  <c r="F165" i="8" l="1"/>
  <c r="G180" i="4"/>
  <c r="B165" i="7"/>
  <c r="N164" i="7"/>
  <c r="P164" i="7"/>
  <c r="E181" i="5"/>
  <c r="J182" i="6"/>
  <c r="I182" i="6"/>
  <c r="E167" i="9"/>
  <c r="D180" i="4"/>
  <c r="O180" i="4" s="1"/>
  <c r="H165" i="8"/>
  <c r="P180" i="5"/>
  <c r="E165" i="7"/>
  <c r="B167" i="9"/>
  <c r="N166" i="9"/>
  <c r="P166" i="9"/>
  <c r="B181" i="5"/>
  <c r="N180" i="5"/>
  <c r="F180" i="4" l="1"/>
  <c r="K182" i="6"/>
  <c r="M182" i="6" s="1"/>
  <c r="C183" i="6" s="1"/>
  <c r="L182" i="6"/>
  <c r="G181" i="5"/>
  <c r="G167" i="9"/>
  <c r="J165" i="8"/>
  <c r="K165" i="8" s="1"/>
  <c r="M165" i="8" s="1"/>
  <c r="C166" i="8" s="1"/>
  <c r="D167" i="9"/>
  <c r="O167" i="9" s="1"/>
  <c r="G165" i="7"/>
  <c r="D165" i="7"/>
  <c r="O165" i="7" s="1"/>
  <c r="D181" i="5"/>
  <c r="O181" i="5" s="1"/>
  <c r="I165" i="8"/>
  <c r="F165" i="7" l="1"/>
  <c r="F181" i="5"/>
  <c r="P182" i="6"/>
  <c r="E166" i="8"/>
  <c r="G166" i="8" s="1"/>
  <c r="B183" i="6"/>
  <c r="N182" i="6"/>
  <c r="E183" i="6"/>
  <c r="G183" i="6" s="1"/>
  <c r="I181" i="5"/>
  <c r="J181" i="5"/>
  <c r="F167" i="9"/>
  <c r="I180" i="4"/>
  <c r="J180" i="4"/>
  <c r="H165" i="7"/>
  <c r="I165" i="7" s="1"/>
  <c r="P165" i="8"/>
  <c r="L165" i="8"/>
  <c r="K180" i="4" l="1"/>
  <c r="M180" i="4" s="1"/>
  <c r="C181" i="4" s="1"/>
  <c r="L180" i="4"/>
  <c r="D183" i="6"/>
  <c r="O183" i="6" s="1"/>
  <c r="K181" i="5"/>
  <c r="M181" i="5" s="1"/>
  <c r="C182" i="5" s="1"/>
  <c r="L181" i="5"/>
  <c r="H167" i="9"/>
  <c r="J167" i="9" s="1"/>
  <c r="J165" i="7"/>
  <c r="K165" i="7" s="1"/>
  <c r="M165" i="7" s="1"/>
  <c r="C166" i="7" s="1"/>
  <c r="N165" i="8"/>
  <c r="B166" i="8"/>
  <c r="I167" i="9" l="1"/>
  <c r="P181" i="5"/>
  <c r="E166" i="7"/>
  <c r="G166" i="7" s="1"/>
  <c r="L167" i="9"/>
  <c r="B182" i="5"/>
  <c r="N181" i="5"/>
  <c r="N180" i="4"/>
  <c r="B181" i="4"/>
  <c r="D166" i="8"/>
  <c r="O166" i="8" s="1"/>
  <c r="K167" i="9"/>
  <c r="M167" i="9" s="1"/>
  <c r="C168" i="9" s="1"/>
  <c r="E181" i="4"/>
  <c r="P165" i="7"/>
  <c r="L165" i="7"/>
  <c r="E182" i="5"/>
  <c r="F183" i="6"/>
  <c r="P180" i="4"/>
  <c r="E168" i="9" l="1"/>
  <c r="N167" i="9"/>
  <c r="B168" i="9"/>
  <c r="P167" i="9"/>
  <c r="G181" i="4"/>
  <c r="D182" i="5"/>
  <c r="O182" i="5" s="1"/>
  <c r="J183" i="6"/>
  <c r="I183" i="6"/>
  <c r="G182" i="5"/>
  <c r="F166" i="8"/>
  <c r="D181" i="4"/>
  <c r="O181" i="4" s="1"/>
  <c r="B166" i="7"/>
  <c r="N165" i="7"/>
  <c r="F182" i="5" l="1"/>
  <c r="F181" i="4"/>
  <c r="I181" i="4" s="1"/>
  <c r="K183" i="6"/>
  <c r="M183" i="6" s="1"/>
  <c r="C184" i="6" s="1"/>
  <c r="L183" i="6"/>
  <c r="G168" i="9"/>
  <c r="H166" i="8"/>
  <c r="I166" i="8" s="1"/>
  <c r="D166" i="7"/>
  <c r="O166" i="7" s="1"/>
  <c r="J182" i="5"/>
  <c r="I182" i="5"/>
  <c r="D168" i="9"/>
  <c r="O168" i="9" s="1"/>
  <c r="J181" i="4" l="1"/>
  <c r="F168" i="9"/>
  <c r="E184" i="6"/>
  <c r="G184" i="6" s="1"/>
  <c r="K182" i="5"/>
  <c r="M182" i="5" s="1"/>
  <c r="C183" i="5" s="1"/>
  <c r="L182" i="5"/>
  <c r="F166" i="7"/>
  <c r="L181" i="4"/>
  <c r="K181" i="4"/>
  <c r="M181" i="4" s="1"/>
  <c r="C182" i="4" s="1"/>
  <c r="J166" i="8"/>
  <c r="K166" i="8" s="1"/>
  <c r="M166" i="8" s="1"/>
  <c r="C167" i="8" s="1"/>
  <c r="B184" i="6"/>
  <c r="N183" i="6"/>
  <c r="P183" i="6"/>
  <c r="P182" i="5" l="1"/>
  <c r="E167" i="8"/>
  <c r="D184" i="6"/>
  <c r="O184" i="6" s="1"/>
  <c r="H166" i="7"/>
  <c r="I166" i="7" s="1"/>
  <c r="E182" i="4"/>
  <c r="G182" i="4" s="1"/>
  <c r="P181" i="4"/>
  <c r="B182" i="4"/>
  <c r="N181" i="4"/>
  <c r="N182" i="5"/>
  <c r="B183" i="5"/>
  <c r="P166" i="8"/>
  <c r="L166" i="8"/>
  <c r="E183" i="5"/>
  <c r="H168" i="9"/>
  <c r="I168" i="9" s="1"/>
  <c r="J166" i="7" l="1"/>
  <c r="K166" i="7" s="1"/>
  <c r="M166" i="7" s="1"/>
  <c r="C167" i="7" s="1"/>
  <c r="J168" i="9"/>
  <c r="L168" i="9" s="1"/>
  <c r="F184" i="6"/>
  <c r="D183" i="5"/>
  <c r="O183" i="5" s="1"/>
  <c r="L166" i="7"/>
  <c r="G183" i="5"/>
  <c r="I184" i="6"/>
  <c r="J184" i="6"/>
  <c r="G167" i="8"/>
  <c r="D182" i="4"/>
  <c r="O182" i="4" s="1"/>
  <c r="K168" i="9"/>
  <c r="M168" i="9" s="1"/>
  <c r="C169" i="9" s="1"/>
  <c r="B167" i="8"/>
  <c r="N166" i="8"/>
  <c r="P166" i="7" l="1"/>
  <c r="N166" i="7"/>
  <c r="B167" i="7"/>
  <c r="E169" i="9"/>
  <c r="G169" i="9" s="1"/>
  <c r="F182" i="4"/>
  <c r="K184" i="6"/>
  <c r="M184" i="6" s="1"/>
  <c r="C185" i="6" s="1"/>
  <c r="P168" i="9"/>
  <c r="L184" i="6"/>
  <c r="E167" i="7"/>
  <c r="B169" i="9"/>
  <c r="N168" i="9"/>
  <c r="F183" i="5"/>
  <c r="D167" i="8"/>
  <c r="O167" i="8" s="1"/>
  <c r="F167" i="8" l="1"/>
  <c r="P184" i="6"/>
  <c r="J183" i="5"/>
  <c r="I183" i="5"/>
  <c r="G167" i="7"/>
  <c r="J182" i="4"/>
  <c r="I182" i="4"/>
  <c r="N184" i="6"/>
  <c r="B185" i="6"/>
  <c r="H167" i="8"/>
  <c r="D167" i="7"/>
  <c r="O167" i="7" s="1"/>
  <c r="D169" i="9"/>
  <c r="O169" i="9" s="1"/>
  <c r="E185" i="6"/>
  <c r="G185" i="6" s="1"/>
  <c r="F167" i="7" l="1"/>
  <c r="K182" i="4"/>
  <c r="M182" i="4" s="1"/>
  <c r="C183" i="4" s="1"/>
  <c r="L182" i="4"/>
  <c r="F169" i="9"/>
  <c r="D185" i="6"/>
  <c r="O185" i="6" s="1"/>
  <c r="J167" i="8"/>
  <c r="K183" i="5"/>
  <c r="M183" i="5" s="1"/>
  <c r="C184" i="5" s="1"/>
  <c r="L183" i="5"/>
  <c r="I167" i="8"/>
  <c r="H167" i="7"/>
  <c r="I167" i="7" s="1"/>
  <c r="J167" i="7" l="1"/>
  <c r="K167" i="7" s="1"/>
  <c r="M167" i="7" s="1"/>
  <c r="C168" i="7" s="1"/>
  <c r="P183" i="5"/>
  <c r="F185" i="6"/>
  <c r="N183" i="5"/>
  <c r="B184" i="5"/>
  <c r="B183" i="4"/>
  <c r="N182" i="4"/>
  <c r="L167" i="7"/>
  <c r="E183" i="4"/>
  <c r="G183" i="4" s="1"/>
  <c r="E184" i="5"/>
  <c r="G184" i="5" s="1"/>
  <c r="H169" i="9"/>
  <c r="I169" i="9" s="1"/>
  <c r="P182" i="4"/>
  <c r="L167" i="8"/>
  <c r="K167" i="8"/>
  <c r="M167" i="8" s="1"/>
  <c r="C168" i="8" s="1"/>
  <c r="P167" i="7" l="1"/>
  <c r="J169" i="9"/>
  <c r="L169" i="9" s="1"/>
  <c r="D183" i="4"/>
  <c r="O183" i="4" s="1"/>
  <c r="E168" i="8"/>
  <c r="G168" i="8" s="1"/>
  <c r="D184" i="5"/>
  <c r="O184" i="5" s="1"/>
  <c r="K169" i="9"/>
  <c r="M169" i="9" s="1"/>
  <c r="C170" i="9" s="1"/>
  <c r="B168" i="8"/>
  <c r="N167" i="8"/>
  <c r="E168" i="7"/>
  <c r="N167" i="7"/>
  <c r="B168" i="7"/>
  <c r="P167" i="8"/>
  <c r="J185" i="6"/>
  <c r="I185" i="6"/>
  <c r="F183" i="4" l="1"/>
  <c r="B170" i="9"/>
  <c r="N169" i="9"/>
  <c r="P169" i="9"/>
  <c r="G168" i="7"/>
  <c r="D168" i="8"/>
  <c r="O168" i="8" s="1"/>
  <c r="K185" i="6"/>
  <c r="M185" i="6" s="1"/>
  <c r="C186" i="6" s="1"/>
  <c r="L185" i="6"/>
  <c r="I183" i="4"/>
  <c r="J183" i="4"/>
  <c r="E170" i="9"/>
  <c r="G170" i="9" s="1"/>
  <c r="F184" i="5"/>
  <c r="D168" i="7"/>
  <c r="O168" i="7" s="1"/>
  <c r="P185" i="6" l="1"/>
  <c r="K183" i="4"/>
  <c r="M183" i="4" s="1"/>
  <c r="C184" i="4" s="1"/>
  <c r="L183" i="4"/>
  <c r="B186" i="6"/>
  <c r="N185" i="6"/>
  <c r="E186" i="6"/>
  <c r="G186" i="6" s="1"/>
  <c r="D170" i="9"/>
  <c r="O170" i="9" s="1"/>
  <c r="J184" i="5"/>
  <c r="I184" i="5"/>
  <c r="F168" i="7"/>
  <c r="F168" i="8"/>
  <c r="F170" i="9" l="1"/>
  <c r="H170" i="9" s="1"/>
  <c r="H168" i="8"/>
  <c r="D186" i="6"/>
  <c r="O186" i="6" s="1"/>
  <c r="H168" i="7"/>
  <c r="I168" i="7" s="1"/>
  <c r="K184" i="5"/>
  <c r="M184" i="5" s="1"/>
  <c r="C185" i="5" s="1"/>
  <c r="L184" i="5"/>
  <c r="B184" i="4"/>
  <c r="N183" i="4"/>
  <c r="E184" i="4"/>
  <c r="P183" i="4"/>
  <c r="J170" i="9" l="1"/>
  <c r="I170" i="9"/>
  <c r="J168" i="7"/>
  <c r="L168" i="7" s="1"/>
  <c r="L170" i="9"/>
  <c r="D184" i="4"/>
  <c r="O184" i="4" s="1"/>
  <c r="B185" i="5"/>
  <c r="N184" i="5"/>
  <c r="E185" i="5"/>
  <c r="G185" i="5" s="1"/>
  <c r="K170" i="9"/>
  <c r="M170" i="9" s="1"/>
  <c r="C171" i="9" s="1"/>
  <c r="G184" i="4"/>
  <c r="P184" i="5"/>
  <c r="J168" i="8"/>
  <c r="K168" i="8" s="1"/>
  <c r="M168" i="8" s="1"/>
  <c r="C169" i="8" s="1"/>
  <c r="K168" i="7"/>
  <c r="M168" i="7" s="1"/>
  <c r="C169" i="7" s="1"/>
  <c r="F186" i="6"/>
  <c r="I168" i="8"/>
  <c r="D185" i="5" l="1"/>
  <c r="O185" i="5" s="1"/>
  <c r="F184" i="4"/>
  <c r="B169" i="7"/>
  <c r="N168" i="7"/>
  <c r="P168" i="7"/>
  <c r="E171" i="9"/>
  <c r="G171" i="9" s="1"/>
  <c r="I186" i="6"/>
  <c r="J186" i="6"/>
  <c r="B171" i="9"/>
  <c r="N170" i="9"/>
  <c r="E169" i="8"/>
  <c r="G169" i="8" s="1"/>
  <c r="E169" i="7"/>
  <c r="G169" i="7" s="1"/>
  <c r="P170" i="9"/>
  <c r="P168" i="8"/>
  <c r="L168" i="8"/>
  <c r="D169" i="7" l="1"/>
  <c r="O169" i="7" s="1"/>
  <c r="I184" i="4"/>
  <c r="J184" i="4"/>
  <c r="B169" i="8"/>
  <c r="N168" i="8"/>
  <c r="D171" i="9"/>
  <c r="O171" i="9" s="1"/>
  <c r="F185" i="5"/>
  <c r="K186" i="6"/>
  <c r="M186" i="6" s="1"/>
  <c r="C187" i="6" s="1"/>
  <c r="L186" i="6"/>
  <c r="K184" i="4" l="1"/>
  <c r="M184" i="4" s="1"/>
  <c r="C185" i="4" s="1"/>
  <c r="L184" i="4"/>
  <c r="I185" i="5"/>
  <c r="J185" i="5"/>
  <c r="N186" i="6"/>
  <c r="B187" i="6"/>
  <c r="D169" i="8"/>
  <c r="O169" i="8" s="1"/>
  <c r="F169" i="7"/>
  <c r="P186" i="6"/>
  <c r="E187" i="6"/>
  <c r="F171" i="9"/>
  <c r="F169" i="8" l="1"/>
  <c r="H171" i="9"/>
  <c r="I171" i="9" s="1"/>
  <c r="D187" i="6"/>
  <c r="O187" i="6" s="1"/>
  <c r="G187" i="6"/>
  <c r="N184" i="4"/>
  <c r="B185" i="4"/>
  <c r="H169" i="7"/>
  <c r="I169" i="7" s="1"/>
  <c r="E185" i="4"/>
  <c r="P184" i="4"/>
  <c r="K185" i="5"/>
  <c r="M185" i="5" s="1"/>
  <c r="C186" i="5" s="1"/>
  <c r="L185" i="5"/>
  <c r="J171" i="9" l="1"/>
  <c r="J169" i="7"/>
  <c r="L169" i="7" s="1"/>
  <c r="F187" i="6"/>
  <c r="G185" i="4"/>
  <c r="L171" i="9"/>
  <c r="K171" i="9"/>
  <c r="M171" i="9" s="1"/>
  <c r="C172" i="9" s="1"/>
  <c r="E186" i="5"/>
  <c r="G186" i="5" s="1"/>
  <c r="H169" i="8"/>
  <c r="D185" i="4"/>
  <c r="O185" i="4" s="1"/>
  <c r="B186" i="5"/>
  <c r="N185" i="5"/>
  <c r="P185" i="5"/>
  <c r="K169" i="7" l="1"/>
  <c r="M169" i="7" s="1"/>
  <c r="C170" i="7" s="1"/>
  <c r="E170" i="7" s="1"/>
  <c r="P171" i="9"/>
  <c r="B170" i="7"/>
  <c r="N169" i="7"/>
  <c r="E172" i="9"/>
  <c r="P169" i="7"/>
  <c r="F185" i="4"/>
  <c r="I187" i="6"/>
  <c r="J187" i="6"/>
  <c r="I169" i="8"/>
  <c r="J169" i="8"/>
  <c r="K169" i="8" s="1"/>
  <c r="M169" i="8" s="1"/>
  <c r="C170" i="8" s="1"/>
  <c r="N171" i="9"/>
  <c r="B172" i="9"/>
  <c r="D186" i="5"/>
  <c r="O186" i="5" s="1"/>
  <c r="F186" i="5" l="1"/>
  <c r="E170" i="8"/>
  <c r="G170" i="8" s="1"/>
  <c r="G172" i="9"/>
  <c r="D170" i="7"/>
  <c r="O170" i="7" s="1"/>
  <c r="K187" i="6"/>
  <c r="M187" i="6" s="1"/>
  <c r="C188" i="6" s="1"/>
  <c r="L187" i="6"/>
  <c r="J185" i="4"/>
  <c r="I185" i="4"/>
  <c r="G170" i="7"/>
  <c r="P169" i="8"/>
  <c r="L169" i="8"/>
  <c r="J186" i="5"/>
  <c r="I186" i="5"/>
  <c r="D172" i="9"/>
  <c r="O172" i="9" s="1"/>
  <c r="P187" i="6" l="1"/>
  <c r="K186" i="5"/>
  <c r="M186" i="5" s="1"/>
  <c r="C187" i="5" s="1"/>
  <c r="L186" i="5"/>
  <c r="N187" i="6"/>
  <c r="B188" i="6"/>
  <c r="K185" i="4"/>
  <c r="M185" i="4" s="1"/>
  <c r="C186" i="4" s="1"/>
  <c r="L185" i="4"/>
  <c r="F170" i="7"/>
  <c r="F172" i="9"/>
  <c r="B170" i="8"/>
  <c r="N169" i="8"/>
  <c r="E188" i="6"/>
  <c r="G188" i="6" s="1"/>
  <c r="P185" i="4" l="1"/>
  <c r="H170" i="7"/>
  <c r="D170" i="8"/>
  <c r="O170" i="8" s="1"/>
  <c r="H172" i="9"/>
  <c r="I172" i="9" s="1"/>
  <c r="E187" i="5"/>
  <c r="G187" i="5" s="1"/>
  <c r="E186" i="4"/>
  <c r="G186" i="4" s="1"/>
  <c r="D188" i="6"/>
  <c r="O188" i="6" s="1"/>
  <c r="P186" i="5"/>
  <c r="N185" i="4"/>
  <c r="B186" i="4"/>
  <c r="B187" i="5"/>
  <c r="N186" i="5"/>
  <c r="F188" i="6" l="1"/>
  <c r="I188" i="6" s="1"/>
  <c r="F170" i="8"/>
  <c r="D187" i="5"/>
  <c r="O187" i="5" s="1"/>
  <c r="J170" i="7"/>
  <c r="D186" i="4"/>
  <c r="O186" i="4" s="1"/>
  <c r="I170" i="7"/>
  <c r="J172" i="9"/>
  <c r="J188" i="6" l="1"/>
  <c r="L188" i="6" s="1"/>
  <c r="F187" i="5"/>
  <c r="L172" i="9"/>
  <c r="L170" i="7"/>
  <c r="K188" i="6"/>
  <c r="M188" i="6" s="1"/>
  <c r="C189" i="6" s="1"/>
  <c r="K172" i="9"/>
  <c r="M172" i="9" s="1"/>
  <c r="C173" i="9" s="1"/>
  <c r="K170" i="7"/>
  <c r="M170" i="7" s="1"/>
  <c r="C171" i="7" s="1"/>
  <c r="B189" i="6"/>
  <c r="H170" i="8"/>
  <c r="J170" i="8" s="1"/>
  <c r="F186" i="4"/>
  <c r="I187" i="5"/>
  <c r="J187" i="5"/>
  <c r="N188" i="6" l="1"/>
  <c r="I170" i="8"/>
  <c r="K187" i="5"/>
  <c r="M187" i="5" s="1"/>
  <c r="C188" i="5" s="1"/>
  <c r="L187" i="5"/>
  <c r="E189" i="6"/>
  <c r="G189" i="6" s="1"/>
  <c r="E171" i="7"/>
  <c r="G171" i="7" s="1"/>
  <c r="L170" i="8"/>
  <c r="N170" i="7"/>
  <c r="B171" i="7"/>
  <c r="P170" i="7"/>
  <c r="I186" i="4"/>
  <c r="J186" i="4"/>
  <c r="K170" i="8"/>
  <c r="M170" i="8" s="1"/>
  <c r="C171" i="8" s="1"/>
  <c r="D189" i="6"/>
  <c r="F189" i="6" s="1"/>
  <c r="B173" i="9"/>
  <c r="N172" i="9"/>
  <c r="E173" i="9"/>
  <c r="G173" i="9" s="1"/>
  <c r="P188" i="6"/>
  <c r="P172" i="9"/>
  <c r="P170" i="8" l="1"/>
  <c r="I189" i="6"/>
  <c r="J189" i="6"/>
  <c r="K186" i="4"/>
  <c r="M186" i="4" s="1"/>
  <c r="C187" i="4" s="1"/>
  <c r="L186" i="4"/>
  <c r="D171" i="7"/>
  <c r="O171" i="7" s="1"/>
  <c r="E171" i="8"/>
  <c r="G171" i="8" s="1"/>
  <c r="B171" i="8"/>
  <c r="N170" i="8"/>
  <c r="D173" i="9"/>
  <c r="O173" i="9" s="1"/>
  <c r="B188" i="5"/>
  <c r="N187" i="5"/>
  <c r="E188" i="5"/>
  <c r="G188" i="5" s="1"/>
  <c r="O189" i="6"/>
  <c r="P187" i="5"/>
  <c r="D188" i="5" l="1"/>
  <c r="O188" i="5" s="1"/>
  <c r="D171" i="8"/>
  <c r="O171" i="8" s="1"/>
  <c r="N186" i="4"/>
  <c r="B187" i="4"/>
  <c r="E187" i="4"/>
  <c r="G187" i="4" s="1"/>
  <c r="P186" i="4"/>
  <c r="F173" i="9"/>
  <c r="F171" i="7"/>
  <c r="L189" i="6"/>
  <c r="K189" i="6"/>
  <c r="M189" i="6" s="1"/>
  <c r="C190" i="6" s="1"/>
  <c r="P189" i="6" l="1"/>
  <c r="F171" i="8"/>
  <c r="H171" i="7"/>
  <c r="I171" i="7" s="1"/>
  <c r="D187" i="4"/>
  <c r="O187" i="4" s="1"/>
  <c r="F188" i="5"/>
  <c r="H173" i="9"/>
  <c r="I173" i="9" s="1"/>
  <c r="E190" i="6"/>
  <c r="G190" i="6" s="1"/>
  <c r="N189" i="6"/>
  <c r="B190" i="6"/>
  <c r="J173" i="9" l="1"/>
  <c r="L173" i="9" s="1"/>
  <c r="I188" i="5"/>
  <c r="J188" i="5"/>
  <c r="H171" i="8"/>
  <c r="I171" i="8" s="1"/>
  <c r="D190" i="6"/>
  <c r="O190" i="6" s="1"/>
  <c r="F187" i="4"/>
  <c r="J171" i="7"/>
  <c r="K173" i="9" l="1"/>
  <c r="M173" i="9" s="1"/>
  <c r="C174" i="9" s="1"/>
  <c r="E174" i="9" s="1"/>
  <c r="G174" i="9" s="1"/>
  <c r="J171" i="8"/>
  <c r="L171" i="8" s="1"/>
  <c r="J187" i="4"/>
  <c r="I187" i="4"/>
  <c r="L171" i="7"/>
  <c r="B174" i="9"/>
  <c r="N173" i="9"/>
  <c r="K171" i="8"/>
  <c r="M171" i="8" s="1"/>
  <c r="C172" i="8" s="1"/>
  <c r="K171" i="7"/>
  <c r="M171" i="7" s="1"/>
  <c r="C172" i="7" s="1"/>
  <c r="P173" i="9"/>
  <c r="F190" i="6"/>
  <c r="K188" i="5"/>
  <c r="M188" i="5" s="1"/>
  <c r="C189" i="5" s="1"/>
  <c r="L188" i="5"/>
  <c r="P171" i="7" l="1"/>
  <c r="B189" i="5"/>
  <c r="N188" i="5"/>
  <c r="P188" i="5"/>
  <c r="K187" i="4"/>
  <c r="M187" i="4" s="1"/>
  <c r="C188" i="4" s="1"/>
  <c r="L187" i="4"/>
  <c r="E189" i="5"/>
  <c r="E172" i="7"/>
  <c r="B172" i="7"/>
  <c r="N171" i="7"/>
  <c r="J190" i="6"/>
  <c r="I190" i="6"/>
  <c r="D174" i="9"/>
  <c r="O174" i="9" s="1"/>
  <c r="B172" i="8"/>
  <c r="N171" i="8"/>
  <c r="E172" i="8"/>
  <c r="P171" i="8"/>
  <c r="F174" i="9" l="1"/>
  <c r="P187" i="4"/>
  <c r="D172" i="7"/>
  <c r="O172" i="7" s="1"/>
  <c r="N187" i="4"/>
  <c r="B188" i="4"/>
  <c r="G172" i="8"/>
  <c r="K190" i="6"/>
  <c r="M190" i="6" s="1"/>
  <c r="C191" i="6" s="1"/>
  <c r="L190" i="6"/>
  <c r="G189" i="5"/>
  <c r="D172" i="8"/>
  <c r="O172" i="8" s="1"/>
  <c r="H174" i="9"/>
  <c r="G172" i="7"/>
  <c r="E188" i="4"/>
  <c r="G188" i="4" s="1"/>
  <c r="D189" i="5"/>
  <c r="O189" i="5" s="1"/>
  <c r="P190" i="6" l="1"/>
  <c r="F172" i="7"/>
  <c r="F189" i="5"/>
  <c r="D188" i="4"/>
  <c r="O188" i="4" s="1"/>
  <c r="F172" i="8"/>
  <c r="B191" i="6"/>
  <c r="N190" i="6"/>
  <c r="E191" i="6"/>
  <c r="G191" i="6" s="1"/>
  <c r="I174" i="9"/>
  <c r="J174" i="9"/>
  <c r="D191" i="6" l="1"/>
  <c r="O191" i="6" s="1"/>
  <c r="L174" i="9"/>
  <c r="F188" i="4"/>
  <c r="H172" i="7"/>
  <c r="J172" i="7" s="1"/>
  <c r="I189" i="5"/>
  <c r="J189" i="5"/>
  <c r="H172" i="8"/>
  <c r="J172" i="8" s="1"/>
  <c r="K174" i="9"/>
  <c r="M174" i="9" s="1"/>
  <c r="C175" i="9" s="1"/>
  <c r="I172" i="8" l="1"/>
  <c r="I172" i="7"/>
  <c r="F191" i="6"/>
  <c r="L172" i="7"/>
  <c r="J188" i="4"/>
  <c r="I188" i="4"/>
  <c r="L172" i="8"/>
  <c r="P174" i="9"/>
  <c r="E175" i="9"/>
  <c r="G175" i="9" s="1"/>
  <c r="K172" i="8"/>
  <c r="M172" i="8" s="1"/>
  <c r="C173" i="8" s="1"/>
  <c r="I191" i="6"/>
  <c r="J191" i="6"/>
  <c r="K172" i="7"/>
  <c r="M172" i="7" s="1"/>
  <c r="C173" i="7" s="1"/>
  <c r="K189" i="5"/>
  <c r="M189" i="5" s="1"/>
  <c r="C190" i="5" s="1"/>
  <c r="L189" i="5"/>
  <c r="B175" i="9"/>
  <c r="N174" i="9"/>
  <c r="P189" i="5" l="1"/>
  <c r="D175" i="9"/>
  <c r="O175" i="9" s="1"/>
  <c r="B190" i="5"/>
  <c r="N189" i="5"/>
  <c r="K191" i="6"/>
  <c r="M191" i="6" s="1"/>
  <c r="C192" i="6" s="1"/>
  <c r="L191" i="6"/>
  <c r="P172" i="8"/>
  <c r="E173" i="7"/>
  <c r="G173" i="7" s="1"/>
  <c r="E190" i="5"/>
  <c r="G190" i="5" s="1"/>
  <c r="E173" i="8"/>
  <c r="G173" i="8" s="1"/>
  <c r="K188" i="4"/>
  <c r="M188" i="4" s="1"/>
  <c r="C189" i="4" s="1"/>
  <c r="L188" i="4"/>
  <c r="N172" i="7"/>
  <c r="B173" i="7"/>
  <c r="B173" i="8"/>
  <c r="N172" i="8"/>
  <c r="P172" i="7"/>
  <c r="P191" i="6" l="1"/>
  <c r="D173" i="7"/>
  <c r="O173" i="7" s="1"/>
  <c r="E192" i="6"/>
  <c r="G192" i="6" s="1"/>
  <c r="D173" i="8"/>
  <c r="O173" i="8" s="1"/>
  <c r="D190" i="5"/>
  <c r="O190" i="5" s="1"/>
  <c r="N188" i="4"/>
  <c r="B189" i="4"/>
  <c r="B192" i="6"/>
  <c r="N191" i="6"/>
  <c r="E189" i="4"/>
  <c r="P188" i="4"/>
  <c r="F175" i="9"/>
  <c r="F173" i="7" l="1"/>
  <c r="H173" i="7" s="1"/>
  <c r="I173" i="7" s="1"/>
  <c r="F190" i="5"/>
  <c r="H175" i="9"/>
  <c r="J175" i="9" s="1"/>
  <c r="D189" i="4"/>
  <c r="O189" i="4" s="1"/>
  <c r="G189" i="4"/>
  <c r="D192" i="6"/>
  <c r="O192" i="6" s="1"/>
  <c r="F173" i="8"/>
  <c r="I175" i="9" l="1"/>
  <c r="F192" i="6"/>
  <c r="J192" i="6" s="1"/>
  <c r="L175" i="9"/>
  <c r="H173" i="8"/>
  <c r="J173" i="8" s="1"/>
  <c r="I190" i="5"/>
  <c r="J190" i="5"/>
  <c r="F189" i="4"/>
  <c r="K175" i="9"/>
  <c r="M175" i="9" s="1"/>
  <c r="C176" i="9" s="1"/>
  <c r="J173" i="7"/>
  <c r="I192" i="6" l="1"/>
  <c r="L173" i="8"/>
  <c r="K190" i="5"/>
  <c r="M190" i="5" s="1"/>
  <c r="C191" i="5" s="1"/>
  <c r="L190" i="5"/>
  <c r="N175" i="9"/>
  <c r="B176" i="9"/>
  <c r="L173" i="7"/>
  <c r="K173" i="7"/>
  <c r="M173" i="7" s="1"/>
  <c r="C174" i="7" s="1"/>
  <c r="P175" i="9"/>
  <c r="E176" i="9"/>
  <c r="G176" i="9" s="1"/>
  <c r="K173" i="8"/>
  <c r="M173" i="8" s="1"/>
  <c r="C174" i="8" s="1"/>
  <c r="J189" i="4"/>
  <c r="I189" i="4"/>
  <c r="I173" i="8"/>
  <c r="K192" i="6"/>
  <c r="M192" i="6" s="1"/>
  <c r="C193" i="6" s="1"/>
  <c r="L192" i="6"/>
  <c r="P192" i="6" l="1"/>
  <c r="K189" i="4"/>
  <c r="M189" i="4" s="1"/>
  <c r="C190" i="4" s="1"/>
  <c r="L189" i="4"/>
  <c r="N173" i="7"/>
  <c r="B174" i="7"/>
  <c r="E174" i="7"/>
  <c r="N190" i="5"/>
  <c r="B191" i="5"/>
  <c r="E174" i="8"/>
  <c r="G174" i="8" s="1"/>
  <c r="E191" i="5"/>
  <c r="D176" i="9"/>
  <c r="O176" i="9" s="1"/>
  <c r="P190" i="5"/>
  <c r="N192" i="6"/>
  <c r="B193" i="6"/>
  <c r="N173" i="8"/>
  <c r="B174" i="8"/>
  <c r="P173" i="7"/>
  <c r="E193" i="6"/>
  <c r="P173" i="8"/>
  <c r="G174" i="7" l="1"/>
  <c r="G191" i="5"/>
  <c r="D174" i="7"/>
  <c r="O174" i="7" s="1"/>
  <c r="G193" i="6"/>
  <c r="N189" i="4"/>
  <c r="B190" i="4"/>
  <c r="E190" i="4"/>
  <c r="G190" i="4" s="1"/>
  <c r="D191" i="5"/>
  <c r="O191" i="5" s="1"/>
  <c r="D174" i="8"/>
  <c r="O174" i="8" s="1"/>
  <c r="D193" i="6"/>
  <c r="O193" i="6" s="1"/>
  <c r="F176" i="9"/>
  <c r="P189" i="4"/>
  <c r="F174" i="8" l="1"/>
  <c r="F174" i="7"/>
  <c r="H174" i="7" s="1"/>
  <c r="J174" i="7" s="1"/>
  <c r="F191" i="5"/>
  <c r="H176" i="9"/>
  <c r="J176" i="9" s="1"/>
  <c r="D190" i="4"/>
  <c r="O190" i="4" s="1"/>
  <c r="F193" i="6"/>
  <c r="H174" i="8"/>
  <c r="I174" i="8" s="1"/>
  <c r="I174" i="7" l="1"/>
  <c r="J174" i="8"/>
  <c r="K174" i="8" s="1"/>
  <c r="M174" i="8" s="1"/>
  <c r="C175" i="8" s="1"/>
  <c r="L174" i="7"/>
  <c r="L176" i="9"/>
  <c r="J193" i="6"/>
  <c r="I193" i="6"/>
  <c r="K176" i="9"/>
  <c r="M176" i="9" s="1"/>
  <c r="C177" i="9" s="1"/>
  <c r="I176" i="9"/>
  <c r="L174" i="8"/>
  <c r="K174" i="7"/>
  <c r="M174" i="7" s="1"/>
  <c r="C175" i="7" s="1"/>
  <c r="F190" i="4"/>
  <c r="J191" i="5"/>
  <c r="I191" i="5"/>
  <c r="P174" i="8" l="1"/>
  <c r="K191" i="5"/>
  <c r="M191" i="5" s="1"/>
  <c r="C192" i="5" s="1"/>
  <c r="L191" i="5"/>
  <c r="K193" i="6"/>
  <c r="M193" i="6" s="1"/>
  <c r="C194" i="6" s="1"/>
  <c r="L193" i="6"/>
  <c r="I190" i="4"/>
  <c r="J190" i="4"/>
  <c r="P176" i="9"/>
  <c r="E175" i="7"/>
  <c r="G175" i="7" s="1"/>
  <c r="E175" i="8"/>
  <c r="G175" i="8" s="1"/>
  <c r="E177" i="9"/>
  <c r="N174" i="7"/>
  <c r="B175" i="7"/>
  <c r="N174" i="8"/>
  <c r="B175" i="8"/>
  <c r="N176" i="9"/>
  <c r="B177" i="9"/>
  <c r="P174" i="7"/>
  <c r="N193" i="6" l="1"/>
  <c r="B194" i="6"/>
  <c r="K190" i="4"/>
  <c r="M190" i="4" s="1"/>
  <c r="C191" i="4" s="1"/>
  <c r="L190" i="4"/>
  <c r="E194" i="6"/>
  <c r="G194" i="6" s="1"/>
  <c r="P193" i="6"/>
  <c r="D175" i="7"/>
  <c r="O175" i="7" s="1"/>
  <c r="B192" i="5"/>
  <c r="N191" i="5"/>
  <c r="D177" i="9"/>
  <c r="O177" i="9" s="1"/>
  <c r="D175" i="8"/>
  <c r="O175" i="8" s="1"/>
  <c r="E192" i="5"/>
  <c r="G192" i="5" s="1"/>
  <c r="G177" i="9"/>
  <c r="P191" i="5"/>
  <c r="F175" i="7" l="1"/>
  <c r="F177" i="9"/>
  <c r="P190" i="4"/>
  <c r="D192" i="5"/>
  <c r="O192" i="5" s="1"/>
  <c r="E191" i="4"/>
  <c r="G191" i="4" s="1"/>
  <c r="H175" i="7"/>
  <c r="J175" i="7" s="1"/>
  <c r="D194" i="6"/>
  <c r="O194" i="6" s="1"/>
  <c r="H177" i="9"/>
  <c r="J177" i="9" s="1"/>
  <c r="B191" i="4"/>
  <c r="N190" i="4"/>
  <c r="F175" i="8"/>
  <c r="I175" i="7" l="1"/>
  <c r="L177" i="9"/>
  <c r="L175" i="7"/>
  <c r="F194" i="6"/>
  <c r="K177" i="9"/>
  <c r="M177" i="9" s="1"/>
  <c r="C178" i="9" s="1"/>
  <c r="K175" i="7"/>
  <c r="M175" i="7" s="1"/>
  <c r="C176" i="7" s="1"/>
  <c r="I177" i="9"/>
  <c r="H175" i="8"/>
  <c r="I175" i="8" s="1"/>
  <c r="D191" i="4"/>
  <c r="O191" i="4" s="1"/>
  <c r="F192" i="5"/>
  <c r="J175" i="8" l="1"/>
  <c r="K175" i="8" s="1"/>
  <c r="M175" i="8" s="1"/>
  <c r="C176" i="8" s="1"/>
  <c r="E176" i="7"/>
  <c r="B176" i="7"/>
  <c r="N175" i="7"/>
  <c r="J192" i="5"/>
  <c r="I192" i="5"/>
  <c r="F191" i="4"/>
  <c r="P175" i="7"/>
  <c r="L175" i="8"/>
  <c r="E178" i="9"/>
  <c r="B178" i="9"/>
  <c r="N177" i="9"/>
  <c r="J194" i="6"/>
  <c r="I194" i="6"/>
  <c r="P177" i="9"/>
  <c r="D176" i="7" l="1"/>
  <c r="O176" i="7" s="1"/>
  <c r="E176" i="8"/>
  <c r="G176" i="8" s="1"/>
  <c r="K192" i="5"/>
  <c r="M192" i="5" s="1"/>
  <c r="C193" i="5" s="1"/>
  <c r="L192" i="5"/>
  <c r="P175" i="8"/>
  <c r="G178" i="9"/>
  <c r="I191" i="4"/>
  <c r="J191" i="4"/>
  <c r="G176" i="7"/>
  <c r="N175" i="8"/>
  <c r="B176" i="8"/>
  <c r="D178" i="9"/>
  <c r="O178" i="9" s="1"/>
  <c r="K194" i="6"/>
  <c r="M194" i="6" s="1"/>
  <c r="C195" i="6" s="1"/>
  <c r="L194" i="6"/>
  <c r="F176" i="7" l="1"/>
  <c r="H176" i="7" s="1"/>
  <c r="J176" i="7" s="1"/>
  <c r="D176" i="8"/>
  <c r="O176" i="8" s="1"/>
  <c r="P192" i="5"/>
  <c r="K191" i="4"/>
  <c r="M191" i="4" s="1"/>
  <c r="C192" i="4" s="1"/>
  <c r="L191" i="4"/>
  <c r="B193" i="5"/>
  <c r="N192" i="5"/>
  <c r="E193" i="5"/>
  <c r="G193" i="5" s="1"/>
  <c r="B195" i="6"/>
  <c r="N194" i="6"/>
  <c r="P194" i="6"/>
  <c r="E195" i="6"/>
  <c r="G195" i="6" s="1"/>
  <c r="F178" i="9"/>
  <c r="D195" i="6" l="1"/>
  <c r="O195" i="6" s="1"/>
  <c r="P191" i="4"/>
  <c r="L176" i="7"/>
  <c r="D193" i="5"/>
  <c r="O193" i="5" s="1"/>
  <c r="H178" i="9"/>
  <c r="I178" i="9" s="1"/>
  <c r="K176" i="7"/>
  <c r="M176" i="7" s="1"/>
  <c r="C177" i="7" s="1"/>
  <c r="E192" i="4"/>
  <c r="F176" i="8"/>
  <c r="I176" i="7"/>
  <c r="B192" i="4"/>
  <c r="N191" i="4"/>
  <c r="G192" i="4" l="1"/>
  <c r="E177" i="7"/>
  <c r="G177" i="7" s="1"/>
  <c r="J178" i="9"/>
  <c r="K178" i="9" s="1"/>
  <c r="M178" i="9" s="1"/>
  <c r="C179" i="9" s="1"/>
  <c r="P176" i="7"/>
  <c r="F193" i="5"/>
  <c r="D192" i="4"/>
  <c r="O192" i="4" s="1"/>
  <c r="F195" i="6"/>
  <c r="N176" i="7"/>
  <c r="B177" i="7"/>
  <c r="H176" i="8"/>
  <c r="F192" i="4" l="1"/>
  <c r="P178" i="9"/>
  <c r="L178" i="9"/>
  <c r="J195" i="6"/>
  <c r="I195" i="6"/>
  <c r="I193" i="5"/>
  <c r="J193" i="5"/>
  <c r="I192" i="4"/>
  <c r="J192" i="4"/>
  <c r="D177" i="7"/>
  <c r="O177" i="7" s="1"/>
  <c r="I176" i="8"/>
  <c r="E179" i="9"/>
  <c r="G179" i="9" s="1"/>
  <c r="J176" i="8"/>
  <c r="F177" i="7" l="1"/>
  <c r="K193" i="5"/>
  <c r="M193" i="5" s="1"/>
  <c r="C194" i="5" s="1"/>
  <c r="L193" i="5"/>
  <c r="K195" i="6"/>
  <c r="M195" i="6" s="1"/>
  <c r="C196" i="6" s="1"/>
  <c r="L195" i="6"/>
  <c r="K192" i="4"/>
  <c r="M192" i="4" s="1"/>
  <c r="C193" i="4" s="1"/>
  <c r="L192" i="4"/>
  <c r="N178" i="9"/>
  <c r="B179" i="9"/>
  <c r="L176" i="8"/>
  <c r="K176" i="8"/>
  <c r="M176" i="8" s="1"/>
  <c r="C177" i="8" s="1"/>
  <c r="E193" i="4" l="1"/>
  <c r="G193" i="4" s="1"/>
  <c r="N176" i="8"/>
  <c r="B177" i="8"/>
  <c r="N195" i="6"/>
  <c r="B196" i="6"/>
  <c r="D179" i="9"/>
  <c r="O179" i="9" s="1"/>
  <c r="P195" i="6"/>
  <c r="B193" i="4"/>
  <c r="N192" i="4"/>
  <c r="B194" i="5"/>
  <c r="N193" i="5"/>
  <c r="P192" i="4"/>
  <c r="P193" i="5"/>
  <c r="E177" i="8"/>
  <c r="E196" i="6"/>
  <c r="G196" i="6" s="1"/>
  <c r="H177" i="7"/>
  <c r="I177" i="7" s="1"/>
  <c r="P176" i="8"/>
  <c r="E194" i="5"/>
  <c r="G194" i="5" s="1"/>
  <c r="J177" i="7" l="1"/>
  <c r="L177" i="7" s="1"/>
  <c r="F179" i="9"/>
  <c r="H179" i="9" s="1"/>
  <c r="I179" i="9" s="1"/>
  <c r="D177" i="8"/>
  <c r="O177" i="8" s="1"/>
  <c r="D196" i="6"/>
  <c r="O196" i="6" s="1"/>
  <c r="D193" i="4"/>
  <c r="O193" i="4" s="1"/>
  <c r="G177" i="8"/>
  <c r="D194" i="5"/>
  <c r="O194" i="5" s="1"/>
  <c r="K177" i="7"/>
  <c r="M177" i="7" s="1"/>
  <c r="C178" i="7" s="1"/>
  <c r="F193" i="4" l="1"/>
  <c r="F194" i="5"/>
  <c r="I194" i="5" s="1"/>
  <c r="N177" i="7"/>
  <c r="B178" i="7"/>
  <c r="P177" i="7"/>
  <c r="F177" i="8"/>
  <c r="J193" i="4"/>
  <c r="I193" i="4"/>
  <c r="F196" i="6"/>
  <c r="J179" i="9"/>
  <c r="K179" i="9" s="1"/>
  <c r="M179" i="9" s="1"/>
  <c r="C180" i="9" s="1"/>
  <c r="E178" i="7"/>
  <c r="G178" i="7" s="1"/>
  <c r="J194" i="5" l="1"/>
  <c r="E180" i="9"/>
  <c r="H177" i="8"/>
  <c r="J177" i="8" s="1"/>
  <c r="I196" i="6"/>
  <c r="J196" i="6"/>
  <c r="L193" i="4"/>
  <c r="K193" i="4"/>
  <c r="M193" i="4" s="1"/>
  <c r="C194" i="4" s="1"/>
  <c r="D178" i="7"/>
  <c r="O178" i="7" s="1"/>
  <c r="P179" i="9"/>
  <c r="L179" i="9"/>
  <c r="L194" i="5"/>
  <c r="K194" i="5"/>
  <c r="M194" i="5" s="1"/>
  <c r="C195" i="5" s="1"/>
  <c r="I177" i="8" l="1"/>
  <c r="E194" i="4"/>
  <c r="P193" i="4"/>
  <c r="N194" i="5"/>
  <c r="B195" i="5"/>
  <c r="P194" i="5"/>
  <c r="F178" i="7"/>
  <c r="L177" i="8"/>
  <c r="B180" i="9"/>
  <c r="N179" i="9"/>
  <c r="K196" i="6"/>
  <c r="M196" i="6" s="1"/>
  <c r="C197" i="6" s="1"/>
  <c r="L196" i="6"/>
  <c r="E195" i="5"/>
  <c r="G195" i="5" s="1"/>
  <c r="N193" i="4"/>
  <c r="B194" i="4"/>
  <c r="K177" i="8"/>
  <c r="M177" i="8" s="1"/>
  <c r="C178" i="8" s="1"/>
  <c r="G180" i="9"/>
  <c r="B197" i="6" l="1"/>
  <c r="N196" i="6"/>
  <c r="P177" i="8"/>
  <c r="P196" i="6"/>
  <c r="B178" i="8"/>
  <c r="N177" i="8"/>
  <c r="D195" i="5"/>
  <c r="O195" i="5" s="1"/>
  <c r="E197" i="6"/>
  <c r="G197" i="6" s="1"/>
  <c r="D180" i="9"/>
  <c r="O180" i="9" s="1"/>
  <c r="H178" i="7"/>
  <c r="J178" i="7" s="1"/>
  <c r="G194" i="4"/>
  <c r="D194" i="4"/>
  <c r="O194" i="4" s="1"/>
  <c r="E178" i="8"/>
  <c r="F195" i="5" l="1"/>
  <c r="I178" i="7"/>
  <c r="F194" i="4"/>
  <c r="I194" i="4" s="1"/>
  <c r="F180" i="9"/>
  <c r="D178" i="8"/>
  <c r="O178" i="8" s="1"/>
  <c r="I195" i="5"/>
  <c r="J195" i="5"/>
  <c r="G178" i="8"/>
  <c r="L178" i="7"/>
  <c r="D197" i="6"/>
  <c r="O197" i="6" s="1"/>
  <c r="K178" i="7"/>
  <c r="M178" i="7" s="1"/>
  <c r="C179" i="7" s="1"/>
  <c r="J194" i="4" l="1"/>
  <c r="L194" i="4" s="1"/>
  <c r="B195" i="4" s="1"/>
  <c r="F178" i="8"/>
  <c r="K195" i="5"/>
  <c r="M195" i="5" s="1"/>
  <c r="C196" i="5" s="1"/>
  <c r="L195" i="5"/>
  <c r="E179" i="7"/>
  <c r="G179" i="7" s="1"/>
  <c r="N178" i="7"/>
  <c r="B179" i="7"/>
  <c r="H178" i="8"/>
  <c r="J178" i="8" s="1"/>
  <c r="P178" i="7"/>
  <c r="H180" i="9"/>
  <c r="I180" i="9" s="1"/>
  <c r="F197" i="6"/>
  <c r="K194" i="4"/>
  <c r="M194" i="4" s="1"/>
  <c r="C195" i="4" s="1"/>
  <c r="J180" i="9" l="1"/>
  <c r="K180" i="9" s="1"/>
  <c r="M180" i="9" s="1"/>
  <c r="C181" i="9" s="1"/>
  <c r="P194" i="4"/>
  <c r="L178" i="8"/>
  <c r="B196" i="5"/>
  <c r="N195" i="5"/>
  <c r="E196" i="5"/>
  <c r="G196" i="5" s="1"/>
  <c r="L180" i="9"/>
  <c r="D179" i="7"/>
  <c r="O179" i="7" s="1"/>
  <c r="P195" i="5"/>
  <c r="K178" i="8"/>
  <c r="M178" i="8" s="1"/>
  <c r="C179" i="8" s="1"/>
  <c r="D195" i="4"/>
  <c r="J197" i="6"/>
  <c r="I197" i="6"/>
  <c r="I178" i="8"/>
  <c r="E195" i="4"/>
  <c r="G195" i="4" s="1"/>
  <c r="N194" i="4"/>
  <c r="P180" i="9" l="1"/>
  <c r="F179" i="7"/>
  <c r="H179" i="7" s="1"/>
  <c r="I179" i="7" s="1"/>
  <c r="E179" i="8"/>
  <c r="G179" i="8" s="1"/>
  <c r="B181" i="9"/>
  <c r="N180" i="9"/>
  <c r="D196" i="5"/>
  <c r="O196" i="5" s="1"/>
  <c r="E181" i="9"/>
  <c r="G181" i="9" s="1"/>
  <c r="O195" i="4"/>
  <c r="N178" i="8"/>
  <c r="B179" i="8"/>
  <c r="F195" i="4"/>
  <c r="K197" i="6"/>
  <c r="M197" i="6" s="1"/>
  <c r="C198" i="6" s="1"/>
  <c r="L197" i="6"/>
  <c r="P178" i="8"/>
  <c r="F196" i="5" l="1"/>
  <c r="J179" i="7"/>
  <c r="L179" i="7" s="1"/>
  <c r="E198" i="6"/>
  <c r="G198" i="6" s="1"/>
  <c r="D181" i="9"/>
  <c r="O181" i="9" s="1"/>
  <c r="I196" i="5"/>
  <c r="J196" i="5"/>
  <c r="L196" i="5" s="1"/>
  <c r="P197" i="6"/>
  <c r="N197" i="6"/>
  <c r="B198" i="6"/>
  <c r="D179" i="8"/>
  <c r="O179" i="8" s="1"/>
  <c r="K179" i="7"/>
  <c r="M179" i="7" s="1"/>
  <c r="C180" i="7" s="1"/>
  <c r="I195" i="4"/>
  <c r="J195" i="4"/>
  <c r="B197" i="5" l="1"/>
  <c r="D198" i="6"/>
  <c r="O198" i="6" s="1"/>
  <c r="K196" i="5"/>
  <c r="M196" i="5" s="1"/>
  <c r="C197" i="5" s="1"/>
  <c r="F181" i="9"/>
  <c r="L195" i="4"/>
  <c r="K195" i="4"/>
  <c r="M195" i="4" s="1"/>
  <c r="C196" i="4" s="1"/>
  <c r="P179" i="7"/>
  <c r="F179" i="8"/>
  <c r="B180" i="7"/>
  <c r="N179" i="7"/>
  <c r="E180" i="7"/>
  <c r="G180" i="7" s="1"/>
  <c r="H181" i="9" l="1"/>
  <c r="J181" i="9" s="1"/>
  <c r="H179" i="8"/>
  <c r="I179" i="8" s="1"/>
  <c r="F198" i="6"/>
  <c r="E197" i="5"/>
  <c r="N195" i="4"/>
  <c r="B196" i="4"/>
  <c r="D197" i="5"/>
  <c r="D180" i="7"/>
  <c r="O180" i="7" s="1"/>
  <c r="E196" i="4"/>
  <c r="G196" i="4" s="1"/>
  <c r="P195" i="4"/>
  <c r="P196" i="5"/>
  <c r="N196" i="5"/>
  <c r="J179" i="8" l="1"/>
  <c r="L179" i="8" s="1"/>
  <c r="O197" i="5"/>
  <c r="F180" i="7"/>
  <c r="F197" i="5"/>
  <c r="G197" i="5"/>
  <c r="L181" i="9"/>
  <c r="K181" i="9"/>
  <c r="M181" i="9" s="1"/>
  <c r="C182" i="9" s="1"/>
  <c r="I181" i="9"/>
  <c r="D196" i="4"/>
  <c r="O196" i="4" s="1"/>
  <c r="J198" i="6"/>
  <c r="I198" i="6"/>
  <c r="K179" i="8" l="1"/>
  <c r="M179" i="8" s="1"/>
  <c r="C180" i="8" s="1"/>
  <c r="P181" i="9"/>
  <c r="H180" i="7"/>
  <c r="P179" i="8"/>
  <c r="K198" i="6"/>
  <c r="M198" i="6" s="1"/>
  <c r="C199" i="6" s="1"/>
  <c r="L198" i="6"/>
  <c r="J197" i="5"/>
  <c r="I197" i="5"/>
  <c r="E182" i="9"/>
  <c r="G182" i="9" s="1"/>
  <c r="E180" i="8"/>
  <c r="F196" i="4"/>
  <c r="B182" i="9"/>
  <c r="N181" i="9"/>
  <c r="B180" i="8"/>
  <c r="N179" i="8"/>
  <c r="P198" i="6" l="1"/>
  <c r="N198" i="6"/>
  <c r="B199" i="6"/>
  <c r="D182" i="9"/>
  <c r="O182" i="9" s="1"/>
  <c r="G180" i="8"/>
  <c r="E199" i="6"/>
  <c r="K197" i="5"/>
  <c r="M197" i="5" s="1"/>
  <c r="C198" i="5" s="1"/>
  <c r="L197" i="5"/>
  <c r="I196" i="4"/>
  <c r="J196" i="4"/>
  <c r="D180" i="8"/>
  <c r="O180" i="8" s="1"/>
  <c r="J180" i="7"/>
  <c r="K180" i="7" s="1"/>
  <c r="M180" i="7" s="1"/>
  <c r="C181" i="7" s="1"/>
  <c r="I180" i="7"/>
  <c r="F182" i="9" l="1"/>
  <c r="E181" i="7"/>
  <c r="G181" i="7" s="1"/>
  <c r="G199" i="6"/>
  <c r="F180" i="8"/>
  <c r="H182" i="9"/>
  <c r="J182" i="9" s="1"/>
  <c r="L182" i="9" s="1"/>
  <c r="K196" i="4"/>
  <c r="M196" i="4" s="1"/>
  <c r="C197" i="4" s="1"/>
  <c r="L196" i="4"/>
  <c r="P197" i="5"/>
  <c r="N197" i="5"/>
  <c r="B198" i="5"/>
  <c r="D199" i="6"/>
  <c r="O199" i="6" s="1"/>
  <c r="E198" i="5"/>
  <c r="G198" i="5" s="1"/>
  <c r="P180" i="7"/>
  <c r="L180" i="7"/>
  <c r="H180" i="8" l="1"/>
  <c r="J180" i="8" s="1"/>
  <c r="F199" i="6"/>
  <c r="B183" i="9"/>
  <c r="P196" i="4"/>
  <c r="D198" i="5"/>
  <c r="O198" i="5" s="1"/>
  <c r="E197" i="4"/>
  <c r="N180" i="7"/>
  <c r="B181" i="7"/>
  <c r="B197" i="4"/>
  <c r="N196" i="4"/>
  <c r="K182" i="9"/>
  <c r="M182" i="9" s="1"/>
  <c r="C183" i="9" s="1"/>
  <c r="I182" i="9"/>
  <c r="I180" i="8" l="1"/>
  <c r="P182" i="9"/>
  <c r="L180" i="8"/>
  <c r="D183" i="9"/>
  <c r="F183" i="9" s="1"/>
  <c r="G197" i="4"/>
  <c r="F198" i="5"/>
  <c r="N182" i="9"/>
  <c r="J199" i="6"/>
  <c r="I199" i="6"/>
  <c r="E183" i="9"/>
  <c r="G183" i="9" s="1"/>
  <c r="D197" i="4"/>
  <c r="O197" i="4" s="1"/>
  <c r="D181" i="7"/>
  <c r="O181" i="7" s="1"/>
  <c r="K180" i="8"/>
  <c r="M180" i="8" s="1"/>
  <c r="C181" i="8" s="1"/>
  <c r="H183" i="9" l="1"/>
  <c r="J183" i="9" s="1"/>
  <c r="O183" i="9"/>
  <c r="F197" i="4"/>
  <c r="J198" i="5"/>
  <c r="I198" i="5"/>
  <c r="N180" i="8"/>
  <c r="B181" i="8"/>
  <c r="E181" i="8"/>
  <c r="G181" i="8" s="1"/>
  <c r="F181" i="7"/>
  <c r="P180" i="8"/>
  <c r="K199" i="6"/>
  <c r="M199" i="6" s="1"/>
  <c r="C200" i="6" s="1"/>
  <c r="L199" i="6"/>
  <c r="L183" i="9" l="1"/>
  <c r="D181" i="8"/>
  <c r="O181" i="8" s="1"/>
  <c r="E200" i="6"/>
  <c r="G200" i="6" s="1"/>
  <c r="B200" i="6"/>
  <c r="N199" i="6"/>
  <c r="H181" i="7"/>
  <c r="J197" i="4"/>
  <c r="I197" i="4"/>
  <c r="P199" i="6"/>
  <c r="K183" i="9"/>
  <c r="M183" i="9" s="1"/>
  <c r="C184" i="9" s="1"/>
  <c r="K198" i="5"/>
  <c r="M198" i="5" s="1"/>
  <c r="C199" i="5" s="1"/>
  <c r="L198" i="5"/>
  <c r="I183" i="9"/>
  <c r="P198" i="5" l="1"/>
  <c r="F181" i="8"/>
  <c r="J181" i="7"/>
  <c r="E184" i="9"/>
  <c r="N183" i="9"/>
  <c r="B184" i="9"/>
  <c r="K197" i="4"/>
  <c r="M197" i="4" s="1"/>
  <c r="C198" i="4" s="1"/>
  <c r="L197" i="4"/>
  <c r="B199" i="5"/>
  <c r="N198" i="5"/>
  <c r="P183" i="9"/>
  <c r="I181" i="7"/>
  <c r="D200" i="6"/>
  <c r="O200" i="6" s="1"/>
  <c r="E199" i="5"/>
  <c r="G199" i="5" s="1"/>
  <c r="F200" i="6" l="1"/>
  <c r="G184" i="9"/>
  <c r="P197" i="4"/>
  <c r="J200" i="6"/>
  <c r="L200" i="6" s="1"/>
  <c r="I200" i="6"/>
  <c r="D184" i="9"/>
  <c r="O184" i="9" s="1"/>
  <c r="L181" i="7"/>
  <c r="E198" i="4"/>
  <c r="G198" i="4" s="1"/>
  <c r="H181" i="8"/>
  <c r="I181" i="8" s="1"/>
  <c r="D199" i="5"/>
  <c r="O199" i="5" s="1"/>
  <c r="K181" i="7"/>
  <c r="M181" i="7" s="1"/>
  <c r="C182" i="7" s="1"/>
  <c r="N197" i="4"/>
  <c r="B198" i="4"/>
  <c r="F199" i="5" l="1"/>
  <c r="J199" i="5" s="1"/>
  <c r="P181" i="7"/>
  <c r="J181" i="8"/>
  <c r="K181" i="8" s="1"/>
  <c r="M181" i="8" s="1"/>
  <c r="C182" i="8" s="1"/>
  <c r="D198" i="4"/>
  <c r="O198" i="4" s="1"/>
  <c r="K200" i="6"/>
  <c r="M200" i="6" s="1"/>
  <c r="C201" i="6" s="1"/>
  <c r="B182" i="7"/>
  <c r="N181" i="7"/>
  <c r="F184" i="9"/>
  <c r="E182" i="7"/>
  <c r="B201" i="6"/>
  <c r="L181" i="8"/>
  <c r="N200" i="6" l="1"/>
  <c r="I199" i="5"/>
  <c r="P181" i="8"/>
  <c r="E182" i="8"/>
  <c r="G182" i="8" s="1"/>
  <c r="H184" i="9"/>
  <c r="I184" i="9" s="1"/>
  <c r="F198" i="4"/>
  <c r="D182" i="7"/>
  <c r="O182" i="7" s="1"/>
  <c r="D201" i="6"/>
  <c r="G182" i="7"/>
  <c r="E201" i="6"/>
  <c r="G201" i="6" s="1"/>
  <c r="K199" i="5"/>
  <c r="M199" i="5" s="1"/>
  <c r="C200" i="5" s="1"/>
  <c r="L199" i="5"/>
  <c r="P200" i="6"/>
  <c r="B182" i="8"/>
  <c r="N181" i="8"/>
  <c r="J184" i="9" l="1"/>
  <c r="L184" i="9" s="1"/>
  <c r="O201" i="6"/>
  <c r="F182" i="7"/>
  <c r="B200" i="5"/>
  <c r="N199" i="5"/>
  <c r="F201" i="6"/>
  <c r="K184" i="9"/>
  <c r="M184" i="9" s="1"/>
  <c r="C185" i="9" s="1"/>
  <c r="D182" i="8"/>
  <c r="O182" i="8" s="1"/>
  <c r="I198" i="4"/>
  <c r="J198" i="4"/>
  <c r="P199" i="5"/>
  <c r="E200" i="5"/>
  <c r="G200" i="5" s="1"/>
  <c r="F182" i="8" l="1"/>
  <c r="K198" i="4"/>
  <c r="M198" i="4" s="1"/>
  <c r="C199" i="4" s="1"/>
  <c r="L198" i="4"/>
  <c r="D200" i="5"/>
  <c r="O200" i="5" s="1"/>
  <c r="B185" i="9"/>
  <c r="N184" i="9"/>
  <c r="J201" i="6"/>
  <c r="I201" i="6"/>
  <c r="P184" i="9"/>
  <c r="E185" i="9"/>
  <c r="G185" i="9" s="1"/>
  <c r="H182" i="7"/>
  <c r="I182" i="7" s="1"/>
  <c r="J182" i="7" l="1"/>
  <c r="F200" i="5"/>
  <c r="B199" i="4"/>
  <c r="N198" i="4"/>
  <c r="L182" i="7"/>
  <c r="E199" i="4"/>
  <c r="G199" i="4" s="1"/>
  <c r="K201" i="6"/>
  <c r="M201" i="6" s="1"/>
  <c r="C202" i="6" s="1"/>
  <c r="L201" i="6"/>
  <c r="P198" i="4"/>
  <c r="K182" i="7"/>
  <c r="M182" i="7" s="1"/>
  <c r="C183" i="7" s="1"/>
  <c r="D185" i="9"/>
  <c r="O185" i="9" s="1"/>
  <c r="H182" i="8"/>
  <c r="J182" i="8" s="1"/>
  <c r="F185" i="9" l="1"/>
  <c r="P201" i="6"/>
  <c r="E183" i="7"/>
  <c r="G183" i="7" s="1"/>
  <c r="B183" i="7"/>
  <c r="N182" i="7"/>
  <c r="H185" i="9"/>
  <c r="I185" i="9" s="1"/>
  <c r="N201" i="6"/>
  <c r="B202" i="6"/>
  <c r="P182" i="7"/>
  <c r="E202" i="6"/>
  <c r="K182" i="8"/>
  <c r="M182" i="8" s="1"/>
  <c r="C183" i="8" s="1"/>
  <c r="D199" i="4"/>
  <c r="O199" i="4" s="1"/>
  <c r="L182" i="8"/>
  <c r="I182" i="8"/>
  <c r="J200" i="5"/>
  <c r="I200" i="5"/>
  <c r="F199" i="4" l="1"/>
  <c r="I199" i="4" s="1"/>
  <c r="G202" i="6"/>
  <c r="D183" i="7"/>
  <c r="O183" i="7" s="1"/>
  <c r="B183" i="8"/>
  <c r="N182" i="8"/>
  <c r="P182" i="8"/>
  <c r="E183" i="8"/>
  <c r="D202" i="6"/>
  <c r="O202" i="6" s="1"/>
  <c r="K200" i="5"/>
  <c r="M200" i="5" s="1"/>
  <c r="C201" i="5" s="1"/>
  <c r="L200" i="5"/>
  <c r="J185" i="9"/>
  <c r="K185" i="9" s="1"/>
  <c r="M185" i="9" s="1"/>
  <c r="C186" i="9" s="1"/>
  <c r="J199" i="4" l="1"/>
  <c r="E186" i="9"/>
  <c r="F183" i="7"/>
  <c r="K199" i="4"/>
  <c r="M199" i="4" s="1"/>
  <c r="C200" i="4" s="1"/>
  <c r="F202" i="6"/>
  <c r="L199" i="4"/>
  <c r="G183" i="8"/>
  <c r="P185" i="9"/>
  <c r="L185" i="9"/>
  <c r="D183" i="8"/>
  <c r="O183" i="8" s="1"/>
  <c r="E201" i="5"/>
  <c r="G201" i="5" s="1"/>
  <c r="N200" i="5"/>
  <c r="B201" i="5"/>
  <c r="P200" i="5"/>
  <c r="F183" i="8" l="1"/>
  <c r="H183" i="7"/>
  <c r="I183" i="7" s="1"/>
  <c r="I202" i="6"/>
  <c r="J202" i="6"/>
  <c r="E200" i="4"/>
  <c r="G200" i="4" s="1"/>
  <c r="B186" i="9"/>
  <c r="N185" i="9"/>
  <c r="P199" i="4"/>
  <c r="D201" i="5"/>
  <c r="O201" i="5" s="1"/>
  <c r="B200" i="4"/>
  <c r="N199" i="4"/>
  <c r="G186" i="9"/>
  <c r="D200" i="4" l="1"/>
  <c r="O200" i="4" s="1"/>
  <c r="F201" i="5"/>
  <c r="J183" i="7"/>
  <c r="H183" i="8"/>
  <c r="I183" i="8" s="1"/>
  <c r="D186" i="9"/>
  <c r="O186" i="9" s="1"/>
  <c r="K202" i="6"/>
  <c r="M202" i="6" s="1"/>
  <c r="C203" i="6" s="1"/>
  <c r="L202" i="6"/>
  <c r="J183" i="8" l="1"/>
  <c r="F186" i="9"/>
  <c r="E203" i="6"/>
  <c r="L183" i="7"/>
  <c r="J201" i="5"/>
  <c r="I201" i="5"/>
  <c r="L183" i="8"/>
  <c r="H186" i="9"/>
  <c r="J186" i="9" s="1"/>
  <c r="K183" i="8"/>
  <c r="M183" i="8" s="1"/>
  <c r="C184" i="8" s="1"/>
  <c r="N202" i="6"/>
  <c r="B203" i="6"/>
  <c r="P202" i="6"/>
  <c r="K183" i="7"/>
  <c r="M183" i="7" s="1"/>
  <c r="C184" i="7" s="1"/>
  <c r="F200" i="4"/>
  <c r="I186" i="9" l="1"/>
  <c r="L186" i="9"/>
  <c r="P183" i="8"/>
  <c r="D203" i="6"/>
  <c r="O203" i="6" s="1"/>
  <c r="K186" i="9"/>
  <c r="M186" i="9" s="1"/>
  <c r="C187" i="9" s="1"/>
  <c r="B184" i="7"/>
  <c r="N183" i="7"/>
  <c r="E184" i="7"/>
  <c r="G184" i="7" s="1"/>
  <c r="N183" i="8"/>
  <c r="B184" i="8"/>
  <c r="I200" i="4"/>
  <c r="J200" i="4"/>
  <c r="K201" i="5"/>
  <c r="M201" i="5" s="1"/>
  <c r="C202" i="5" s="1"/>
  <c r="L201" i="5"/>
  <c r="E184" i="8"/>
  <c r="G184" i="8" s="1"/>
  <c r="P183" i="7"/>
  <c r="G203" i="6"/>
  <c r="K200" i="4" l="1"/>
  <c r="M200" i="4" s="1"/>
  <c r="C201" i="4" s="1"/>
  <c r="L200" i="4"/>
  <c r="F203" i="6"/>
  <c r="P201" i="5"/>
  <c r="E187" i="9"/>
  <c r="G187" i="9" s="1"/>
  <c r="E202" i="5"/>
  <c r="G202" i="5" s="1"/>
  <c r="D184" i="8"/>
  <c r="O184" i="8" s="1"/>
  <c r="D184" i="7"/>
  <c r="O184" i="7" s="1"/>
  <c r="B187" i="9"/>
  <c r="N186" i="9"/>
  <c r="P186" i="9"/>
  <c r="N201" i="5"/>
  <c r="B202" i="5"/>
  <c r="F184" i="7" l="1"/>
  <c r="D202" i="5"/>
  <c r="O202" i="5" s="1"/>
  <c r="J203" i="6"/>
  <c r="I203" i="6"/>
  <c r="F184" i="8"/>
  <c r="N200" i="4"/>
  <c r="B201" i="4"/>
  <c r="E201" i="4"/>
  <c r="G201" i="4" s="1"/>
  <c r="D187" i="9"/>
  <c r="O187" i="9" s="1"/>
  <c r="P200" i="4"/>
  <c r="H184" i="8" l="1"/>
  <c r="D201" i="4"/>
  <c r="O201" i="4" s="1"/>
  <c r="F202" i="5"/>
  <c r="H184" i="7"/>
  <c r="I184" i="7" s="1"/>
  <c r="F187" i="9"/>
  <c r="K203" i="6"/>
  <c r="M203" i="6" s="1"/>
  <c r="C204" i="6" s="1"/>
  <c r="L203" i="6"/>
  <c r="J184" i="7" l="1"/>
  <c r="L184" i="7" s="1"/>
  <c r="H187" i="9"/>
  <c r="I187" i="9" s="1"/>
  <c r="F201" i="4"/>
  <c r="E204" i="6"/>
  <c r="G204" i="6" s="1"/>
  <c r="P203" i="6"/>
  <c r="B204" i="6"/>
  <c r="N203" i="6"/>
  <c r="J202" i="5"/>
  <c r="I202" i="5"/>
  <c r="I184" i="8"/>
  <c r="K184" i="7"/>
  <c r="M184" i="7" s="1"/>
  <c r="C185" i="7" s="1"/>
  <c r="J184" i="8"/>
  <c r="J187" i="9" l="1"/>
  <c r="J201" i="4"/>
  <c r="I201" i="4"/>
  <c r="L187" i="9"/>
  <c r="L184" i="8"/>
  <c r="K184" i="8"/>
  <c r="M184" i="8" s="1"/>
  <c r="C185" i="8" s="1"/>
  <c r="B185" i="7"/>
  <c r="N184" i="7"/>
  <c r="E185" i="7"/>
  <c r="K202" i="5"/>
  <c r="M202" i="5" s="1"/>
  <c r="C203" i="5" s="1"/>
  <c r="L202" i="5"/>
  <c r="D204" i="6"/>
  <c r="O204" i="6" s="1"/>
  <c r="K187" i="9"/>
  <c r="M187" i="9" s="1"/>
  <c r="C188" i="9" s="1"/>
  <c r="P184" i="7"/>
  <c r="P187" i="9" l="1"/>
  <c r="B185" i="8"/>
  <c r="N184" i="8"/>
  <c r="P184" i="8"/>
  <c r="N187" i="9"/>
  <c r="B188" i="9"/>
  <c r="E203" i="5"/>
  <c r="G203" i="5" s="1"/>
  <c r="B203" i="5"/>
  <c r="N202" i="5"/>
  <c r="E185" i="8"/>
  <c r="P202" i="5"/>
  <c r="G185" i="7"/>
  <c r="D185" i="7"/>
  <c r="O185" i="7" s="1"/>
  <c r="K201" i="4"/>
  <c r="M201" i="4" s="1"/>
  <c r="C202" i="4" s="1"/>
  <c r="L201" i="4"/>
  <c r="F204" i="6"/>
  <c r="E188" i="9"/>
  <c r="G188" i="9" s="1"/>
  <c r="P201" i="4" l="1"/>
  <c r="G185" i="8"/>
  <c r="D188" i="9"/>
  <c r="O188" i="9" s="1"/>
  <c r="D203" i="5"/>
  <c r="O203" i="5" s="1"/>
  <c r="J204" i="6"/>
  <c r="I204" i="6"/>
  <c r="N201" i="4"/>
  <c r="B202" i="4"/>
  <c r="E202" i="4"/>
  <c r="D185" i="8"/>
  <c r="O185" i="8" s="1"/>
  <c r="F185" i="7"/>
  <c r="K204" i="6" l="1"/>
  <c r="M204" i="6" s="1"/>
  <c r="C205" i="6" s="1"/>
  <c r="L204" i="6"/>
  <c r="G202" i="4"/>
  <c r="F188" i="9"/>
  <c r="F185" i="8"/>
  <c r="D202" i="4"/>
  <c r="O202" i="4" s="1"/>
  <c r="F203" i="5"/>
  <c r="H185" i="7"/>
  <c r="J185" i="7" s="1"/>
  <c r="F202" i="4" l="1"/>
  <c r="P204" i="6"/>
  <c r="L185" i="7"/>
  <c r="J203" i="5"/>
  <c r="I203" i="5"/>
  <c r="J202" i="4"/>
  <c r="I202" i="4"/>
  <c r="H188" i="9"/>
  <c r="I188" i="9" s="1"/>
  <c r="K185" i="7"/>
  <c r="M185" i="7" s="1"/>
  <c r="C186" i="7" s="1"/>
  <c r="B205" i="6"/>
  <c r="N204" i="6"/>
  <c r="I185" i="7"/>
  <c r="H185" i="8"/>
  <c r="J185" i="8" s="1"/>
  <c r="E205" i="6"/>
  <c r="J188" i="9" l="1"/>
  <c r="L185" i="8"/>
  <c r="D205" i="6"/>
  <c r="O205" i="6" s="1"/>
  <c r="L188" i="9"/>
  <c r="G205" i="6"/>
  <c r="K185" i="8"/>
  <c r="M185" i="8" s="1"/>
  <c r="C186" i="8" s="1"/>
  <c r="I185" i="8"/>
  <c r="K202" i="4"/>
  <c r="M202" i="4" s="1"/>
  <c r="C203" i="4" s="1"/>
  <c r="L202" i="4"/>
  <c r="K203" i="5"/>
  <c r="M203" i="5" s="1"/>
  <c r="C204" i="5" s="1"/>
  <c r="L203" i="5"/>
  <c r="E186" i="7"/>
  <c r="B186" i="7"/>
  <c r="N185" i="7"/>
  <c r="K188" i="9"/>
  <c r="M188" i="9" s="1"/>
  <c r="C189" i="9" s="1"/>
  <c r="P185" i="7"/>
  <c r="B203" i="4" l="1"/>
  <c r="N202" i="4"/>
  <c r="N188" i="9"/>
  <c r="B189" i="9"/>
  <c r="F205" i="6"/>
  <c r="E204" i="5"/>
  <c r="G204" i="5" s="1"/>
  <c r="E203" i="4"/>
  <c r="G203" i="4" s="1"/>
  <c r="P203" i="5"/>
  <c r="B186" i="8"/>
  <c r="N185" i="8"/>
  <c r="B204" i="5"/>
  <c r="N203" i="5"/>
  <c r="P202" i="4"/>
  <c r="E189" i="9"/>
  <c r="G189" i="9" s="1"/>
  <c r="D186" i="7"/>
  <c r="O186" i="7" s="1"/>
  <c r="P185" i="8"/>
  <c r="G186" i="7"/>
  <c r="E186" i="8"/>
  <c r="P188" i="9"/>
  <c r="F186" i="7" l="1"/>
  <c r="G186" i="8"/>
  <c r="D186" i="8"/>
  <c r="O186" i="8" s="1"/>
  <c r="I205" i="6"/>
  <c r="J205" i="6"/>
  <c r="D189" i="9"/>
  <c r="O189" i="9" s="1"/>
  <c r="H186" i="7"/>
  <c r="J186" i="7" s="1"/>
  <c r="D204" i="5"/>
  <c r="O204" i="5" s="1"/>
  <c r="D203" i="4"/>
  <c r="O203" i="4" s="1"/>
  <c r="I186" i="7" l="1"/>
  <c r="F189" i="9"/>
  <c r="H189" i="9" s="1"/>
  <c r="I189" i="9" s="1"/>
  <c r="F204" i="5"/>
  <c r="K186" i="7"/>
  <c r="M186" i="7" s="1"/>
  <c r="C187" i="7" s="1"/>
  <c r="F186" i="8"/>
  <c r="K205" i="6"/>
  <c r="M205" i="6" s="1"/>
  <c r="C206" i="6" s="1"/>
  <c r="L205" i="6"/>
  <c r="F203" i="4"/>
  <c r="L186" i="7"/>
  <c r="J189" i="9" l="1"/>
  <c r="P205" i="6"/>
  <c r="P186" i="7"/>
  <c r="J203" i="4"/>
  <c r="I203" i="4"/>
  <c r="N186" i="7"/>
  <c r="B187" i="7"/>
  <c r="N205" i="6"/>
  <c r="B206" i="6"/>
  <c r="L189" i="9"/>
  <c r="E187" i="7"/>
  <c r="G187" i="7" s="1"/>
  <c r="K189" i="9"/>
  <c r="M189" i="9" s="1"/>
  <c r="C190" i="9" s="1"/>
  <c r="J204" i="5"/>
  <c r="I204" i="5"/>
  <c r="E206" i="6"/>
  <c r="H186" i="8"/>
  <c r="J186" i="8" s="1"/>
  <c r="I186" i="8" l="1"/>
  <c r="G206" i="6"/>
  <c r="E190" i="9"/>
  <c r="G190" i="9" s="1"/>
  <c r="D187" i="7"/>
  <c r="O187" i="7" s="1"/>
  <c r="L186" i="8"/>
  <c r="D206" i="6"/>
  <c r="O206" i="6" s="1"/>
  <c r="B190" i="9"/>
  <c r="N189" i="9"/>
  <c r="P189" i="9"/>
  <c r="K204" i="5"/>
  <c r="M204" i="5" s="1"/>
  <c r="C205" i="5" s="1"/>
  <c r="L204" i="5"/>
  <c r="K186" i="8"/>
  <c r="M186" i="8" s="1"/>
  <c r="C187" i="8" s="1"/>
  <c r="K203" i="4"/>
  <c r="M203" i="4" s="1"/>
  <c r="C204" i="4" s="1"/>
  <c r="L203" i="4"/>
  <c r="P186" i="8" l="1"/>
  <c r="F187" i="7"/>
  <c r="P204" i="5"/>
  <c r="F206" i="6"/>
  <c r="I206" i="6" s="1"/>
  <c r="B187" i="8"/>
  <c r="N186" i="8"/>
  <c r="E205" i="5"/>
  <c r="G205" i="5" s="1"/>
  <c r="N203" i="4"/>
  <c r="B204" i="4"/>
  <c r="E204" i="4"/>
  <c r="H187" i="7"/>
  <c r="I187" i="7" s="1"/>
  <c r="E187" i="8"/>
  <c r="G187" i="8" s="1"/>
  <c r="D190" i="9"/>
  <c r="O190" i="9" s="1"/>
  <c r="P203" i="4"/>
  <c r="N204" i="5"/>
  <c r="B205" i="5"/>
  <c r="J206" i="6" l="1"/>
  <c r="K206" i="6" s="1"/>
  <c r="M206" i="6" s="1"/>
  <c r="C207" i="6" s="1"/>
  <c r="F190" i="9"/>
  <c r="G204" i="4"/>
  <c r="D205" i="5"/>
  <c r="O205" i="5" s="1"/>
  <c r="H190" i="9"/>
  <c r="I190" i="9" s="1"/>
  <c r="J187" i="7"/>
  <c r="K187" i="7" s="1"/>
  <c r="M187" i="7" s="1"/>
  <c r="C188" i="7" s="1"/>
  <c r="D204" i="4"/>
  <c r="O204" i="4" s="1"/>
  <c r="D187" i="8"/>
  <c r="O187" i="8" s="1"/>
  <c r="L206" i="6" l="1"/>
  <c r="E188" i="7"/>
  <c r="G188" i="7" s="1"/>
  <c r="E207" i="6"/>
  <c r="G207" i="6" s="1"/>
  <c r="P206" i="6"/>
  <c r="F204" i="4"/>
  <c r="N206" i="6"/>
  <c r="B207" i="6"/>
  <c r="P187" i="7"/>
  <c r="L187" i="7"/>
  <c r="J190" i="9"/>
  <c r="F187" i="8"/>
  <c r="F205" i="5"/>
  <c r="L190" i="9" l="1"/>
  <c r="N187" i="7"/>
  <c r="B188" i="7"/>
  <c r="D207" i="6"/>
  <c r="O207" i="6" s="1"/>
  <c r="K190" i="9"/>
  <c r="M190" i="9" s="1"/>
  <c r="C191" i="9" s="1"/>
  <c r="I205" i="5"/>
  <c r="J205" i="5"/>
  <c r="J204" i="4"/>
  <c r="I204" i="4"/>
  <c r="H187" i="8"/>
  <c r="J187" i="8" s="1"/>
  <c r="K205" i="5" l="1"/>
  <c r="M205" i="5" s="1"/>
  <c r="C206" i="5" s="1"/>
  <c r="L205" i="5"/>
  <c r="F207" i="6"/>
  <c r="E191" i="9"/>
  <c r="G191" i="9" s="1"/>
  <c r="K204" i="4"/>
  <c r="M204" i="4" s="1"/>
  <c r="C205" i="4" s="1"/>
  <c r="L204" i="4"/>
  <c r="K187" i="8"/>
  <c r="M187" i="8" s="1"/>
  <c r="C188" i="8" s="1"/>
  <c r="N190" i="9"/>
  <c r="B191" i="9"/>
  <c r="I187" i="8"/>
  <c r="P190" i="9"/>
  <c r="L187" i="8"/>
  <c r="D188" i="7"/>
  <c r="O188" i="7" s="1"/>
  <c r="F188" i="7" l="1"/>
  <c r="H188" i="7" s="1"/>
  <c r="P187" i="8"/>
  <c r="B188" i="8"/>
  <c r="N187" i="8"/>
  <c r="E205" i="4"/>
  <c r="G205" i="4" s="1"/>
  <c r="E188" i="8"/>
  <c r="J207" i="6"/>
  <c r="I207" i="6"/>
  <c r="B206" i="5"/>
  <c r="N205" i="5"/>
  <c r="D191" i="9"/>
  <c r="O191" i="9" s="1"/>
  <c r="P204" i="4"/>
  <c r="E206" i="5"/>
  <c r="B205" i="4"/>
  <c r="N204" i="4"/>
  <c r="P205" i="5"/>
  <c r="F191" i="9" l="1"/>
  <c r="D206" i="5"/>
  <c r="O206" i="5" s="1"/>
  <c r="G188" i="8"/>
  <c r="I188" i="7"/>
  <c r="K207" i="6"/>
  <c r="M207" i="6" s="1"/>
  <c r="C208" i="6" s="1"/>
  <c r="L207" i="6"/>
  <c r="J188" i="7"/>
  <c r="H191" i="9"/>
  <c r="I191" i="9" s="1"/>
  <c r="D188" i="8"/>
  <c r="O188" i="8" s="1"/>
  <c r="D205" i="4"/>
  <c r="O205" i="4" s="1"/>
  <c r="G206" i="5"/>
  <c r="J191" i="9" l="1"/>
  <c r="F188" i="8"/>
  <c r="P207" i="6"/>
  <c r="L191" i="9"/>
  <c r="F206" i="5"/>
  <c r="N207" i="6"/>
  <c r="B208" i="6"/>
  <c r="K191" i="9"/>
  <c r="M191" i="9" s="1"/>
  <c r="C192" i="9" s="1"/>
  <c r="L188" i="7"/>
  <c r="K188" i="7"/>
  <c r="M188" i="7" s="1"/>
  <c r="C189" i="7" s="1"/>
  <c r="F205" i="4"/>
  <c r="E208" i="6"/>
  <c r="P188" i="7" l="1"/>
  <c r="E192" i="9"/>
  <c r="G192" i="9" s="1"/>
  <c r="E189" i="7"/>
  <c r="J206" i="5"/>
  <c r="I206" i="5"/>
  <c r="G208" i="6"/>
  <c r="N188" i="7"/>
  <c r="B189" i="7"/>
  <c r="N191" i="9"/>
  <c r="B192" i="9"/>
  <c r="I205" i="4"/>
  <c r="J205" i="4"/>
  <c r="P191" i="9"/>
  <c r="D208" i="6"/>
  <c r="O208" i="6" s="1"/>
  <c r="H188" i="8"/>
  <c r="F208" i="6" l="1"/>
  <c r="D192" i="9"/>
  <c r="O192" i="9" s="1"/>
  <c r="K206" i="5"/>
  <c r="M206" i="5" s="1"/>
  <c r="C207" i="5" s="1"/>
  <c r="L206" i="5"/>
  <c r="G189" i="7"/>
  <c r="D189" i="7"/>
  <c r="O189" i="7" s="1"/>
  <c r="K205" i="4"/>
  <c r="M205" i="4" s="1"/>
  <c r="C206" i="4" s="1"/>
  <c r="L205" i="4"/>
  <c r="J188" i="8"/>
  <c r="I208" i="6"/>
  <c r="J208" i="6"/>
  <c r="I188" i="8"/>
  <c r="P206" i="5" l="1"/>
  <c r="F192" i="9"/>
  <c r="B207" i="5"/>
  <c r="N206" i="5"/>
  <c r="L188" i="8"/>
  <c r="P205" i="4"/>
  <c r="K208" i="6"/>
  <c r="M208" i="6" s="1"/>
  <c r="C209" i="6" s="1"/>
  <c r="B206" i="4"/>
  <c r="N205" i="4"/>
  <c r="K188" i="8"/>
  <c r="M188" i="8" s="1"/>
  <c r="C189" i="8" s="1"/>
  <c r="H192" i="9"/>
  <c r="J192" i="9" s="1"/>
  <c r="L208" i="6"/>
  <c r="E206" i="4"/>
  <c r="G206" i="4" s="1"/>
  <c r="F189" i="7"/>
  <c r="E207" i="5"/>
  <c r="G207" i="5" s="1"/>
  <c r="I192" i="9" l="1"/>
  <c r="E209" i="6"/>
  <c r="G209" i="6" s="1"/>
  <c r="E189" i="8"/>
  <c r="G189" i="8" s="1"/>
  <c r="P208" i="6"/>
  <c r="B209" i="6"/>
  <c r="N208" i="6"/>
  <c r="K192" i="9"/>
  <c r="M192" i="9" s="1"/>
  <c r="C193" i="9" s="1"/>
  <c r="D206" i="4"/>
  <c r="O206" i="4" s="1"/>
  <c r="N188" i="8"/>
  <c r="B189" i="8"/>
  <c r="P188" i="8"/>
  <c r="L192" i="9"/>
  <c r="H189" i="7"/>
  <c r="I189" i="7" s="1"/>
  <c r="D207" i="5"/>
  <c r="O207" i="5" s="1"/>
  <c r="F206" i="4" l="1"/>
  <c r="E193" i="9"/>
  <c r="G193" i="9" s="1"/>
  <c r="D189" i="8"/>
  <c r="O189" i="8" s="1"/>
  <c r="J206" i="4"/>
  <c r="I206" i="4"/>
  <c r="F207" i="5"/>
  <c r="P192" i="9"/>
  <c r="B193" i="9"/>
  <c r="N192" i="9"/>
  <c r="D209" i="6"/>
  <c r="O209" i="6" s="1"/>
  <c r="J189" i="7"/>
  <c r="K189" i="7" s="1"/>
  <c r="M189" i="7" s="1"/>
  <c r="C190" i="7" s="1"/>
  <c r="F209" i="6" l="1"/>
  <c r="K206" i="4"/>
  <c r="M206" i="4" s="1"/>
  <c r="C207" i="4" s="1"/>
  <c r="L206" i="4"/>
  <c r="F189" i="8"/>
  <c r="I209" i="6"/>
  <c r="J209" i="6"/>
  <c r="L209" i="6" s="1"/>
  <c r="E190" i="7"/>
  <c r="G190" i="7" s="1"/>
  <c r="J207" i="5"/>
  <c r="I207" i="5"/>
  <c r="P189" i="7"/>
  <c r="L189" i="7"/>
  <c r="D193" i="9"/>
  <c r="O193" i="9" s="1"/>
  <c r="F193" i="9" l="1"/>
  <c r="B210" i="6"/>
  <c r="K209" i="6"/>
  <c r="M209" i="6" s="1"/>
  <c r="C210" i="6" s="1"/>
  <c r="H189" i="8"/>
  <c r="I189" i="8" s="1"/>
  <c r="E207" i="4"/>
  <c r="H193" i="9"/>
  <c r="J193" i="9" s="1"/>
  <c r="B190" i="7"/>
  <c r="N189" i="7"/>
  <c r="P206" i="4"/>
  <c r="K207" i="5"/>
  <c r="M207" i="5" s="1"/>
  <c r="C208" i="5" s="1"/>
  <c r="L207" i="5"/>
  <c r="B207" i="4"/>
  <c r="N206" i="4"/>
  <c r="J189" i="8" l="1"/>
  <c r="L189" i="8" s="1"/>
  <c r="L193" i="9"/>
  <c r="G207" i="4"/>
  <c r="E210" i="6"/>
  <c r="G210" i="6" s="1"/>
  <c r="P209" i="6"/>
  <c r="N209" i="6"/>
  <c r="E208" i="5"/>
  <c r="G208" i="5" s="1"/>
  <c r="D190" i="7"/>
  <c r="O190" i="7" s="1"/>
  <c r="I193" i="9"/>
  <c r="K189" i="8"/>
  <c r="M189" i="8" s="1"/>
  <c r="C190" i="8" s="1"/>
  <c r="D207" i="4"/>
  <c r="O207" i="4" s="1"/>
  <c r="D210" i="6"/>
  <c r="P207" i="5"/>
  <c r="K193" i="9"/>
  <c r="M193" i="9" s="1"/>
  <c r="C194" i="9" s="1"/>
  <c r="N207" i="5"/>
  <c r="B208" i="5"/>
  <c r="F207" i="4" l="1"/>
  <c r="F190" i="7"/>
  <c r="E194" i="9"/>
  <c r="O210" i="6"/>
  <c r="D208" i="5"/>
  <c r="O208" i="5" s="1"/>
  <c r="N189" i="8"/>
  <c r="B190" i="8"/>
  <c r="J207" i="4"/>
  <c r="I207" i="4"/>
  <c r="P189" i="8"/>
  <c r="H190" i="7"/>
  <c r="J190" i="7" s="1"/>
  <c r="N193" i="9"/>
  <c r="B194" i="9"/>
  <c r="F210" i="6"/>
  <c r="E190" i="8"/>
  <c r="P193" i="9"/>
  <c r="I190" i="7" l="1"/>
  <c r="L190" i="7"/>
  <c r="D190" i="8"/>
  <c r="O190" i="8" s="1"/>
  <c r="G194" i="9"/>
  <c r="D194" i="9"/>
  <c r="O194" i="9" s="1"/>
  <c r="L207" i="4"/>
  <c r="K207" i="4"/>
  <c r="M207" i="4" s="1"/>
  <c r="C208" i="4" s="1"/>
  <c r="F208" i="5"/>
  <c r="G190" i="8"/>
  <c r="K190" i="7"/>
  <c r="M190" i="7" s="1"/>
  <c r="C191" i="7" s="1"/>
  <c r="I210" i="6"/>
  <c r="J210" i="6"/>
  <c r="P207" i="4" l="1"/>
  <c r="B208" i="4"/>
  <c r="N207" i="4"/>
  <c r="E191" i="7"/>
  <c r="G191" i="7" s="1"/>
  <c r="B191" i="7"/>
  <c r="N190" i="7"/>
  <c r="I208" i="5"/>
  <c r="J208" i="5"/>
  <c r="F194" i="9"/>
  <c r="P190" i="7"/>
  <c r="K210" i="6"/>
  <c r="M210" i="6" s="1"/>
  <c r="C211" i="6" s="1"/>
  <c r="L210" i="6"/>
  <c r="E208" i="4"/>
  <c r="G208" i="4" s="1"/>
  <c r="F190" i="8"/>
  <c r="K208" i="5" l="1"/>
  <c r="M208" i="5" s="1"/>
  <c r="C209" i="5" s="1"/>
  <c r="L208" i="5"/>
  <c r="D191" i="7"/>
  <c r="O191" i="7" s="1"/>
  <c r="H194" i="9"/>
  <c r="J194" i="9" s="1"/>
  <c r="N210" i="6"/>
  <c r="B211" i="6"/>
  <c r="P210" i="6"/>
  <c r="E211" i="6"/>
  <c r="H190" i="8"/>
  <c r="J190" i="8" s="1"/>
  <c r="D208" i="4"/>
  <c r="O208" i="4" s="1"/>
  <c r="I190" i="8" l="1"/>
  <c r="L190" i="8"/>
  <c r="L194" i="9"/>
  <c r="G211" i="6"/>
  <c r="F191" i="7"/>
  <c r="K190" i="8"/>
  <c r="M190" i="8" s="1"/>
  <c r="C191" i="8" s="1"/>
  <c r="D211" i="6"/>
  <c r="O211" i="6" s="1"/>
  <c r="N208" i="5"/>
  <c r="B209" i="5"/>
  <c r="K194" i="9"/>
  <c r="M194" i="9" s="1"/>
  <c r="C195" i="9" s="1"/>
  <c r="E209" i="5"/>
  <c r="G209" i="5" s="1"/>
  <c r="I194" i="9"/>
  <c r="F208" i="4"/>
  <c r="P208" i="5"/>
  <c r="D209" i="5" l="1"/>
  <c r="O209" i="5" s="1"/>
  <c r="N194" i="9"/>
  <c r="B195" i="9"/>
  <c r="J208" i="4"/>
  <c r="I208" i="4"/>
  <c r="P194" i="9"/>
  <c r="E195" i="9"/>
  <c r="G195" i="9" s="1"/>
  <c r="F211" i="6"/>
  <c r="E191" i="8"/>
  <c r="N190" i="8"/>
  <c r="B191" i="8"/>
  <c r="H191" i="7"/>
  <c r="P190" i="8"/>
  <c r="G191" i="8" l="1"/>
  <c r="L208" i="4"/>
  <c r="K208" i="4"/>
  <c r="M208" i="4" s="1"/>
  <c r="C209" i="4" s="1"/>
  <c r="D195" i="9"/>
  <c r="O195" i="9" s="1"/>
  <c r="I211" i="6"/>
  <c r="J211" i="6"/>
  <c r="F209" i="5"/>
  <c r="J191" i="7"/>
  <c r="I191" i="7"/>
  <c r="D191" i="8"/>
  <c r="O191" i="8" s="1"/>
  <c r="F191" i="8" l="1"/>
  <c r="I209" i="5"/>
  <c r="J209" i="5"/>
  <c r="B209" i="4"/>
  <c r="N208" i="4"/>
  <c r="L191" i="7"/>
  <c r="P208" i="4"/>
  <c r="E209" i="4"/>
  <c r="G209" i="4" s="1"/>
  <c r="K211" i="6"/>
  <c r="M211" i="6" s="1"/>
  <c r="C212" i="6" s="1"/>
  <c r="L211" i="6"/>
  <c r="K191" i="7"/>
  <c r="M191" i="7" s="1"/>
  <c r="C192" i="7" s="1"/>
  <c r="F195" i="9"/>
  <c r="H195" i="9" l="1"/>
  <c r="I195" i="9" s="1"/>
  <c r="N211" i="6"/>
  <c r="B212" i="6"/>
  <c r="P191" i="7"/>
  <c r="E212" i="6"/>
  <c r="D209" i="4"/>
  <c r="O209" i="4" s="1"/>
  <c r="K209" i="5"/>
  <c r="M209" i="5" s="1"/>
  <c r="C210" i="5" s="1"/>
  <c r="L209" i="5"/>
  <c r="B192" i="7"/>
  <c r="N191" i="7"/>
  <c r="E192" i="7"/>
  <c r="G192" i="7" s="1"/>
  <c r="P211" i="6"/>
  <c r="H191" i="8"/>
  <c r="J191" i="8" s="1"/>
  <c r="F209" i="4" l="1"/>
  <c r="P209" i="5"/>
  <c r="L191" i="8"/>
  <c r="D192" i="7"/>
  <c r="O192" i="7" s="1"/>
  <c r="D212" i="6"/>
  <c r="O212" i="6" s="1"/>
  <c r="E210" i="5"/>
  <c r="K191" i="8"/>
  <c r="M191" i="8" s="1"/>
  <c r="C192" i="8" s="1"/>
  <c r="J195" i="9"/>
  <c r="K195" i="9" s="1"/>
  <c r="M195" i="9" s="1"/>
  <c r="C196" i="9" s="1"/>
  <c r="J209" i="4"/>
  <c r="I209" i="4"/>
  <c r="G212" i="6"/>
  <c r="N209" i="5"/>
  <c r="B210" i="5"/>
  <c r="I191" i="8"/>
  <c r="F192" i="7" l="1"/>
  <c r="F212" i="6"/>
  <c r="J212" i="6" s="1"/>
  <c r="L212" i="6" s="1"/>
  <c r="H192" i="7"/>
  <c r="J192" i="7" s="1"/>
  <c r="P195" i="9"/>
  <c r="L195" i="9"/>
  <c r="E196" i="9"/>
  <c r="G196" i="9" s="1"/>
  <c r="K209" i="4"/>
  <c r="M209" i="4" s="1"/>
  <c r="C210" i="4" s="1"/>
  <c r="L209" i="4"/>
  <c r="G210" i="5"/>
  <c r="B192" i="8"/>
  <c r="N191" i="8"/>
  <c r="E192" i="8"/>
  <c r="D210" i="5"/>
  <c r="O210" i="5" s="1"/>
  <c r="P191" i="8"/>
  <c r="I192" i="7" l="1"/>
  <c r="I212" i="6"/>
  <c r="L192" i="7"/>
  <c r="N209" i="4"/>
  <c r="B210" i="4"/>
  <c r="B213" i="6"/>
  <c r="P209" i="4"/>
  <c r="D192" i="8"/>
  <c r="O192" i="8" s="1"/>
  <c r="F210" i="5"/>
  <c r="E210" i="4"/>
  <c r="G210" i="4" s="1"/>
  <c r="K212" i="6"/>
  <c r="M212" i="6" s="1"/>
  <c r="C213" i="6" s="1"/>
  <c r="B196" i="9"/>
  <c r="N195" i="9"/>
  <c r="K192" i="7"/>
  <c r="M192" i="7" s="1"/>
  <c r="C193" i="7" s="1"/>
  <c r="G192" i="8"/>
  <c r="D213" i="6" l="1"/>
  <c r="N212" i="6"/>
  <c r="D196" i="9"/>
  <c r="O196" i="9" s="1"/>
  <c r="D210" i="4"/>
  <c r="O210" i="4" s="1"/>
  <c r="P212" i="6"/>
  <c r="E213" i="6"/>
  <c r="G213" i="6" s="1"/>
  <c r="F192" i="8"/>
  <c r="N192" i="7"/>
  <c r="B193" i="7"/>
  <c r="P192" i="7"/>
  <c r="J210" i="5"/>
  <c r="I210" i="5"/>
  <c r="E193" i="7"/>
  <c r="G193" i="7" s="1"/>
  <c r="F196" i="9" l="1"/>
  <c r="H196" i="9" s="1"/>
  <c r="H192" i="8"/>
  <c r="F213" i="6"/>
  <c r="D193" i="7"/>
  <c r="O193" i="7" s="1"/>
  <c r="F210" i="4"/>
  <c r="O213" i="6"/>
  <c r="K210" i="5"/>
  <c r="M210" i="5" s="1"/>
  <c r="C211" i="5" s="1"/>
  <c r="L210" i="5"/>
  <c r="F193" i="7" l="1"/>
  <c r="E211" i="5"/>
  <c r="B211" i="5"/>
  <c r="N210" i="5"/>
  <c r="H193" i="7"/>
  <c r="J196" i="9"/>
  <c r="K196" i="9" s="1"/>
  <c r="M196" i="9" s="1"/>
  <c r="C197" i="9" s="1"/>
  <c r="P210" i="5"/>
  <c r="I196" i="9"/>
  <c r="J210" i="4"/>
  <c r="I210" i="4"/>
  <c r="J213" i="6"/>
  <c r="I213" i="6"/>
  <c r="J192" i="8"/>
  <c r="I192" i="8"/>
  <c r="E197" i="9" l="1"/>
  <c r="K210" i="4"/>
  <c r="M210" i="4" s="1"/>
  <c r="C211" i="4" s="1"/>
  <c r="L210" i="4"/>
  <c r="J193" i="7"/>
  <c r="L192" i="8"/>
  <c r="P196" i="9"/>
  <c r="L196" i="9"/>
  <c r="D211" i="5"/>
  <c r="O211" i="5" s="1"/>
  <c r="G211" i="5"/>
  <c r="K213" i="6"/>
  <c r="M213" i="6" s="1"/>
  <c r="C214" i="6" s="1"/>
  <c r="L213" i="6"/>
  <c r="I193" i="7"/>
  <c r="K192" i="8"/>
  <c r="M192" i="8" s="1"/>
  <c r="C193" i="8" s="1"/>
  <c r="P192" i="8" l="1"/>
  <c r="P213" i="6"/>
  <c r="E211" i="4"/>
  <c r="B193" i="8"/>
  <c r="N192" i="8"/>
  <c r="P210" i="4"/>
  <c r="B211" i="4"/>
  <c r="N210" i="4"/>
  <c r="L193" i="7"/>
  <c r="F211" i="5"/>
  <c r="K193" i="7"/>
  <c r="M193" i="7" s="1"/>
  <c r="C194" i="7" s="1"/>
  <c r="B214" i="6"/>
  <c r="N213" i="6"/>
  <c r="G197" i="9"/>
  <c r="N196" i="9"/>
  <c r="B197" i="9"/>
  <c r="E193" i="8"/>
  <c r="G193" i="8" s="1"/>
  <c r="E214" i="6"/>
  <c r="G214" i="6" s="1"/>
  <c r="P193" i="7" l="1"/>
  <c r="D193" i="8"/>
  <c r="O193" i="8" s="1"/>
  <c r="B194" i="7"/>
  <c r="N193" i="7"/>
  <c r="D197" i="9"/>
  <c r="O197" i="9" s="1"/>
  <c r="D214" i="6"/>
  <c r="O214" i="6" s="1"/>
  <c r="G211" i="4"/>
  <c r="J211" i="5"/>
  <c r="I211" i="5"/>
  <c r="D211" i="4"/>
  <c r="O211" i="4" s="1"/>
  <c r="E194" i="7"/>
  <c r="G194" i="7" s="1"/>
  <c r="F214" i="6" l="1"/>
  <c r="K211" i="5"/>
  <c r="M211" i="5" s="1"/>
  <c r="C212" i="5" s="1"/>
  <c r="L211" i="5"/>
  <c r="F211" i="4"/>
  <c r="F197" i="9"/>
  <c r="F193" i="8"/>
  <c r="D194" i="7"/>
  <c r="O194" i="7" s="1"/>
  <c r="H193" i="8" l="1"/>
  <c r="H197" i="9"/>
  <c r="J197" i="9" s="1"/>
  <c r="N211" i="5"/>
  <c r="B212" i="5"/>
  <c r="E212" i="5"/>
  <c r="P211" i="5"/>
  <c r="F194" i="7"/>
  <c r="I211" i="4"/>
  <c r="J211" i="4"/>
  <c r="I214" i="6"/>
  <c r="J214" i="6"/>
  <c r="L197" i="9" l="1"/>
  <c r="G212" i="5"/>
  <c r="K214" i="6"/>
  <c r="M214" i="6" s="1"/>
  <c r="C215" i="6" s="1"/>
  <c r="L214" i="6"/>
  <c r="K197" i="9"/>
  <c r="M197" i="9" s="1"/>
  <c r="C198" i="9" s="1"/>
  <c r="I193" i="8"/>
  <c r="K211" i="4"/>
  <c r="M211" i="4" s="1"/>
  <c r="C212" i="4" s="1"/>
  <c r="L211" i="4"/>
  <c r="H194" i="7"/>
  <c r="I194" i="7" s="1"/>
  <c r="D212" i="5"/>
  <c r="O212" i="5" s="1"/>
  <c r="I197" i="9"/>
  <c r="J193" i="8"/>
  <c r="K193" i="8" s="1"/>
  <c r="M193" i="8" s="1"/>
  <c r="C194" i="8" s="1"/>
  <c r="J194" i="7" l="1"/>
  <c r="P214" i="6"/>
  <c r="B215" i="6"/>
  <c r="N214" i="6"/>
  <c r="E194" i="8"/>
  <c r="E215" i="6"/>
  <c r="G215" i="6" s="1"/>
  <c r="F212" i="5"/>
  <c r="K194" i="7"/>
  <c r="M194" i="7" s="1"/>
  <c r="C195" i="7" s="1"/>
  <c r="P211" i="4"/>
  <c r="L194" i="7"/>
  <c r="N211" i="4"/>
  <c r="B212" i="4"/>
  <c r="E198" i="9"/>
  <c r="G198" i="9" s="1"/>
  <c r="N197" i="9"/>
  <c r="B198" i="9"/>
  <c r="E212" i="4"/>
  <c r="G212" i="4" s="1"/>
  <c r="P193" i="8"/>
  <c r="L193" i="8"/>
  <c r="P197" i="9"/>
  <c r="I212" i="5" l="1"/>
  <c r="J212" i="5"/>
  <c r="E195" i="7"/>
  <c r="G195" i="7" s="1"/>
  <c r="N193" i="8"/>
  <c r="B194" i="8"/>
  <c r="P194" i="7"/>
  <c r="N194" i="7"/>
  <c r="B195" i="7"/>
  <c r="G194" i="8"/>
  <c r="D212" i="4"/>
  <c r="O212" i="4" s="1"/>
  <c r="D198" i="9"/>
  <c r="O198" i="9" s="1"/>
  <c r="D215" i="6"/>
  <c r="O215" i="6" s="1"/>
  <c r="F198" i="9" l="1"/>
  <c r="D194" i="8"/>
  <c r="O194" i="8" s="1"/>
  <c r="D195" i="7"/>
  <c r="O195" i="7" s="1"/>
  <c r="K212" i="5"/>
  <c r="M212" i="5" s="1"/>
  <c r="C213" i="5" s="1"/>
  <c r="L212" i="5"/>
  <c r="F215" i="6"/>
  <c r="F212" i="4"/>
  <c r="P212" i="5" l="1"/>
  <c r="F195" i="7"/>
  <c r="J215" i="6"/>
  <c r="I215" i="6"/>
  <c r="F194" i="8"/>
  <c r="J212" i="4"/>
  <c r="I212" i="4"/>
  <c r="N212" i="5"/>
  <c r="B213" i="5"/>
  <c r="E213" i="5"/>
  <c r="H198" i="9"/>
  <c r="K212" i="4" l="1"/>
  <c r="M212" i="4" s="1"/>
  <c r="C213" i="4" s="1"/>
  <c r="L212" i="4"/>
  <c r="I198" i="9"/>
  <c r="H194" i="8"/>
  <c r="J194" i="8" s="1"/>
  <c r="G213" i="5"/>
  <c r="J198" i="9"/>
  <c r="D213" i="5"/>
  <c r="O213" i="5" s="1"/>
  <c r="K215" i="6"/>
  <c r="M215" i="6" s="1"/>
  <c r="C216" i="6" s="1"/>
  <c r="L215" i="6"/>
  <c r="H195" i="7"/>
  <c r="J195" i="7" s="1"/>
  <c r="F213" i="5" l="1"/>
  <c r="L198" i="9"/>
  <c r="K194" i="8"/>
  <c r="M194" i="8" s="1"/>
  <c r="C195" i="8" s="1"/>
  <c r="L194" i="8"/>
  <c r="K195" i="7"/>
  <c r="M195" i="7" s="1"/>
  <c r="C196" i="7" s="1"/>
  <c r="P215" i="6"/>
  <c r="N212" i="4"/>
  <c r="B213" i="4"/>
  <c r="L195" i="7"/>
  <c r="I194" i="8"/>
  <c r="P212" i="4"/>
  <c r="N215" i="6"/>
  <c r="B216" i="6"/>
  <c r="J213" i="5"/>
  <c r="I213" i="5"/>
  <c r="E213" i="4"/>
  <c r="G213" i="4" s="1"/>
  <c r="K198" i="9"/>
  <c r="M198" i="9" s="1"/>
  <c r="C199" i="9" s="1"/>
  <c r="E216" i="6"/>
  <c r="G216" i="6" s="1"/>
  <c r="I195" i="7"/>
  <c r="P194" i="8" l="1"/>
  <c r="E196" i="7"/>
  <c r="G196" i="7" s="1"/>
  <c r="D213" i="4"/>
  <c r="O213" i="4" s="1"/>
  <c r="N194" i="8"/>
  <c r="B195" i="8"/>
  <c r="K213" i="5"/>
  <c r="M213" i="5" s="1"/>
  <c r="C214" i="5" s="1"/>
  <c r="L213" i="5"/>
  <c r="D216" i="6"/>
  <c r="O216" i="6" s="1"/>
  <c r="E195" i="8"/>
  <c r="G195" i="8" s="1"/>
  <c r="P195" i="7"/>
  <c r="E199" i="9"/>
  <c r="G199" i="9" s="1"/>
  <c r="N198" i="9"/>
  <c r="B199" i="9"/>
  <c r="B196" i="7"/>
  <c r="N195" i="7"/>
  <c r="P198" i="9"/>
  <c r="F213" i="4" l="1"/>
  <c r="J213" i="4" s="1"/>
  <c r="F216" i="6"/>
  <c r="B214" i="5"/>
  <c r="N213" i="5"/>
  <c r="E214" i="5"/>
  <c r="D195" i="8"/>
  <c r="O195" i="8" s="1"/>
  <c r="D199" i="9"/>
  <c r="O199" i="9" s="1"/>
  <c r="P213" i="5"/>
  <c r="D196" i="7"/>
  <c r="O196" i="7" s="1"/>
  <c r="I213" i="4" l="1"/>
  <c r="F196" i="7"/>
  <c r="D214" i="5"/>
  <c r="O214" i="5" s="1"/>
  <c r="F199" i="9"/>
  <c r="K213" i="4"/>
  <c r="M213" i="4" s="1"/>
  <c r="C214" i="4" s="1"/>
  <c r="G214" i="5"/>
  <c r="L213" i="4"/>
  <c r="J216" i="6"/>
  <c r="I216" i="6"/>
  <c r="F195" i="8"/>
  <c r="H196" i="7"/>
  <c r="I196" i="7" s="1"/>
  <c r="J196" i="7" l="1"/>
  <c r="L196" i="7" s="1"/>
  <c r="B197" i="7" s="1"/>
  <c r="F214" i="5"/>
  <c r="E214" i="4"/>
  <c r="P213" i="4"/>
  <c r="H195" i="8"/>
  <c r="B214" i="4"/>
  <c r="N213" i="4"/>
  <c r="K196" i="7"/>
  <c r="M196" i="7" s="1"/>
  <c r="C197" i="7" s="1"/>
  <c r="K216" i="6"/>
  <c r="M216" i="6" s="1"/>
  <c r="C217" i="6" s="1"/>
  <c r="L216" i="6"/>
  <c r="I214" i="5"/>
  <c r="J214" i="5"/>
  <c r="H199" i="9"/>
  <c r="P196" i="7" l="1"/>
  <c r="I195" i="8"/>
  <c r="K214" i="5"/>
  <c r="M214" i="5" s="1"/>
  <c r="C215" i="5" s="1"/>
  <c r="L214" i="5"/>
  <c r="P216" i="6"/>
  <c r="E217" i="6"/>
  <c r="G217" i="6" s="1"/>
  <c r="B217" i="6"/>
  <c r="N216" i="6"/>
  <c r="J195" i="8"/>
  <c r="G214" i="4"/>
  <c r="J199" i="9"/>
  <c r="N196" i="7"/>
  <c r="E197" i="7"/>
  <c r="D214" i="4"/>
  <c r="O214" i="4" s="1"/>
  <c r="I199" i="9"/>
  <c r="D197" i="7"/>
  <c r="O197" i="7" l="1"/>
  <c r="F197" i="7"/>
  <c r="L195" i="8"/>
  <c r="L199" i="9"/>
  <c r="N214" i="5"/>
  <c r="B215" i="5"/>
  <c r="D217" i="6"/>
  <c r="O217" i="6" s="1"/>
  <c r="E215" i="5"/>
  <c r="G215" i="5" s="1"/>
  <c r="K199" i="9"/>
  <c r="M199" i="9" s="1"/>
  <c r="C200" i="9" s="1"/>
  <c r="P214" i="5"/>
  <c r="F214" i="4"/>
  <c r="G197" i="7"/>
  <c r="K195" i="8"/>
  <c r="M195" i="8" s="1"/>
  <c r="C196" i="8" s="1"/>
  <c r="F217" i="6" l="1"/>
  <c r="J217" i="6" s="1"/>
  <c r="L217" i="6" s="1"/>
  <c r="D215" i="5"/>
  <c r="O215" i="5" s="1"/>
  <c r="E196" i="8"/>
  <c r="G196" i="8" s="1"/>
  <c r="B200" i="9"/>
  <c r="N199" i="9"/>
  <c r="P199" i="9"/>
  <c r="N195" i="8"/>
  <c r="B196" i="8"/>
  <c r="E200" i="9"/>
  <c r="G200" i="9" s="1"/>
  <c r="H197" i="7"/>
  <c r="I197" i="7" s="1"/>
  <c r="P195" i="8"/>
  <c r="J214" i="4"/>
  <c r="I214" i="4"/>
  <c r="I217" i="6" l="1"/>
  <c r="D196" i="8"/>
  <c r="O196" i="8" s="1"/>
  <c r="D200" i="9"/>
  <c r="O200" i="9" s="1"/>
  <c r="F215" i="5"/>
  <c r="K217" i="6"/>
  <c r="M217" i="6" s="1"/>
  <c r="C218" i="6" s="1"/>
  <c r="K214" i="4"/>
  <c r="M214" i="4" s="1"/>
  <c r="C215" i="4" s="1"/>
  <c r="L214" i="4"/>
  <c r="B218" i="6"/>
  <c r="J197" i="7"/>
  <c r="K197" i="7" s="1"/>
  <c r="M197" i="7" s="1"/>
  <c r="C198" i="7" s="1"/>
  <c r="P214" i="4" l="1"/>
  <c r="E198" i="7"/>
  <c r="G198" i="7" s="1"/>
  <c r="I215" i="5"/>
  <c r="J215" i="5"/>
  <c r="F200" i="9"/>
  <c r="D218" i="6"/>
  <c r="F218" i="6" s="1"/>
  <c r="E218" i="6"/>
  <c r="G218" i="6" s="1"/>
  <c r="B215" i="4"/>
  <c r="N214" i="4"/>
  <c r="E215" i="4"/>
  <c r="P197" i="7"/>
  <c r="L197" i="7"/>
  <c r="N217" i="6"/>
  <c r="P217" i="6"/>
  <c r="F196" i="8"/>
  <c r="H200" i="9" l="1"/>
  <c r="O218" i="6"/>
  <c r="K215" i="5"/>
  <c r="M215" i="5" s="1"/>
  <c r="C216" i="5" s="1"/>
  <c r="L215" i="5"/>
  <c r="H196" i="8"/>
  <c r="J196" i="8" s="1"/>
  <c r="B198" i="7"/>
  <c r="N197" i="7"/>
  <c r="D215" i="4"/>
  <c r="O215" i="4" s="1"/>
  <c r="G215" i="4"/>
  <c r="I218" i="6"/>
  <c r="J218" i="6"/>
  <c r="L196" i="8" l="1"/>
  <c r="N215" i="5"/>
  <c r="B216" i="5"/>
  <c r="P215" i="5"/>
  <c r="F215" i="4"/>
  <c r="I200" i="9"/>
  <c r="K196" i="8"/>
  <c r="M196" i="8" s="1"/>
  <c r="C197" i="8" s="1"/>
  <c r="J200" i="9"/>
  <c r="D198" i="7"/>
  <c r="O198" i="7" s="1"/>
  <c r="I196" i="8"/>
  <c r="L218" i="6"/>
  <c r="K218" i="6"/>
  <c r="M218" i="6" s="1"/>
  <c r="C219" i="6" s="1"/>
  <c r="E216" i="5"/>
  <c r="G216" i="5" s="1"/>
  <c r="F198" i="7" l="1"/>
  <c r="H198" i="7" s="1"/>
  <c r="J215" i="4"/>
  <c r="I215" i="4"/>
  <c r="L200" i="9"/>
  <c r="D216" i="5"/>
  <c r="O216" i="5" s="1"/>
  <c r="E219" i="6"/>
  <c r="P218" i="6"/>
  <c r="K200" i="9"/>
  <c r="M200" i="9" s="1"/>
  <c r="C201" i="9" s="1"/>
  <c r="N196" i="8"/>
  <c r="B197" i="8"/>
  <c r="B219" i="6"/>
  <c r="N218" i="6"/>
  <c r="E197" i="8"/>
  <c r="G197" i="8" s="1"/>
  <c r="P196" i="8"/>
  <c r="N200" i="9" l="1"/>
  <c r="B201" i="9"/>
  <c r="P200" i="9"/>
  <c r="E201" i="9"/>
  <c r="G201" i="9" s="1"/>
  <c r="G219" i="6"/>
  <c r="K215" i="4"/>
  <c r="M215" i="4" s="1"/>
  <c r="C216" i="4" s="1"/>
  <c r="L215" i="4"/>
  <c r="D197" i="8"/>
  <c r="O197" i="8" s="1"/>
  <c r="D219" i="6"/>
  <c r="O219" i="6" s="1"/>
  <c r="I198" i="7"/>
  <c r="F216" i="5"/>
  <c r="J198" i="7"/>
  <c r="K198" i="7" s="1"/>
  <c r="M198" i="7" s="1"/>
  <c r="C199" i="7" s="1"/>
  <c r="E199" i="7" l="1"/>
  <c r="G199" i="7" s="1"/>
  <c r="F197" i="8"/>
  <c r="B216" i="4"/>
  <c r="N215" i="4"/>
  <c r="D201" i="9"/>
  <c r="O201" i="9" s="1"/>
  <c r="F219" i="6"/>
  <c r="E216" i="4"/>
  <c r="G216" i="4" s="1"/>
  <c r="I216" i="5"/>
  <c r="J216" i="5"/>
  <c r="P215" i="4"/>
  <c r="P198" i="7"/>
  <c r="L198" i="7"/>
  <c r="F201" i="9" l="1"/>
  <c r="K216" i="5"/>
  <c r="M216" i="5" s="1"/>
  <c r="C217" i="5" s="1"/>
  <c r="L216" i="5"/>
  <c r="D216" i="4"/>
  <c r="O216" i="4" s="1"/>
  <c r="H197" i="8"/>
  <c r="J197" i="8" s="1"/>
  <c r="I219" i="6"/>
  <c r="J219" i="6"/>
  <c r="H201" i="9"/>
  <c r="J201" i="9" s="1"/>
  <c r="B199" i="7"/>
  <c r="N198" i="7"/>
  <c r="L197" i="8" l="1"/>
  <c r="K219" i="6"/>
  <c r="M219" i="6" s="1"/>
  <c r="C220" i="6" s="1"/>
  <c r="L219" i="6"/>
  <c r="F216" i="4"/>
  <c r="L201" i="9"/>
  <c r="E217" i="5"/>
  <c r="G217" i="5" s="1"/>
  <c r="K197" i="8"/>
  <c r="M197" i="8" s="1"/>
  <c r="C198" i="8" s="1"/>
  <c r="P216" i="5"/>
  <c r="D199" i="7"/>
  <c r="O199" i="7" s="1"/>
  <c r="K201" i="9"/>
  <c r="M201" i="9" s="1"/>
  <c r="C202" i="9" s="1"/>
  <c r="I201" i="9"/>
  <c r="I197" i="8"/>
  <c r="B217" i="5"/>
  <c r="N216" i="5"/>
  <c r="N201" i="9" l="1"/>
  <c r="B202" i="9"/>
  <c r="F199" i="7"/>
  <c r="E220" i="6"/>
  <c r="J216" i="4"/>
  <c r="I216" i="4"/>
  <c r="P219" i="6"/>
  <c r="P201" i="9"/>
  <c r="E198" i="8"/>
  <c r="D217" i="5"/>
  <c r="O217" i="5" s="1"/>
  <c r="B198" i="8"/>
  <c r="N197" i="8"/>
  <c r="E202" i="9"/>
  <c r="G202" i="9" s="1"/>
  <c r="B220" i="6"/>
  <c r="N219" i="6"/>
  <c r="P197" i="8"/>
  <c r="G198" i="8" l="1"/>
  <c r="G220" i="6"/>
  <c r="H199" i="7"/>
  <c r="I199" i="7" s="1"/>
  <c r="K216" i="4"/>
  <c r="M216" i="4" s="1"/>
  <c r="C217" i="4" s="1"/>
  <c r="L216" i="4"/>
  <c r="D202" i="9"/>
  <c r="O202" i="9" s="1"/>
  <c r="D198" i="8"/>
  <c r="O198" i="8" s="1"/>
  <c r="D220" i="6"/>
  <c r="O220" i="6" s="1"/>
  <c r="F217" i="5"/>
  <c r="J199" i="7" l="1"/>
  <c r="F202" i="9"/>
  <c r="H202" i="9" s="1"/>
  <c r="F198" i="8"/>
  <c r="L199" i="7"/>
  <c r="K199" i="7"/>
  <c r="M199" i="7" s="1"/>
  <c r="C200" i="7" s="1"/>
  <c r="E217" i="4"/>
  <c r="G217" i="4" s="1"/>
  <c r="N216" i="4"/>
  <c r="B217" i="4"/>
  <c r="J217" i="5"/>
  <c r="I217" i="5"/>
  <c r="P216" i="4"/>
  <c r="F220" i="6"/>
  <c r="J202" i="9" l="1"/>
  <c r="L202" i="9" s="1"/>
  <c r="B203" i="9" s="1"/>
  <c r="I202" i="9"/>
  <c r="P199" i="7"/>
  <c r="B200" i="7"/>
  <c r="N199" i="7"/>
  <c r="K217" i="5"/>
  <c r="M217" i="5" s="1"/>
  <c r="C218" i="5" s="1"/>
  <c r="L217" i="5"/>
  <c r="D217" i="4"/>
  <c r="O217" i="4" s="1"/>
  <c r="E200" i="7"/>
  <c r="G200" i="7" s="1"/>
  <c r="K202" i="9"/>
  <c r="M202" i="9" s="1"/>
  <c r="C203" i="9" s="1"/>
  <c r="J220" i="6"/>
  <c r="I220" i="6"/>
  <c r="H198" i="8"/>
  <c r="J198" i="8" s="1"/>
  <c r="F217" i="4" l="1"/>
  <c r="B218" i="5"/>
  <c r="N217" i="5"/>
  <c r="P217" i="5"/>
  <c r="E203" i="9"/>
  <c r="G203" i="9" s="1"/>
  <c r="P202" i="9"/>
  <c r="K220" i="6"/>
  <c r="M220" i="6" s="1"/>
  <c r="C221" i="6" s="1"/>
  <c r="L220" i="6"/>
  <c r="J217" i="4"/>
  <c r="I217" i="4"/>
  <c r="D200" i="7"/>
  <c r="O200" i="7" s="1"/>
  <c r="L198" i="8"/>
  <c r="D203" i="9"/>
  <c r="E218" i="5"/>
  <c r="K198" i="8"/>
  <c r="M198" i="8" s="1"/>
  <c r="C199" i="8" s="1"/>
  <c r="I198" i="8"/>
  <c r="N202" i="9"/>
  <c r="F200" i="7" l="1"/>
  <c r="H200" i="7" s="1"/>
  <c r="J200" i="7" s="1"/>
  <c r="P198" i="8"/>
  <c r="K217" i="4"/>
  <c r="M217" i="4" s="1"/>
  <c r="C218" i="4" s="1"/>
  <c r="L217" i="4"/>
  <c r="G218" i="5"/>
  <c r="B221" i="6"/>
  <c r="N220" i="6"/>
  <c r="N198" i="8"/>
  <c r="B199" i="8"/>
  <c r="P220" i="6"/>
  <c r="E199" i="8"/>
  <c r="G199" i="8" s="1"/>
  <c r="E221" i="6"/>
  <c r="G221" i="6" s="1"/>
  <c r="O203" i="9"/>
  <c r="F203" i="9"/>
  <c r="D218" i="5"/>
  <c r="O218" i="5" s="1"/>
  <c r="P217" i="4" l="1"/>
  <c r="F218" i="5"/>
  <c r="B218" i="4"/>
  <c r="N217" i="4"/>
  <c r="E218" i="4"/>
  <c r="L200" i="7"/>
  <c r="D221" i="6"/>
  <c r="O221" i="6" s="1"/>
  <c r="K200" i="7"/>
  <c r="M200" i="7" s="1"/>
  <c r="C201" i="7" s="1"/>
  <c r="I200" i="7"/>
  <c r="H203" i="9"/>
  <c r="I203" i="9" s="1"/>
  <c r="D199" i="8"/>
  <c r="O199" i="8" s="1"/>
  <c r="J218" i="5"/>
  <c r="I218" i="5"/>
  <c r="F221" i="6" l="1"/>
  <c r="G218" i="4"/>
  <c r="E201" i="7"/>
  <c r="N200" i="7"/>
  <c r="B201" i="7"/>
  <c r="K218" i="5"/>
  <c r="M218" i="5" s="1"/>
  <c r="C219" i="5" s="1"/>
  <c r="L218" i="5"/>
  <c r="D218" i="4"/>
  <c r="O218" i="4" s="1"/>
  <c r="I221" i="6"/>
  <c r="J221" i="6"/>
  <c r="P200" i="7"/>
  <c r="J203" i="9"/>
  <c r="F199" i="8"/>
  <c r="P218" i="5" l="1"/>
  <c r="E219" i="5"/>
  <c r="L203" i="9"/>
  <c r="G201" i="7"/>
  <c r="B219" i="5"/>
  <c r="N218" i="5"/>
  <c r="D201" i="7"/>
  <c r="O201" i="7" s="1"/>
  <c r="K203" i="9"/>
  <c r="M203" i="9" s="1"/>
  <c r="C204" i="9" s="1"/>
  <c r="L221" i="6"/>
  <c r="K221" i="6"/>
  <c r="M221" i="6" s="1"/>
  <c r="C222" i="6" s="1"/>
  <c r="F218" i="4"/>
  <c r="H199" i="8"/>
  <c r="F201" i="7" l="1"/>
  <c r="H201" i="7" s="1"/>
  <c r="I201" i="7" s="1"/>
  <c r="D219" i="5"/>
  <c r="O219" i="5" s="1"/>
  <c r="E204" i="9"/>
  <c r="G204" i="9" s="1"/>
  <c r="B222" i="6"/>
  <c r="N221" i="6"/>
  <c r="G219" i="5"/>
  <c r="E222" i="6"/>
  <c r="B204" i="9"/>
  <c r="N203" i="9"/>
  <c r="P221" i="6"/>
  <c r="I218" i="4"/>
  <c r="J218" i="4"/>
  <c r="P203" i="9"/>
  <c r="I199" i="8"/>
  <c r="J199" i="8"/>
  <c r="K199" i="8" s="1"/>
  <c r="M199" i="8" s="1"/>
  <c r="C200" i="8" s="1"/>
  <c r="J201" i="7" l="1"/>
  <c r="G222" i="6"/>
  <c r="F219" i="5"/>
  <c r="P199" i="8"/>
  <c r="L199" i="8"/>
  <c r="E200" i="8"/>
  <c r="G200" i="8" s="1"/>
  <c r="K201" i="7"/>
  <c r="M201" i="7" s="1"/>
  <c r="C202" i="7" s="1"/>
  <c r="D204" i="9"/>
  <c r="O204" i="9" s="1"/>
  <c r="D222" i="6"/>
  <c r="O222" i="6" s="1"/>
  <c r="K218" i="4"/>
  <c r="M218" i="4" s="1"/>
  <c r="C219" i="4" s="1"/>
  <c r="L218" i="4"/>
  <c r="L201" i="7"/>
  <c r="F222" i="6" l="1"/>
  <c r="I219" i="5"/>
  <c r="J219" i="5"/>
  <c r="N201" i="7"/>
  <c r="B202" i="7"/>
  <c r="P201" i="7"/>
  <c r="F204" i="9"/>
  <c r="E219" i="4"/>
  <c r="I222" i="6"/>
  <c r="J222" i="6"/>
  <c r="E202" i="7"/>
  <c r="G202" i="7" s="1"/>
  <c r="N199" i="8"/>
  <c r="B200" i="8"/>
  <c r="N218" i="4"/>
  <c r="B219" i="4"/>
  <c r="P218" i="4"/>
  <c r="H204" i="9" l="1"/>
  <c r="G219" i="4"/>
  <c r="D202" i="7"/>
  <c r="O202" i="7" s="1"/>
  <c r="D200" i="8"/>
  <c r="O200" i="8" s="1"/>
  <c r="K222" i="6"/>
  <c r="M222" i="6" s="1"/>
  <c r="C223" i="6" s="1"/>
  <c r="L222" i="6"/>
  <c r="K219" i="5"/>
  <c r="M219" i="5" s="1"/>
  <c r="C220" i="5" s="1"/>
  <c r="L219" i="5"/>
  <c r="D219" i="4"/>
  <c r="O219" i="4" s="1"/>
  <c r="P219" i="5" l="1"/>
  <c r="F219" i="4"/>
  <c r="J219" i="4" s="1"/>
  <c r="P222" i="6"/>
  <c r="F200" i="8"/>
  <c r="J204" i="9"/>
  <c r="B223" i="6"/>
  <c r="N222" i="6"/>
  <c r="I204" i="9"/>
  <c r="B220" i="5"/>
  <c r="N219" i="5"/>
  <c r="E223" i="6"/>
  <c r="G223" i="6" s="1"/>
  <c r="E220" i="5"/>
  <c r="F202" i="7"/>
  <c r="I219" i="4" l="1"/>
  <c r="D223" i="6"/>
  <c r="O223" i="6" s="1"/>
  <c r="H202" i="7"/>
  <c r="J202" i="7" s="1"/>
  <c r="L204" i="9"/>
  <c r="H200" i="8"/>
  <c r="I200" i="8" s="1"/>
  <c r="G220" i="5"/>
  <c r="K204" i="9"/>
  <c r="M204" i="9" s="1"/>
  <c r="C205" i="9" s="1"/>
  <c r="K219" i="4"/>
  <c r="M219" i="4" s="1"/>
  <c r="C220" i="4" s="1"/>
  <c r="L219" i="4"/>
  <c r="D220" i="5"/>
  <c r="O220" i="5" s="1"/>
  <c r="J200" i="8" l="1"/>
  <c r="F223" i="6"/>
  <c r="F220" i="5"/>
  <c r="P204" i="9"/>
  <c r="I202" i="7"/>
  <c r="L202" i="7"/>
  <c r="P219" i="4"/>
  <c r="L200" i="8"/>
  <c r="E220" i="4"/>
  <c r="E205" i="9"/>
  <c r="B205" i="9"/>
  <c r="N204" i="9"/>
  <c r="J223" i="6"/>
  <c r="I223" i="6"/>
  <c r="N219" i="4"/>
  <c r="B220" i="4"/>
  <c r="K200" i="8"/>
  <c r="M200" i="8" s="1"/>
  <c r="C201" i="8" s="1"/>
  <c r="I220" i="5"/>
  <c r="J220" i="5"/>
  <c r="K202" i="7"/>
  <c r="M202" i="7" s="1"/>
  <c r="C203" i="7" s="1"/>
  <c r="D220" i="4" l="1"/>
  <c r="O220" i="4" s="1"/>
  <c r="D205" i="9"/>
  <c r="O205" i="9" s="1"/>
  <c r="G220" i="4"/>
  <c r="B201" i="8"/>
  <c r="N200" i="8"/>
  <c r="K223" i="6"/>
  <c r="M223" i="6" s="1"/>
  <c r="C224" i="6" s="1"/>
  <c r="L223" i="6"/>
  <c r="G205" i="9"/>
  <c r="P200" i="8"/>
  <c r="E203" i="7"/>
  <c r="G203" i="7" s="1"/>
  <c r="E201" i="8"/>
  <c r="K220" i="5"/>
  <c r="M220" i="5" s="1"/>
  <c r="C221" i="5" s="1"/>
  <c r="L220" i="5"/>
  <c r="B203" i="7"/>
  <c r="N202" i="7"/>
  <c r="P202" i="7"/>
  <c r="P223" i="6" l="1"/>
  <c r="F220" i="4"/>
  <c r="J220" i="4" s="1"/>
  <c r="N220" i="5"/>
  <c r="B221" i="5"/>
  <c r="N223" i="6"/>
  <c r="B224" i="6"/>
  <c r="E224" i="6"/>
  <c r="D203" i="7"/>
  <c r="O203" i="7" s="1"/>
  <c r="F205" i="9"/>
  <c r="G201" i="8"/>
  <c r="D201" i="8"/>
  <c r="O201" i="8" s="1"/>
  <c r="E221" i="5"/>
  <c r="G221" i="5" s="1"/>
  <c r="P220" i="5"/>
  <c r="I220" i="4" l="1"/>
  <c r="F203" i="7"/>
  <c r="H203" i="7" s="1"/>
  <c r="I203" i="7" s="1"/>
  <c r="F201" i="8"/>
  <c r="D224" i="6"/>
  <c r="O224" i="6" s="1"/>
  <c r="K220" i="4"/>
  <c r="M220" i="4" s="1"/>
  <c r="C221" i="4" s="1"/>
  <c r="L220" i="4"/>
  <c r="D221" i="5"/>
  <c r="O221" i="5" s="1"/>
  <c r="H205" i="9"/>
  <c r="J205" i="9" s="1"/>
  <c r="G224" i="6"/>
  <c r="F224" i="6" l="1"/>
  <c r="F221" i="5"/>
  <c r="I221" i="5" s="1"/>
  <c r="E221" i="4"/>
  <c r="G221" i="4" s="1"/>
  <c r="P220" i="4"/>
  <c r="J224" i="6"/>
  <c r="I224" i="6"/>
  <c r="L205" i="9"/>
  <c r="N220" i="4"/>
  <c r="B221" i="4"/>
  <c r="H201" i="8"/>
  <c r="I201" i="8" s="1"/>
  <c r="K205" i="9"/>
  <c r="M205" i="9" s="1"/>
  <c r="C206" i="9" s="1"/>
  <c r="I205" i="9"/>
  <c r="J203" i="7"/>
  <c r="K203" i="7" s="1"/>
  <c r="M203" i="7" s="1"/>
  <c r="C204" i="7" s="1"/>
  <c r="J221" i="5" l="1"/>
  <c r="L221" i="5" s="1"/>
  <c r="J201" i="8"/>
  <c r="E204" i="7"/>
  <c r="G204" i="7" s="1"/>
  <c r="B222" i="5"/>
  <c r="D221" i="4"/>
  <c r="O221" i="4" s="1"/>
  <c r="P205" i="9"/>
  <c r="E206" i="9"/>
  <c r="G206" i="9" s="1"/>
  <c r="K224" i="6"/>
  <c r="M224" i="6" s="1"/>
  <c r="C225" i="6" s="1"/>
  <c r="L224" i="6"/>
  <c r="L201" i="8"/>
  <c r="B206" i="9"/>
  <c r="N205" i="9"/>
  <c r="K221" i="5"/>
  <c r="M221" i="5" s="1"/>
  <c r="C222" i="5" s="1"/>
  <c r="K201" i="8"/>
  <c r="M201" i="8" s="1"/>
  <c r="C202" i="8" s="1"/>
  <c r="P203" i="7"/>
  <c r="L203" i="7"/>
  <c r="N221" i="5" l="1"/>
  <c r="P201" i="8"/>
  <c r="P224" i="6"/>
  <c r="F221" i="4"/>
  <c r="I221" i="4" s="1"/>
  <c r="D206" i="9"/>
  <c r="O206" i="9" s="1"/>
  <c r="B202" i="8"/>
  <c r="N201" i="8"/>
  <c r="D222" i="5"/>
  <c r="F222" i="5" s="1"/>
  <c r="B204" i="7"/>
  <c r="N203" i="7"/>
  <c r="E225" i="6"/>
  <c r="E202" i="8"/>
  <c r="G202" i="8" s="1"/>
  <c r="P221" i="5"/>
  <c r="N224" i="6"/>
  <c r="B225" i="6"/>
  <c r="E222" i="5"/>
  <c r="J221" i="4" l="1"/>
  <c r="L221" i="4" s="1"/>
  <c r="F206" i="9"/>
  <c r="H206" i="9" s="1"/>
  <c r="I206" i="9" s="1"/>
  <c r="D204" i="7"/>
  <c r="O204" i="7" s="1"/>
  <c r="B222" i="4"/>
  <c r="D202" i="8"/>
  <c r="O202" i="8" s="1"/>
  <c r="G225" i="6"/>
  <c r="G222" i="5"/>
  <c r="J222" i="5" s="1"/>
  <c r="D225" i="6"/>
  <c r="O225" i="6" s="1"/>
  <c r="K221" i="4"/>
  <c r="M221" i="4" s="1"/>
  <c r="C222" i="4" s="1"/>
  <c r="O222" i="5"/>
  <c r="J206" i="9" l="1"/>
  <c r="F204" i="7"/>
  <c r="H204" i="7" s="1"/>
  <c r="F225" i="6"/>
  <c r="I225" i="6" s="1"/>
  <c r="K222" i="5"/>
  <c r="M222" i="5" s="1"/>
  <c r="C223" i="5" s="1"/>
  <c r="L222" i="5"/>
  <c r="L206" i="9"/>
  <c r="N221" i="4"/>
  <c r="I222" i="5"/>
  <c r="D222" i="4"/>
  <c r="F222" i="4" s="1"/>
  <c r="E222" i="4"/>
  <c r="G222" i="4" s="1"/>
  <c r="K206" i="9"/>
  <c r="M206" i="9" s="1"/>
  <c r="C207" i="9" s="1"/>
  <c r="F202" i="8"/>
  <c r="P221" i="4"/>
  <c r="J225" i="6" l="1"/>
  <c r="J222" i="4"/>
  <c r="I222" i="4"/>
  <c r="I204" i="7"/>
  <c r="B207" i="9"/>
  <c r="N206" i="9"/>
  <c r="L225" i="6"/>
  <c r="K225" i="6"/>
  <c r="M225" i="6" s="1"/>
  <c r="C226" i="6" s="1"/>
  <c r="J204" i="7"/>
  <c r="P206" i="9"/>
  <c r="O222" i="4"/>
  <c r="H202" i="8"/>
  <c r="J202" i="8" s="1"/>
  <c r="B223" i="5"/>
  <c r="N222" i="5"/>
  <c r="K222" i="4"/>
  <c r="M222" i="4" s="1"/>
  <c r="C223" i="4" s="1"/>
  <c r="E223" i="5"/>
  <c r="G223" i="5" s="1"/>
  <c r="E207" i="9"/>
  <c r="P222" i="5"/>
  <c r="E223" i="4" l="1"/>
  <c r="G223" i="4" s="1"/>
  <c r="L202" i="8"/>
  <c r="D223" i="5"/>
  <c r="O223" i="5" s="1"/>
  <c r="I202" i="8"/>
  <c r="D207" i="9"/>
  <c r="O207" i="9" s="1"/>
  <c r="L204" i="7"/>
  <c r="E226" i="6"/>
  <c r="G226" i="6" s="1"/>
  <c r="G207" i="9"/>
  <c r="P222" i="4"/>
  <c r="K202" i="8"/>
  <c r="M202" i="8" s="1"/>
  <c r="C203" i="8" s="1"/>
  <c r="N225" i="6"/>
  <c r="B226" i="6"/>
  <c r="K204" i="7"/>
  <c r="M204" i="7" s="1"/>
  <c r="C205" i="7" s="1"/>
  <c r="P225" i="6"/>
  <c r="L222" i="4"/>
  <c r="P204" i="7" l="1"/>
  <c r="N202" i="8"/>
  <c r="B203" i="8"/>
  <c r="N204" i="7"/>
  <c r="B205" i="7"/>
  <c r="P202" i="8"/>
  <c r="F223" i="5"/>
  <c r="D226" i="6"/>
  <c r="O226" i="6" s="1"/>
  <c r="E203" i="8"/>
  <c r="G203" i="8" s="1"/>
  <c r="F207" i="9"/>
  <c r="E205" i="7"/>
  <c r="G205" i="7" s="1"/>
  <c r="N222" i="4"/>
  <c r="B223" i="4"/>
  <c r="H207" i="9" l="1"/>
  <c r="F226" i="6"/>
  <c r="D205" i="7"/>
  <c r="O205" i="7" s="1"/>
  <c r="I223" i="5"/>
  <c r="J223" i="5"/>
  <c r="D203" i="8"/>
  <c r="O203" i="8" s="1"/>
  <c r="D223" i="4"/>
  <c r="O223" i="4" s="1"/>
  <c r="F205" i="7" l="1"/>
  <c r="F223" i="4"/>
  <c r="J223" i="4" s="1"/>
  <c r="L223" i="4" s="1"/>
  <c r="F203" i="8"/>
  <c r="H205" i="7"/>
  <c r="I205" i="7" s="1"/>
  <c r="I226" i="6"/>
  <c r="J226" i="6"/>
  <c r="I223" i="4"/>
  <c r="I207" i="9"/>
  <c r="K223" i="5"/>
  <c r="M223" i="5" s="1"/>
  <c r="C224" i="5" s="1"/>
  <c r="L223" i="5"/>
  <c r="J207" i="9"/>
  <c r="K207" i="9" s="1"/>
  <c r="M207" i="9" s="1"/>
  <c r="C208" i="9" s="1"/>
  <c r="J205" i="7" l="1"/>
  <c r="E208" i="9"/>
  <c r="G208" i="9" s="1"/>
  <c r="B224" i="4"/>
  <c r="N223" i="5"/>
  <c r="B224" i="5"/>
  <c r="P223" i="5"/>
  <c r="L205" i="7"/>
  <c r="K223" i="4"/>
  <c r="M223" i="4" s="1"/>
  <c r="C224" i="4" s="1"/>
  <c r="E224" i="5"/>
  <c r="G224" i="5" s="1"/>
  <c r="K205" i="7"/>
  <c r="M205" i="7" s="1"/>
  <c r="C206" i="7" s="1"/>
  <c r="P207" i="9"/>
  <c r="L207" i="9"/>
  <c r="K226" i="6"/>
  <c r="M226" i="6" s="1"/>
  <c r="C227" i="6" s="1"/>
  <c r="L226" i="6"/>
  <c r="H203" i="8"/>
  <c r="N223" i="4" l="1"/>
  <c r="N207" i="9"/>
  <c r="B208" i="9"/>
  <c r="N205" i="7"/>
  <c r="B206" i="7"/>
  <c r="D224" i="4"/>
  <c r="F224" i="4" s="1"/>
  <c r="D224" i="5"/>
  <c r="O224" i="5" s="1"/>
  <c r="E224" i="4"/>
  <c r="G224" i="4" s="1"/>
  <c r="E227" i="6"/>
  <c r="G227" i="6" s="1"/>
  <c r="E206" i="7"/>
  <c r="P223" i="4"/>
  <c r="P205" i="7"/>
  <c r="I203" i="8"/>
  <c r="J203" i="8"/>
  <c r="N226" i="6"/>
  <c r="B227" i="6"/>
  <c r="P226" i="6"/>
  <c r="D227" i="6" l="1"/>
  <c r="O227" i="6" s="1"/>
  <c r="L203" i="8"/>
  <c r="D206" i="7"/>
  <c r="O206" i="7" s="1"/>
  <c r="I224" i="4"/>
  <c r="J224" i="4"/>
  <c r="K224" i="4" s="1"/>
  <c r="M224" i="4" s="1"/>
  <c r="C225" i="4" s="1"/>
  <c r="O224" i="4"/>
  <c r="D208" i="9"/>
  <c r="O208" i="9" s="1"/>
  <c r="G206" i="7"/>
  <c r="K203" i="8"/>
  <c r="M203" i="8" s="1"/>
  <c r="C204" i="8" s="1"/>
  <c r="F224" i="5"/>
  <c r="L224" i="4" l="1"/>
  <c r="F206" i="7"/>
  <c r="P203" i="8"/>
  <c r="E225" i="4"/>
  <c r="P224" i="4"/>
  <c r="N203" i="8"/>
  <c r="B204" i="8"/>
  <c r="F208" i="9"/>
  <c r="B225" i="4"/>
  <c r="N224" i="4"/>
  <c r="F227" i="6"/>
  <c r="I224" i="5"/>
  <c r="J224" i="5"/>
  <c r="H206" i="7"/>
  <c r="J206" i="7" s="1"/>
  <c r="E204" i="8"/>
  <c r="G204" i="8" s="1"/>
  <c r="K224" i="5" l="1"/>
  <c r="M224" i="5" s="1"/>
  <c r="C225" i="5" s="1"/>
  <c r="L224" i="5"/>
  <c r="K206" i="7"/>
  <c r="M206" i="7" s="1"/>
  <c r="C207" i="7" s="1"/>
  <c r="H208" i="9"/>
  <c r="I208" i="9" s="1"/>
  <c r="I206" i="7"/>
  <c r="G225" i="4"/>
  <c r="L206" i="7"/>
  <c r="J227" i="6"/>
  <c r="I227" i="6"/>
  <c r="D225" i="4"/>
  <c r="O225" i="4" s="1"/>
  <c r="D204" i="8"/>
  <c r="O204" i="8" s="1"/>
  <c r="P206" i="7" l="1"/>
  <c r="E207" i="7"/>
  <c r="B225" i="5"/>
  <c r="N224" i="5"/>
  <c r="F225" i="4"/>
  <c r="E225" i="5"/>
  <c r="G225" i="5" s="1"/>
  <c r="K227" i="6"/>
  <c r="M227" i="6" s="1"/>
  <c r="C228" i="6" s="1"/>
  <c r="L227" i="6"/>
  <c r="P224" i="5"/>
  <c r="N206" i="7"/>
  <c r="B207" i="7"/>
  <c r="J208" i="9"/>
  <c r="F204" i="8"/>
  <c r="L208" i="9" l="1"/>
  <c r="I225" i="4"/>
  <c r="J225" i="4"/>
  <c r="E228" i="6"/>
  <c r="G228" i="6" s="1"/>
  <c r="G207" i="7"/>
  <c r="P227" i="6"/>
  <c r="D225" i="5"/>
  <c r="O225" i="5" s="1"/>
  <c r="K208" i="9"/>
  <c r="M208" i="9" s="1"/>
  <c r="C209" i="9" s="1"/>
  <c r="D207" i="7"/>
  <c r="O207" i="7" s="1"/>
  <c r="N227" i="6"/>
  <c r="B228" i="6"/>
  <c r="H204" i="8"/>
  <c r="I204" i="8" s="1"/>
  <c r="K225" i="4" l="1"/>
  <c r="M225" i="4" s="1"/>
  <c r="C226" i="4" s="1"/>
  <c r="L225" i="4"/>
  <c r="B209" i="9"/>
  <c r="N208" i="9"/>
  <c r="F207" i="7"/>
  <c r="P208" i="9"/>
  <c r="F225" i="5"/>
  <c r="D228" i="6"/>
  <c r="O228" i="6" s="1"/>
  <c r="E209" i="9"/>
  <c r="G209" i="9" s="1"/>
  <c r="J204" i="8"/>
  <c r="L204" i="8" l="1"/>
  <c r="K204" i="8"/>
  <c r="M204" i="8" s="1"/>
  <c r="C205" i="8" s="1"/>
  <c r="D209" i="9"/>
  <c r="O209" i="9" s="1"/>
  <c r="F228" i="6"/>
  <c r="E226" i="4"/>
  <c r="G226" i="4" s="1"/>
  <c r="I225" i="5"/>
  <c r="J225" i="5"/>
  <c r="H207" i="7"/>
  <c r="I207" i="7" s="1"/>
  <c r="P225" i="4"/>
  <c r="N225" i="4"/>
  <c r="B226" i="4"/>
  <c r="F209" i="9" l="1"/>
  <c r="H209" i="9" s="1"/>
  <c r="J228" i="6"/>
  <c r="I228" i="6"/>
  <c r="K225" i="5"/>
  <c r="M225" i="5" s="1"/>
  <c r="C226" i="5" s="1"/>
  <c r="L225" i="5"/>
  <c r="N204" i="8"/>
  <c r="B205" i="8"/>
  <c r="D226" i="4"/>
  <c r="O226" i="4" s="1"/>
  <c r="J207" i="7"/>
  <c r="P204" i="8"/>
  <c r="E205" i="8"/>
  <c r="G205" i="8" s="1"/>
  <c r="P225" i="5" l="1"/>
  <c r="L207" i="7"/>
  <c r="I209" i="9"/>
  <c r="F226" i="4"/>
  <c r="J209" i="9"/>
  <c r="E226" i="5"/>
  <c r="G226" i="5" s="1"/>
  <c r="K228" i="6"/>
  <c r="M228" i="6" s="1"/>
  <c r="C229" i="6" s="1"/>
  <c r="L228" i="6"/>
  <c r="K207" i="7"/>
  <c r="M207" i="7" s="1"/>
  <c r="C208" i="7" s="1"/>
  <c r="D205" i="8"/>
  <c r="O205" i="8" s="1"/>
  <c r="N225" i="5"/>
  <c r="B226" i="5"/>
  <c r="F205" i="8" l="1"/>
  <c r="H205" i="8" s="1"/>
  <c r="J205" i="8" s="1"/>
  <c r="D226" i="5"/>
  <c r="O226" i="5" s="1"/>
  <c r="J226" i="4"/>
  <c r="I226" i="4"/>
  <c r="E229" i="6"/>
  <c r="G229" i="6" s="1"/>
  <c r="B229" i="6"/>
  <c r="N228" i="6"/>
  <c r="P207" i="7"/>
  <c r="P228" i="6"/>
  <c r="L209" i="9"/>
  <c r="K209" i="9"/>
  <c r="M209" i="9" s="1"/>
  <c r="C210" i="9" s="1"/>
  <c r="E208" i="7"/>
  <c r="G208" i="7" s="1"/>
  <c r="B208" i="7"/>
  <c r="N207" i="7"/>
  <c r="P209" i="9" l="1"/>
  <c r="L205" i="8"/>
  <c r="E210" i="9"/>
  <c r="G210" i="9" s="1"/>
  <c r="K205" i="8"/>
  <c r="M205" i="8" s="1"/>
  <c r="C206" i="8" s="1"/>
  <c r="K226" i="4"/>
  <c r="M226" i="4" s="1"/>
  <c r="C227" i="4" s="1"/>
  <c r="L226" i="4"/>
  <c r="I205" i="8"/>
  <c r="B210" i="9"/>
  <c r="N209" i="9"/>
  <c r="D208" i="7"/>
  <c r="O208" i="7" s="1"/>
  <c r="D229" i="6"/>
  <c r="O229" i="6" s="1"/>
  <c r="F226" i="5"/>
  <c r="E206" i="8" l="1"/>
  <c r="G206" i="8" s="1"/>
  <c r="F229" i="6"/>
  <c r="N226" i="4"/>
  <c r="B227" i="4"/>
  <c r="D210" i="9"/>
  <c r="O210" i="9" s="1"/>
  <c r="E227" i="4"/>
  <c r="G227" i="4" s="1"/>
  <c r="B206" i="8"/>
  <c r="N205" i="8"/>
  <c r="F208" i="7"/>
  <c r="P226" i="4"/>
  <c r="I226" i="5"/>
  <c r="J226" i="5"/>
  <c r="P205" i="8"/>
  <c r="I229" i="6" l="1"/>
  <c r="J229" i="6"/>
  <c r="D206" i="8"/>
  <c r="O206" i="8" s="1"/>
  <c r="F210" i="9"/>
  <c r="H208" i="7"/>
  <c r="J208" i="7" s="1"/>
  <c r="D227" i="4"/>
  <c r="O227" i="4" s="1"/>
  <c r="K226" i="5"/>
  <c r="M226" i="5" s="1"/>
  <c r="C227" i="5" s="1"/>
  <c r="L226" i="5"/>
  <c r="F206" i="8" l="1"/>
  <c r="H206" i="8" s="1"/>
  <c r="I208" i="7"/>
  <c r="L208" i="7"/>
  <c r="E227" i="5"/>
  <c r="G227" i="5" s="1"/>
  <c r="B227" i="5"/>
  <c r="N226" i="5"/>
  <c r="F227" i="4"/>
  <c r="H210" i="9"/>
  <c r="I210" i="9" s="1"/>
  <c r="P226" i="5"/>
  <c r="K208" i="7"/>
  <c r="M208" i="7" s="1"/>
  <c r="C209" i="7" s="1"/>
  <c r="K229" i="6"/>
  <c r="M229" i="6" s="1"/>
  <c r="C230" i="6" s="1"/>
  <c r="L229" i="6"/>
  <c r="P229" i="6" l="1"/>
  <c r="J210" i="9"/>
  <c r="L210" i="9" s="1"/>
  <c r="B209" i="7"/>
  <c r="N208" i="7"/>
  <c r="P208" i="7"/>
  <c r="E209" i="7"/>
  <c r="G209" i="7" s="1"/>
  <c r="D227" i="5"/>
  <c r="O227" i="5" s="1"/>
  <c r="N229" i="6"/>
  <c r="B230" i="6"/>
  <c r="I206" i="8"/>
  <c r="K210" i="9"/>
  <c r="M210" i="9" s="1"/>
  <c r="C211" i="9" s="1"/>
  <c r="I227" i="4"/>
  <c r="J227" i="4"/>
  <c r="E230" i="6"/>
  <c r="G230" i="6" s="1"/>
  <c r="J206" i="8"/>
  <c r="K206" i="8" s="1"/>
  <c r="M206" i="8" s="1"/>
  <c r="C207" i="8" s="1"/>
  <c r="E207" i="8" l="1"/>
  <c r="G207" i="8" s="1"/>
  <c r="E211" i="9"/>
  <c r="G211" i="9" s="1"/>
  <c r="F227" i="5"/>
  <c r="P210" i="9"/>
  <c r="P206" i="8"/>
  <c r="L206" i="8"/>
  <c r="D209" i="7"/>
  <c r="O209" i="7" s="1"/>
  <c r="D230" i="6"/>
  <c r="O230" i="6" s="1"/>
  <c r="N210" i="9"/>
  <c r="B211" i="9"/>
  <c r="K227" i="4"/>
  <c r="M227" i="4" s="1"/>
  <c r="C228" i="4" s="1"/>
  <c r="L227" i="4"/>
  <c r="F230" i="6" l="1"/>
  <c r="F209" i="7"/>
  <c r="I230" i="6"/>
  <c r="J230" i="6"/>
  <c r="L230" i="6" s="1"/>
  <c r="I227" i="5"/>
  <c r="J227" i="5"/>
  <c r="H209" i="7"/>
  <c r="E228" i="4"/>
  <c r="B207" i="8"/>
  <c r="N206" i="8"/>
  <c r="D211" i="9"/>
  <c r="O211" i="9" s="1"/>
  <c r="N227" i="4"/>
  <c r="B228" i="4"/>
  <c r="P227" i="4"/>
  <c r="K227" i="5" l="1"/>
  <c r="M227" i="5" s="1"/>
  <c r="C228" i="5" s="1"/>
  <c r="L227" i="5"/>
  <c r="B231" i="6"/>
  <c r="J209" i="7"/>
  <c r="K230" i="6"/>
  <c r="M230" i="6" s="1"/>
  <c r="C231" i="6" s="1"/>
  <c r="G228" i="4"/>
  <c r="F211" i="9"/>
  <c r="D207" i="8"/>
  <c r="O207" i="8" s="1"/>
  <c r="I209" i="7"/>
  <c r="D228" i="4"/>
  <c r="O228" i="4" s="1"/>
  <c r="P230" i="6" l="1"/>
  <c r="P227" i="5"/>
  <c r="D231" i="6"/>
  <c r="H211" i="9"/>
  <c r="E231" i="6"/>
  <c r="G231" i="6" s="1"/>
  <c r="B228" i="5"/>
  <c r="N227" i="5"/>
  <c r="L209" i="7"/>
  <c r="N230" i="6"/>
  <c r="K209" i="7"/>
  <c r="M209" i="7" s="1"/>
  <c r="C210" i="7" s="1"/>
  <c r="F207" i="8"/>
  <c r="E228" i="5"/>
  <c r="G228" i="5" s="1"/>
  <c r="F228" i="4"/>
  <c r="B210" i="7" l="1"/>
  <c r="N209" i="7"/>
  <c r="H207" i="8"/>
  <c r="J207" i="8" s="1"/>
  <c r="J211" i="9"/>
  <c r="I211" i="9"/>
  <c r="I228" i="4"/>
  <c r="J228" i="4"/>
  <c r="P209" i="7"/>
  <c r="D228" i="5"/>
  <c r="O228" i="5" s="1"/>
  <c r="O231" i="6"/>
  <c r="E210" i="7"/>
  <c r="G210" i="7" s="1"/>
  <c r="F231" i="6"/>
  <c r="I207" i="8" l="1"/>
  <c r="F228" i="5"/>
  <c r="J228" i="5" s="1"/>
  <c r="L207" i="8"/>
  <c r="K228" i="4"/>
  <c r="M228" i="4" s="1"/>
  <c r="C229" i="4" s="1"/>
  <c r="L228" i="4"/>
  <c r="L211" i="9"/>
  <c r="K211" i="9"/>
  <c r="M211" i="9" s="1"/>
  <c r="C212" i="9" s="1"/>
  <c r="K207" i="8"/>
  <c r="M207" i="8" s="1"/>
  <c r="C208" i="8" s="1"/>
  <c r="D210" i="7"/>
  <c r="O210" i="7" s="1"/>
  <c r="I231" i="6"/>
  <c r="J231" i="6"/>
  <c r="I228" i="5" l="1"/>
  <c r="E208" i="8"/>
  <c r="G208" i="8" s="1"/>
  <c r="L231" i="6"/>
  <c r="K231" i="6"/>
  <c r="M231" i="6" s="1"/>
  <c r="C232" i="6" s="1"/>
  <c r="F210" i="7"/>
  <c r="P211" i="9"/>
  <c r="N211" i="9"/>
  <c r="B212" i="9"/>
  <c r="E229" i="4"/>
  <c r="G229" i="4" s="1"/>
  <c r="P228" i="4"/>
  <c r="K228" i="5"/>
  <c r="M228" i="5" s="1"/>
  <c r="C229" i="5" s="1"/>
  <c r="L228" i="5"/>
  <c r="B208" i="8"/>
  <c r="N207" i="8"/>
  <c r="E212" i="9"/>
  <c r="G212" i="9" s="1"/>
  <c r="B229" i="4"/>
  <c r="N228" i="4"/>
  <c r="P207" i="8"/>
  <c r="P228" i="5" l="1"/>
  <c r="E229" i="5"/>
  <c r="E232" i="6"/>
  <c r="B229" i="5"/>
  <c r="N228" i="5"/>
  <c r="D229" i="4"/>
  <c r="O229" i="4" s="1"/>
  <c r="B232" i="6"/>
  <c r="N231" i="6"/>
  <c r="P231" i="6"/>
  <c r="D208" i="8"/>
  <c r="O208" i="8" s="1"/>
  <c r="H210" i="7"/>
  <c r="I210" i="7" s="1"/>
  <c r="D212" i="9"/>
  <c r="O212" i="9" s="1"/>
  <c r="F229" i="4" l="1"/>
  <c r="F208" i="8"/>
  <c r="H208" i="8" s="1"/>
  <c r="I208" i="8" s="1"/>
  <c r="D229" i="5"/>
  <c r="O229" i="5" s="1"/>
  <c r="J229" i="4"/>
  <c r="L229" i="4" s="1"/>
  <c r="I229" i="4"/>
  <c r="G232" i="6"/>
  <c r="G229" i="5"/>
  <c r="D232" i="6"/>
  <c r="O232" i="6" s="1"/>
  <c r="F212" i="9"/>
  <c r="J210" i="7"/>
  <c r="F229" i="5" l="1"/>
  <c r="B230" i="4"/>
  <c r="J208" i="8"/>
  <c r="K208" i="8" s="1"/>
  <c r="M208" i="8" s="1"/>
  <c r="C209" i="8" s="1"/>
  <c r="J229" i="5"/>
  <c r="I229" i="5"/>
  <c r="F232" i="6"/>
  <c r="K229" i="4"/>
  <c r="M229" i="4" s="1"/>
  <c r="C230" i="4" s="1"/>
  <c r="L210" i="7"/>
  <c r="H212" i="9"/>
  <c r="J212" i="9" s="1"/>
  <c r="K210" i="7"/>
  <c r="M210" i="7" s="1"/>
  <c r="C211" i="7" s="1"/>
  <c r="P210" i="7" l="1"/>
  <c r="P229" i="4"/>
  <c r="L212" i="9"/>
  <c r="I212" i="9"/>
  <c r="B211" i="7"/>
  <c r="N210" i="7"/>
  <c r="K229" i="5"/>
  <c r="M229" i="5" s="1"/>
  <c r="C230" i="5" s="1"/>
  <c r="L229" i="5"/>
  <c r="E209" i="8"/>
  <c r="E211" i="7"/>
  <c r="G211" i="7" s="1"/>
  <c r="I232" i="6"/>
  <c r="J232" i="6"/>
  <c r="N229" i="4"/>
  <c r="K212" i="9"/>
  <c r="M212" i="9" s="1"/>
  <c r="C213" i="9" s="1"/>
  <c r="E230" i="4"/>
  <c r="P208" i="8"/>
  <c r="L208" i="8"/>
  <c r="D230" i="4"/>
  <c r="F230" i="4" s="1"/>
  <c r="O230" i="4" l="1"/>
  <c r="E230" i="5"/>
  <c r="G230" i="5" s="1"/>
  <c r="E213" i="9"/>
  <c r="G213" i="9" s="1"/>
  <c r="P229" i="5"/>
  <c r="B230" i="5"/>
  <c r="N229" i="5"/>
  <c r="D211" i="7"/>
  <c r="O211" i="7" s="1"/>
  <c r="G209" i="8"/>
  <c r="N212" i="9"/>
  <c r="B213" i="9"/>
  <c r="K232" i="6"/>
  <c r="M232" i="6" s="1"/>
  <c r="C233" i="6" s="1"/>
  <c r="L232" i="6"/>
  <c r="B209" i="8"/>
  <c r="N208" i="8"/>
  <c r="G230" i="4"/>
  <c r="I230" i="4" s="1"/>
  <c r="P212" i="9"/>
  <c r="P232" i="6" l="1"/>
  <c r="F211" i="7"/>
  <c r="H211" i="7" s="1"/>
  <c r="J230" i="4"/>
  <c r="N232" i="6"/>
  <c r="B233" i="6"/>
  <c r="D230" i="5"/>
  <c r="O230" i="5" s="1"/>
  <c r="D209" i="8"/>
  <c r="O209" i="8" s="1"/>
  <c r="E233" i="6"/>
  <c r="G233" i="6" s="1"/>
  <c r="D213" i="9"/>
  <c r="O213" i="9" s="1"/>
  <c r="F209" i="8" l="1"/>
  <c r="F230" i="5"/>
  <c r="J211" i="7"/>
  <c r="K211" i="7" s="1"/>
  <c r="M211" i="7" s="1"/>
  <c r="C212" i="7" s="1"/>
  <c r="K230" i="4"/>
  <c r="M230" i="4" s="1"/>
  <c r="C231" i="4" s="1"/>
  <c r="L230" i="4"/>
  <c r="F213" i="9"/>
  <c r="D233" i="6"/>
  <c r="O233" i="6" s="1"/>
  <c r="I211" i="7"/>
  <c r="P230" i="4" l="1"/>
  <c r="E212" i="7"/>
  <c r="G212" i="7" s="1"/>
  <c r="E231" i="4"/>
  <c r="P211" i="7"/>
  <c r="L211" i="7"/>
  <c r="H213" i="9"/>
  <c r="J213" i="9" s="1"/>
  <c r="I230" i="5"/>
  <c r="J230" i="5"/>
  <c r="F233" i="6"/>
  <c r="N230" i="4"/>
  <c r="B231" i="4"/>
  <c r="H209" i="8"/>
  <c r="I209" i="8" s="1"/>
  <c r="J209" i="8" l="1"/>
  <c r="L209" i="8" s="1"/>
  <c r="L213" i="9"/>
  <c r="D231" i="4"/>
  <c r="O231" i="4" s="1"/>
  <c r="I233" i="6"/>
  <c r="J233" i="6"/>
  <c r="G231" i="4"/>
  <c r="I213" i="9"/>
  <c r="K230" i="5"/>
  <c r="M230" i="5" s="1"/>
  <c r="C231" i="5" s="1"/>
  <c r="L230" i="5"/>
  <c r="B212" i="7"/>
  <c r="N211" i="7"/>
  <c r="K213" i="9"/>
  <c r="M213" i="9" s="1"/>
  <c r="C214" i="9" s="1"/>
  <c r="K209" i="8"/>
  <c r="M209" i="8" s="1"/>
  <c r="C210" i="8" s="1"/>
  <c r="K233" i="6" l="1"/>
  <c r="M233" i="6" s="1"/>
  <c r="C234" i="6" s="1"/>
  <c r="L233" i="6"/>
  <c r="P230" i="5"/>
  <c r="E214" i="9"/>
  <c r="E231" i="5"/>
  <c r="G231" i="5" s="1"/>
  <c r="B210" i="8"/>
  <c r="N209" i="8"/>
  <c r="B231" i="5"/>
  <c r="N230" i="5"/>
  <c r="F231" i="4"/>
  <c r="P209" i="8"/>
  <c r="D212" i="7"/>
  <c r="O212" i="7" s="1"/>
  <c r="N213" i="9"/>
  <c r="B214" i="9"/>
  <c r="E210" i="8"/>
  <c r="G210" i="8" s="1"/>
  <c r="P213" i="9"/>
  <c r="J231" i="4" l="1"/>
  <c r="I231" i="4"/>
  <c r="D231" i="5"/>
  <c r="O231" i="5" s="1"/>
  <c r="D210" i="8"/>
  <c r="O210" i="8" s="1"/>
  <c r="G214" i="9"/>
  <c r="D214" i="9"/>
  <c r="O214" i="9" s="1"/>
  <c r="N233" i="6"/>
  <c r="B234" i="6"/>
  <c r="E234" i="6"/>
  <c r="F212" i="7"/>
  <c r="P233" i="6"/>
  <c r="F210" i="8" l="1"/>
  <c r="H210" i="8" s="1"/>
  <c r="J210" i="8" s="1"/>
  <c r="F214" i="9"/>
  <c r="F231" i="5"/>
  <c r="J231" i="5" s="1"/>
  <c r="K231" i="4"/>
  <c r="M231" i="4" s="1"/>
  <c r="C232" i="4" s="1"/>
  <c r="L231" i="4"/>
  <c r="D234" i="6"/>
  <c r="O234" i="6" s="1"/>
  <c r="H212" i="7"/>
  <c r="I212" i="7" s="1"/>
  <c r="G234" i="6"/>
  <c r="H214" i="9"/>
  <c r="I214" i="9" s="1"/>
  <c r="I231" i="5" l="1"/>
  <c r="J212" i="7"/>
  <c r="K212" i="7" s="1"/>
  <c r="M212" i="7" s="1"/>
  <c r="C213" i="7" s="1"/>
  <c r="L210" i="8"/>
  <c r="F234" i="6"/>
  <c r="K210" i="8"/>
  <c r="M210" i="8" s="1"/>
  <c r="C211" i="8" s="1"/>
  <c r="J214" i="9"/>
  <c r="I210" i="8"/>
  <c r="B232" i="4"/>
  <c r="N231" i="4"/>
  <c r="E232" i="4"/>
  <c r="G232" i="4" s="1"/>
  <c r="K231" i="5"/>
  <c r="M231" i="5" s="1"/>
  <c r="C232" i="5" s="1"/>
  <c r="P231" i="4"/>
  <c r="L231" i="5"/>
  <c r="L212" i="7" l="1"/>
  <c r="P212" i="7"/>
  <c r="B213" i="7"/>
  <c r="N212" i="7"/>
  <c r="D232" i="4"/>
  <c r="O232" i="4" s="1"/>
  <c r="E211" i="8"/>
  <c r="G211" i="8" s="1"/>
  <c r="E232" i="5"/>
  <c r="G232" i="5" s="1"/>
  <c r="L214" i="9"/>
  <c r="K214" i="9"/>
  <c r="M214" i="9" s="1"/>
  <c r="C215" i="9" s="1"/>
  <c r="E213" i="7"/>
  <c r="I234" i="6"/>
  <c r="J234" i="6"/>
  <c r="P231" i="5"/>
  <c r="B211" i="8"/>
  <c r="N210" i="8"/>
  <c r="N231" i="5"/>
  <c r="B232" i="5"/>
  <c r="P210" i="8"/>
  <c r="P214" i="9" l="1"/>
  <c r="G213" i="7"/>
  <c r="N214" i="9"/>
  <c r="B215" i="9"/>
  <c r="D232" i="5"/>
  <c r="O232" i="5" s="1"/>
  <c r="D211" i="8"/>
  <c r="O211" i="8" s="1"/>
  <c r="F232" i="4"/>
  <c r="K234" i="6"/>
  <c r="M234" i="6" s="1"/>
  <c r="C235" i="6" s="1"/>
  <c r="L234" i="6"/>
  <c r="E215" i="9"/>
  <c r="G215" i="9" s="1"/>
  <c r="D213" i="7"/>
  <c r="O213" i="7" s="1"/>
  <c r="F232" i="5" l="1"/>
  <c r="I232" i="5" s="1"/>
  <c r="F213" i="7"/>
  <c r="P234" i="6"/>
  <c r="N234" i="6"/>
  <c r="B235" i="6"/>
  <c r="H213" i="7"/>
  <c r="I213" i="7" s="1"/>
  <c r="I232" i="4"/>
  <c r="J232" i="4"/>
  <c r="E235" i="6"/>
  <c r="G235" i="6" s="1"/>
  <c r="F211" i="8"/>
  <c r="D215" i="9"/>
  <c r="O215" i="9" s="1"/>
  <c r="J232" i="5" l="1"/>
  <c r="L232" i="5" s="1"/>
  <c r="B233" i="5" s="1"/>
  <c r="H211" i="8"/>
  <c r="I211" i="8" s="1"/>
  <c r="J213" i="7"/>
  <c r="K232" i="4"/>
  <c r="M232" i="4" s="1"/>
  <c r="C233" i="4" s="1"/>
  <c r="L232" i="4"/>
  <c r="D235" i="6"/>
  <c r="O235" i="6" s="1"/>
  <c r="F215" i="9"/>
  <c r="K232" i="5" l="1"/>
  <c r="M232" i="5" s="1"/>
  <c r="C233" i="5" s="1"/>
  <c r="J211" i="8"/>
  <c r="E233" i="4"/>
  <c r="N232" i="5"/>
  <c r="L213" i="7"/>
  <c r="P232" i="5"/>
  <c r="L211" i="8"/>
  <c r="E233" i="5"/>
  <c r="G233" i="5" s="1"/>
  <c r="H215" i="9"/>
  <c r="I215" i="9" s="1"/>
  <c r="F235" i="6"/>
  <c r="K213" i="7"/>
  <c r="M213" i="7" s="1"/>
  <c r="C214" i="7" s="1"/>
  <c r="P232" i="4"/>
  <c r="K211" i="8"/>
  <c r="M211" i="8" s="1"/>
  <c r="C212" i="8" s="1"/>
  <c r="N232" i="4"/>
  <c r="B233" i="4"/>
  <c r="D233" i="5"/>
  <c r="P211" i="8" l="1"/>
  <c r="J215" i="9"/>
  <c r="K215" i="9" s="1"/>
  <c r="M215" i="9" s="1"/>
  <c r="C216" i="9" s="1"/>
  <c r="B214" i="7"/>
  <c r="N213" i="7"/>
  <c r="E214" i="7"/>
  <c r="G214" i="7" s="1"/>
  <c r="P213" i="7"/>
  <c r="O233" i="5"/>
  <c r="F233" i="5"/>
  <c r="G233" i="4"/>
  <c r="J235" i="6"/>
  <c r="I235" i="6"/>
  <c r="N211" i="8"/>
  <c r="B212" i="8"/>
  <c r="E212" i="8"/>
  <c r="G212" i="8" s="1"/>
  <c r="D233" i="4"/>
  <c r="O233" i="4" s="1"/>
  <c r="L215" i="9" l="1"/>
  <c r="D212" i="8"/>
  <c r="O212" i="8" s="1"/>
  <c r="P215" i="9"/>
  <c r="E216" i="9"/>
  <c r="G216" i="9" s="1"/>
  <c r="J233" i="5"/>
  <c r="I233" i="5"/>
  <c r="K235" i="6"/>
  <c r="M235" i="6" s="1"/>
  <c r="C236" i="6" s="1"/>
  <c r="L235" i="6"/>
  <c r="F233" i="4"/>
  <c r="D214" i="7"/>
  <c r="O214" i="7" s="1"/>
  <c r="B216" i="9"/>
  <c r="N215" i="9"/>
  <c r="I233" i="4" l="1"/>
  <c r="J233" i="4"/>
  <c r="K233" i="5"/>
  <c r="M233" i="5" s="1"/>
  <c r="C234" i="5" s="1"/>
  <c r="L233" i="5"/>
  <c r="E236" i="6"/>
  <c r="G236" i="6" s="1"/>
  <c r="B236" i="6"/>
  <c r="N235" i="6"/>
  <c r="D216" i="9"/>
  <c r="O216" i="9" s="1"/>
  <c r="F214" i="7"/>
  <c r="P235" i="6"/>
  <c r="F212" i="8"/>
  <c r="D236" i="6" l="1"/>
  <c r="O236" i="6" s="1"/>
  <c r="B234" i="5"/>
  <c r="N233" i="5"/>
  <c r="E234" i="5"/>
  <c r="G234" i="5" s="1"/>
  <c r="H212" i="8"/>
  <c r="J212" i="8" s="1"/>
  <c r="P233" i="5"/>
  <c r="K233" i="4"/>
  <c r="M233" i="4" s="1"/>
  <c r="C234" i="4" s="1"/>
  <c r="L233" i="4"/>
  <c r="H214" i="7"/>
  <c r="J214" i="7" s="1"/>
  <c r="F216" i="9"/>
  <c r="L212" i="8" l="1"/>
  <c r="K214" i="7"/>
  <c r="M214" i="7" s="1"/>
  <c r="C215" i="7" s="1"/>
  <c r="B234" i="4"/>
  <c r="N233" i="4"/>
  <c r="D234" i="5"/>
  <c r="O234" i="5" s="1"/>
  <c r="L214" i="7"/>
  <c r="P233" i="4"/>
  <c r="K212" i="8"/>
  <c r="M212" i="8" s="1"/>
  <c r="C213" i="8" s="1"/>
  <c r="H216" i="9"/>
  <c r="I216" i="9" s="1"/>
  <c r="F236" i="6"/>
  <c r="E234" i="4"/>
  <c r="G234" i="4" s="1"/>
  <c r="I212" i="8"/>
  <c r="I214" i="7"/>
  <c r="P214" i="7" l="1"/>
  <c r="B215" i="7"/>
  <c r="N214" i="7"/>
  <c r="D234" i="4"/>
  <c r="O234" i="4" s="1"/>
  <c r="E215" i="7"/>
  <c r="G215" i="7" s="1"/>
  <c r="F234" i="5"/>
  <c r="J236" i="6"/>
  <c r="I236" i="6"/>
  <c r="E213" i="8"/>
  <c r="G213" i="8" s="1"/>
  <c r="B213" i="8"/>
  <c r="N212" i="8"/>
  <c r="J216" i="9"/>
  <c r="P212" i="8"/>
  <c r="F234" i="4" l="1"/>
  <c r="J234" i="4" s="1"/>
  <c r="L216" i="9"/>
  <c r="D213" i="8"/>
  <c r="O213" i="8" s="1"/>
  <c r="I234" i="5"/>
  <c r="J234" i="5"/>
  <c r="K236" i="6"/>
  <c r="M236" i="6" s="1"/>
  <c r="C237" i="6" s="1"/>
  <c r="L236" i="6"/>
  <c r="K216" i="9"/>
  <c r="M216" i="9" s="1"/>
  <c r="C217" i="9" s="1"/>
  <c r="D215" i="7"/>
  <c r="O215" i="7" s="1"/>
  <c r="I234" i="4" l="1"/>
  <c r="F215" i="7"/>
  <c r="P236" i="6"/>
  <c r="F213" i="8"/>
  <c r="E217" i="9"/>
  <c r="K234" i="4"/>
  <c r="M234" i="4" s="1"/>
  <c r="C235" i="4" s="1"/>
  <c r="L234" i="4"/>
  <c r="K234" i="5"/>
  <c r="M234" i="5" s="1"/>
  <c r="C235" i="5" s="1"/>
  <c r="L234" i="5"/>
  <c r="B237" i="6"/>
  <c r="N236" i="6"/>
  <c r="P216" i="9"/>
  <c r="E237" i="6"/>
  <c r="G237" i="6" s="1"/>
  <c r="N216" i="9"/>
  <c r="B217" i="9"/>
  <c r="P234" i="4" l="1"/>
  <c r="P234" i="5"/>
  <c r="D237" i="6"/>
  <c r="O237" i="6" s="1"/>
  <c r="E235" i="5"/>
  <c r="G217" i="9"/>
  <c r="D217" i="9"/>
  <c r="O217" i="9" s="1"/>
  <c r="N234" i="4"/>
  <c r="B235" i="4"/>
  <c r="H213" i="8"/>
  <c r="J213" i="8" s="1"/>
  <c r="B235" i="5"/>
  <c r="N234" i="5"/>
  <c r="E235" i="4"/>
  <c r="G235" i="4" s="1"/>
  <c r="H215" i="7"/>
  <c r="J215" i="7" s="1"/>
  <c r="I215" i="7" l="1"/>
  <c r="F217" i="9"/>
  <c r="L213" i="8"/>
  <c r="G235" i="5"/>
  <c r="I213" i="8"/>
  <c r="D235" i="5"/>
  <c r="O235" i="5" s="1"/>
  <c r="D235" i="4"/>
  <c r="O235" i="4" s="1"/>
  <c r="F237" i="6"/>
  <c r="K215" i="7"/>
  <c r="M215" i="7" s="1"/>
  <c r="C216" i="7" s="1"/>
  <c r="K213" i="8"/>
  <c r="M213" i="8" s="1"/>
  <c r="C214" i="8" s="1"/>
  <c r="H217" i="9"/>
  <c r="I217" i="9" s="1"/>
  <c r="L215" i="7"/>
  <c r="J217" i="9" l="1"/>
  <c r="P215" i="7"/>
  <c r="F235" i="5"/>
  <c r="J235" i="5" s="1"/>
  <c r="L235" i="5" s="1"/>
  <c r="F235" i="4"/>
  <c r="J235" i="4" s="1"/>
  <c r="E216" i="7"/>
  <c r="G216" i="7" s="1"/>
  <c r="E214" i="8"/>
  <c r="G214" i="8" s="1"/>
  <c r="J237" i="6"/>
  <c r="I237" i="6"/>
  <c r="B214" i="8"/>
  <c r="N213" i="8"/>
  <c r="K217" i="9"/>
  <c r="M217" i="9" s="1"/>
  <c r="C218" i="9" s="1"/>
  <c r="L217" i="9"/>
  <c r="B216" i="7"/>
  <c r="N215" i="7"/>
  <c r="P213" i="8"/>
  <c r="I235" i="4" l="1"/>
  <c r="I235" i="5"/>
  <c r="P217" i="9"/>
  <c r="B236" i="5"/>
  <c r="D214" i="8"/>
  <c r="O214" i="8" s="1"/>
  <c r="K235" i="5"/>
  <c r="M235" i="5" s="1"/>
  <c r="C236" i="5" s="1"/>
  <c r="K235" i="4"/>
  <c r="M235" i="4" s="1"/>
  <c r="C236" i="4" s="1"/>
  <c r="L235" i="4"/>
  <c r="E218" i="9"/>
  <c r="B218" i="9"/>
  <c r="N217" i="9"/>
  <c r="K237" i="6"/>
  <c r="M237" i="6" s="1"/>
  <c r="C238" i="6" s="1"/>
  <c r="L237" i="6"/>
  <c r="D216" i="7"/>
  <c r="O216" i="7" s="1"/>
  <c r="P237" i="6" l="1"/>
  <c r="F214" i="8"/>
  <c r="H214" i="8" s="1"/>
  <c r="J214" i="8" s="1"/>
  <c r="L214" i="8" s="1"/>
  <c r="E236" i="4"/>
  <c r="G236" i="4" s="1"/>
  <c r="G218" i="9"/>
  <c r="D236" i="5"/>
  <c r="F236" i="5" s="1"/>
  <c r="E236" i="5"/>
  <c r="P235" i="5"/>
  <c r="N235" i="5"/>
  <c r="E238" i="6"/>
  <c r="D218" i="9"/>
  <c r="O218" i="9" s="1"/>
  <c r="B236" i="4"/>
  <c r="N235" i="4"/>
  <c r="P235" i="4"/>
  <c r="F216" i="7"/>
  <c r="N237" i="6"/>
  <c r="B238" i="6"/>
  <c r="I214" i="8" l="1"/>
  <c r="O236" i="5"/>
  <c r="G236" i="5"/>
  <c r="I236" i="5" s="1"/>
  <c r="B215" i="8"/>
  <c r="H216" i="7"/>
  <c r="J216" i="7" s="1"/>
  <c r="D236" i="4"/>
  <c r="O236" i="4" s="1"/>
  <c r="D238" i="6"/>
  <c r="O238" i="6" s="1"/>
  <c r="K214" i="8"/>
  <c r="M214" i="8" s="1"/>
  <c r="C215" i="8" s="1"/>
  <c r="F218" i="9"/>
  <c r="G238" i="6"/>
  <c r="I216" i="7" l="1"/>
  <c r="P214" i="8"/>
  <c r="N214" i="8"/>
  <c r="F236" i="4"/>
  <c r="D215" i="8"/>
  <c r="F215" i="8" s="1"/>
  <c r="F238" i="6"/>
  <c r="L216" i="7"/>
  <c r="H218" i="9"/>
  <c r="J236" i="5"/>
  <c r="K216" i="7"/>
  <c r="M216" i="7" s="1"/>
  <c r="C217" i="7" s="1"/>
  <c r="E215" i="8"/>
  <c r="J218" i="9" l="1"/>
  <c r="G215" i="8"/>
  <c r="I238" i="6"/>
  <c r="J238" i="6"/>
  <c r="I218" i="9"/>
  <c r="E217" i="7"/>
  <c r="G217" i="7" s="1"/>
  <c r="H215" i="8"/>
  <c r="J215" i="8" s="1"/>
  <c r="B217" i="7"/>
  <c r="N216" i="7"/>
  <c r="O215" i="8"/>
  <c r="K236" i="5"/>
  <c r="M236" i="5" s="1"/>
  <c r="C237" i="5" s="1"/>
  <c r="L236" i="5"/>
  <c r="P216" i="7"/>
  <c r="J236" i="4"/>
  <c r="I236" i="4"/>
  <c r="I215" i="8" l="1"/>
  <c r="K238" i="6"/>
  <c r="M238" i="6" s="1"/>
  <c r="C239" i="6" s="1"/>
  <c r="L238" i="6"/>
  <c r="E237" i="5"/>
  <c r="G237" i="5" s="1"/>
  <c r="B237" i="5"/>
  <c r="N236" i="5"/>
  <c r="K215" i="8"/>
  <c r="M215" i="8" s="1"/>
  <c r="C216" i="8" s="1"/>
  <c r="D217" i="7"/>
  <c r="O217" i="7" s="1"/>
  <c r="L218" i="9"/>
  <c r="L215" i="8"/>
  <c r="L236" i="4"/>
  <c r="K236" i="4"/>
  <c r="M236" i="4" s="1"/>
  <c r="C237" i="4" s="1"/>
  <c r="K218" i="9"/>
  <c r="M218" i="9" s="1"/>
  <c r="C219" i="9" s="1"/>
  <c r="P236" i="5"/>
  <c r="P215" i="8" l="1"/>
  <c r="P218" i="9"/>
  <c r="P236" i="4"/>
  <c r="D237" i="5"/>
  <c r="O237" i="5" s="1"/>
  <c r="F217" i="7"/>
  <c r="E219" i="9"/>
  <c r="G219" i="9" s="1"/>
  <c r="B239" i="6"/>
  <c r="N238" i="6"/>
  <c r="E216" i="8"/>
  <c r="G216" i="8" s="1"/>
  <c r="E239" i="6"/>
  <c r="G239" i="6" s="1"/>
  <c r="N215" i="8"/>
  <c r="B216" i="8"/>
  <c r="B219" i="9"/>
  <c r="N218" i="9"/>
  <c r="E237" i="4"/>
  <c r="N236" i="4"/>
  <c r="B237" i="4"/>
  <c r="P238" i="6"/>
  <c r="F237" i="5" l="1"/>
  <c r="D216" i="8"/>
  <c r="O216" i="8" s="1"/>
  <c r="D239" i="6"/>
  <c r="O239" i="6" s="1"/>
  <c r="H217" i="7"/>
  <c r="J217" i="7" s="1"/>
  <c r="D237" i="4"/>
  <c r="O237" i="4" s="1"/>
  <c r="G237" i="4"/>
  <c r="J237" i="5"/>
  <c r="I237" i="5"/>
  <c r="D219" i="9"/>
  <c r="O219" i="9" s="1"/>
  <c r="F239" i="6" l="1"/>
  <c r="F219" i="9"/>
  <c r="L217" i="7"/>
  <c r="K237" i="5"/>
  <c r="M237" i="5" s="1"/>
  <c r="C238" i="5" s="1"/>
  <c r="F237" i="4"/>
  <c r="F216" i="8"/>
  <c r="K217" i="7"/>
  <c r="M217" i="7" s="1"/>
  <c r="C218" i="7" s="1"/>
  <c r="I217" i="7"/>
  <c r="J239" i="6"/>
  <c r="I239" i="6"/>
  <c r="L237" i="5"/>
  <c r="H219" i="9"/>
  <c r="I219" i="9" s="1"/>
  <c r="H216" i="8" l="1"/>
  <c r="J216" i="8"/>
  <c r="E218" i="7"/>
  <c r="G218" i="7" s="1"/>
  <c r="J237" i="4"/>
  <c r="I237" i="4"/>
  <c r="E238" i="5"/>
  <c r="B238" i="5"/>
  <c r="N237" i="5"/>
  <c r="B218" i="7"/>
  <c r="N217" i="7"/>
  <c r="J219" i="9"/>
  <c r="K239" i="6"/>
  <c r="M239" i="6" s="1"/>
  <c r="C240" i="6" s="1"/>
  <c r="L239" i="6"/>
  <c r="P237" i="5"/>
  <c r="P217" i="7"/>
  <c r="P239" i="6" l="1"/>
  <c r="L219" i="9"/>
  <c r="D238" i="5"/>
  <c r="O238" i="5" s="1"/>
  <c r="K237" i="4"/>
  <c r="M237" i="4" s="1"/>
  <c r="C238" i="4" s="1"/>
  <c r="L237" i="4"/>
  <c r="K219" i="9"/>
  <c r="M219" i="9" s="1"/>
  <c r="C220" i="9" s="1"/>
  <c r="G238" i="5"/>
  <c r="L216" i="8"/>
  <c r="N239" i="6"/>
  <c r="B240" i="6"/>
  <c r="K216" i="8"/>
  <c r="M216" i="8" s="1"/>
  <c r="C217" i="8" s="1"/>
  <c r="D218" i="7"/>
  <c r="O218" i="7" s="1"/>
  <c r="E240" i="6"/>
  <c r="G240" i="6" s="1"/>
  <c r="I216" i="8"/>
  <c r="D240" i="6" l="1"/>
  <c r="O240" i="6" s="1"/>
  <c r="E217" i="8"/>
  <c r="G217" i="8" s="1"/>
  <c r="N216" i="8"/>
  <c r="B217" i="8"/>
  <c r="F238" i="5"/>
  <c r="P237" i="4"/>
  <c r="E220" i="9"/>
  <c r="G220" i="9" s="1"/>
  <c r="N219" i="9"/>
  <c r="B220" i="9"/>
  <c r="F218" i="7"/>
  <c r="P216" i="8"/>
  <c r="P219" i="9"/>
  <c r="N237" i="4"/>
  <c r="B238" i="4"/>
  <c r="E238" i="4"/>
  <c r="G238" i="4" s="1"/>
  <c r="H218" i="7" l="1"/>
  <c r="I218" i="7" s="1"/>
  <c r="D220" i="9"/>
  <c r="O220" i="9" s="1"/>
  <c r="D238" i="4"/>
  <c r="O238" i="4" s="1"/>
  <c r="J238" i="5"/>
  <c r="I238" i="5"/>
  <c r="D217" i="8"/>
  <c r="O217" i="8" s="1"/>
  <c r="F240" i="6"/>
  <c r="F220" i="9" l="1"/>
  <c r="H220" i="9" s="1"/>
  <c r="I240" i="6"/>
  <c r="J240" i="6"/>
  <c r="F217" i="8"/>
  <c r="K238" i="5"/>
  <c r="M238" i="5" s="1"/>
  <c r="C239" i="5" s="1"/>
  <c r="L238" i="5"/>
  <c r="F238" i="4"/>
  <c r="J218" i="7"/>
  <c r="K218" i="7" s="1"/>
  <c r="M218" i="7" s="1"/>
  <c r="C219" i="7" s="1"/>
  <c r="P238" i="5" l="1"/>
  <c r="E219" i="7"/>
  <c r="B239" i="5"/>
  <c r="N238" i="5"/>
  <c r="I238" i="4"/>
  <c r="J238" i="4"/>
  <c r="H217" i="8"/>
  <c r="J217" i="8" s="1"/>
  <c r="I220" i="9"/>
  <c r="P218" i="7"/>
  <c r="L218" i="7"/>
  <c r="E239" i="5"/>
  <c r="G239" i="5" s="1"/>
  <c r="K240" i="6"/>
  <c r="M240" i="6" s="1"/>
  <c r="C241" i="6" s="1"/>
  <c r="L240" i="6"/>
  <c r="J220" i="9"/>
  <c r="K220" i="9" s="1"/>
  <c r="M220" i="9" s="1"/>
  <c r="C221" i="9" s="1"/>
  <c r="P240" i="6" l="1"/>
  <c r="L217" i="8"/>
  <c r="E221" i="9"/>
  <c r="G221" i="9" s="1"/>
  <c r="D239" i="5"/>
  <c r="O239" i="5" s="1"/>
  <c r="I217" i="8"/>
  <c r="K238" i="4"/>
  <c r="M238" i="4" s="1"/>
  <c r="C239" i="4" s="1"/>
  <c r="L238" i="4"/>
  <c r="G219" i="7"/>
  <c r="N218" i="7"/>
  <c r="B219" i="7"/>
  <c r="P220" i="9"/>
  <c r="L220" i="9"/>
  <c r="B241" i="6"/>
  <c r="N240" i="6"/>
  <c r="K217" i="8"/>
  <c r="M217" i="8" s="1"/>
  <c r="C218" i="8" s="1"/>
  <c r="E241" i="6"/>
  <c r="G241" i="6" s="1"/>
  <c r="F239" i="5" l="1"/>
  <c r="P238" i="4"/>
  <c r="E239" i="4"/>
  <c r="I239" i="5"/>
  <c r="J239" i="5"/>
  <c r="B239" i="4"/>
  <c r="N238" i="4"/>
  <c r="E218" i="8"/>
  <c r="G218" i="8" s="1"/>
  <c r="N220" i="9"/>
  <c r="B221" i="9"/>
  <c r="N217" i="8"/>
  <c r="B218" i="8"/>
  <c r="D219" i="7"/>
  <c r="O219" i="7" s="1"/>
  <c r="D241" i="6"/>
  <c r="O241" i="6" s="1"/>
  <c r="P217" i="8"/>
  <c r="F241" i="6" l="1"/>
  <c r="F219" i="7"/>
  <c r="D218" i="8"/>
  <c r="O218" i="8" s="1"/>
  <c r="K239" i="5"/>
  <c r="M239" i="5" s="1"/>
  <c r="C240" i="5" s="1"/>
  <c r="D221" i="9"/>
  <c r="O221" i="9" s="1"/>
  <c r="H219" i="7"/>
  <c r="I219" i="7" s="1"/>
  <c r="G239" i="4"/>
  <c r="L239" i="5"/>
  <c r="D239" i="4"/>
  <c r="O239" i="4" s="1"/>
  <c r="J241" i="6"/>
  <c r="I241" i="6"/>
  <c r="J219" i="7" l="1"/>
  <c r="K219" i="7" s="1"/>
  <c r="M219" i="7" s="1"/>
  <c r="C220" i="7" s="1"/>
  <c r="P239" i="5"/>
  <c r="K241" i="6"/>
  <c r="M241" i="6" s="1"/>
  <c r="C242" i="6" s="1"/>
  <c r="L241" i="6"/>
  <c r="N239" i="5"/>
  <c r="B240" i="5"/>
  <c r="F239" i="4"/>
  <c r="F221" i="9"/>
  <c r="F218" i="8"/>
  <c r="E240" i="5"/>
  <c r="G240" i="5" s="1"/>
  <c r="L219" i="7" l="1"/>
  <c r="P219" i="7"/>
  <c r="H221" i="9"/>
  <c r="N219" i="7"/>
  <c r="B220" i="7"/>
  <c r="E220" i="7"/>
  <c r="H218" i="8"/>
  <c r="I218" i="8" s="1"/>
  <c r="B242" i="6"/>
  <c r="N241" i="6"/>
  <c r="E242" i="6"/>
  <c r="I239" i="4"/>
  <c r="J239" i="4"/>
  <c r="D240" i="5"/>
  <c r="O240" i="5" s="1"/>
  <c r="P241" i="6"/>
  <c r="K239" i="4" l="1"/>
  <c r="M239" i="4" s="1"/>
  <c r="C240" i="4" s="1"/>
  <c r="L239" i="4"/>
  <c r="G220" i="7"/>
  <c r="D220" i="7"/>
  <c r="O220" i="7" s="1"/>
  <c r="G242" i="6"/>
  <c r="D242" i="6"/>
  <c r="O242" i="6" s="1"/>
  <c r="F240" i="5"/>
  <c r="I221" i="9"/>
  <c r="J218" i="8"/>
  <c r="J221" i="9"/>
  <c r="K221" i="9" s="1"/>
  <c r="M221" i="9" s="1"/>
  <c r="C222" i="9" s="1"/>
  <c r="N239" i="4" l="1"/>
  <c r="B240" i="4"/>
  <c r="I240" i="5"/>
  <c r="J240" i="5"/>
  <c r="F242" i="6"/>
  <c r="E240" i="4"/>
  <c r="G240" i="4" s="1"/>
  <c r="L218" i="8"/>
  <c r="F220" i="7"/>
  <c r="P239" i="4"/>
  <c r="K218" i="8"/>
  <c r="M218" i="8" s="1"/>
  <c r="C219" i="8" s="1"/>
  <c r="E222" i="9"/>
  <c r="G222" i="9" s="1"/>
  <c r="P221" i="9"/>
  <c r="L221" i="9"/>
  <c r="E219" i="8" l="1"/>
  <c r="K240" i="5"/>
  <c r="M240" i="5" s="1"/>
  <c r="C241" i="5" s="1"/>
  <c r="L240" i="5"/>
  <c r="J242" i="6"/>
  <c r="I242" i="6"/>
  <c r="N218" i="8"/>
  <c r="B219" i="8"/>
  <c r="D240" i="4"/>
  <c r="O240" i="4" s="1"/>
  <c r="P218" i="8"/>
  <c r="N221" i="9"/>
  <c r="B222" i="9"/>
  <c r="H220" i="7"/>
  <c r="I220" i="7" s="1"/>
  <c r="F240" i="4" l="1"/>
  <c r="I240" i="4" s="1"/>
  <c r="D222" i="9"/>
  <c r="O222" i="9" s="1"/>
  <c r="D219" i="8"/>
  <c r="O219" i="8" s="1"/>
  <c r="P240" i="5"/>
  <c r="K242" i="6"/>
  <c r="M242" i="6" s="1"/>
  <c r="C243" i="6" s="1"/>
  <c r="L242" i="6"/>
  <c r="G219" i="8"/>
  <c r="N240" i="5"/>
  <c r="B241" i="5"/>
  <c r="E241" i="5"/>
  <c r="G241" i="5" s="1"/>
  <c r="J220" i="7"/>
  <c r="K220" i="7" s="1"/>
  <c r="M220" i="7" s="1"/>
  <c r="C221" i="7" s="1"/>
  <c r="J240" i="4" l="1"/>
  <c r="F219" i="8"/>
  <c r="H219" i="8" s="1"/>
  <c r="I219" i="8" s="1"/>
  <c r="F222" i="9"/>
  <c r="H222" i="9" s="1"/>
  <c r="N242" i="6"/>
  <c r="B243" i="6"/>
  <c r="E221" i="7"/>
  <c r="G221" i="7" s="1"/>
  <c r="P242" i="6"/>
  <c r="K240" i="4"/>
  <c r="M240" i="4" s="1"/>
  <c r="C241" i="4" s="1"/>
  <c r="L240" i="4"/>
  <c r="E243" i="6"/>
  <c r="D241" i="5"/>
  <c r="O241" i="5" s="1"/>
  <c r="P220" i="7"/>
  <c r="L220" i="7"/>
  <c r="J219" i="8" l="1"/>
  <c r="B221" i="7"/>
  <c r="N220" i="7"/>
  <c r="G243" i="6"/>
  <c r="I222" i="9"/>
  <c r="P240" i="4"/>
  <c r="N240" i="4"/>
  <c r="B241" i="4"/>
  <c r="J222" i="9"/>
  <c r="K222" i="9" s="1"/>
  <c r="M222" i="9" s="1"/>
  <c r="C223" i="9" s="1"/>
  <c r="E241" i="4"/>
  <c r="G241" i="4" s="1"/>
  <c r="K219" i="8"/>
  <c r="M219" i="8" s="1"/>
  <c r="C220" i="8" s="1"/>
  <c r="D243" i="6"/>
  <c r="O243" i="6" s="1"/>
  <c r="L219" i="8"/>
  <c r="F241" i="5"/>
  <c r="F243" i="6" l="1"/>
  <c r="E223" i="9"/>
  <c r="G223" i="9" s="1"/>
  <c r="D221" i="7"/>
  <c r="O221" i="7" s="1"/>
  <c r="E220" i="8"/>
  <c r="D241" i="4"/>
  <c r="O241" i="4" s="1"/>
  <c r="P222" i="9"/>
  <c r="L222" i="9"/>
  <c r="B220" i="8"/>
  <c r="N219" i="8"/>
  <c r="I243" i="6"/>
  <c r="J243" i="6"/>
  <c r="I241" i="5"/>
  <c r="J241" i="5"/>
  <c r="P219" i="8"/>
  <c r="N222" i="9" l="1"/>
  <c r="B223" i="9"/>
  <c r="F221" i="7"/>
  <c r="D220" i="8"/>
  <c r="O220" i="8" s="1"/>
  <c r="F241" i="4"/>
  <c r="G220" i="8"/>
  <c r="K241" i="5"/>
  <c r="M241" i="5" s="1"/>
  <c r="C242" i="5" s="1"/>
  <c r="L241" i="5"/>
  <c r="K243" i="6"/>
  <c r="M243" i="6" s="1"/>
  <c r="C244" i="6" s="1"/>
  <c r="L243" i="6"/>
  <c r="P241" i="5" l="1"/>
  <c r="J241" i="4"/>
  <c r="I241" i="4"/>
  <c r="E242" i="5"/>
  <c r="G242" i="5" s="1"/>
  <c r="P243" i="6"/>
  <c r="F220" i="8"/>
  <c r="E244" i="6"/>
  <c r="G244" i="6" s="1"/>
  <c r="D223" i="9"/>
  <c r="O223" i="9" s="1"/>
  <c r="N243" i="6"/>
  <c r="B244" i="6"/>
  <c r="B242" i="5"/>
  <c r="N241" i="5"/>
  <c r="H221" i="7"/>
  <c r="J221" i="7" s="1"/>
  <c r="I221" i="7" l="1"/>
  <c r="F223" i="9"/>
  <c r="H223" i="9" s="1"/>
  <c r="I223" i="9" s="1"/>
  <c r="D244" i="6"/>
  <c r="O244" i="6" s="1"/>
  <c r="D242" i="5"/>
  <c r="O242" i="5" s="1"/>
  <c r="H220" i="8"/>
  <c r="J220" i="8" s="1"/>
  <c r="L221" i="7"/>
  <c r="L241" i="4"/>
  <c r="K241" i="4"/>
  <c r="M241" i="4" s="1"/>
  <c r="C242" i="4" s="1"/>
  <c r="K221" i="7"/>
  <c r="M221" i="7" s="1"/>
  <c r="C222" i="7" s="1"/>
  <c r="F244" i="6" l="1"/>
  <c r="J223" i="9"/>
  <c r="L220" i="8"/>
  <c r="N241" i="4"/>
  <c r="B242" i="4"/>
  <c r="I244" i="6"/>
  <c r="J244" i="6"/>
  <c r="P241" i="4"/>
  <c r="F242" i="5"/>
  <c r="E222" i="7"/>
  <c r="P221" i="7"/>
  <c r="B222" i="7"/>
  <c r="N221" i="7"/>
  <c r="K223" i="9"/>
  <c r="M223" i="9" s="1"/>
  <c r="C224" i="9" s="1"/>
  <c r="E242" i="4"/>
  <c r="K220" i="8"/>
  <c r="M220" i="8" s="1"/>
  <c r="C221" i="8" s="1"/>
  <c r="I220" i="8"/>
  <c r="L223" i="9"/>
  <c r="G222" i="7" l="1"/>
  <c r="K244" i="6"/>
  <c r="M244" i="6" s="1"/>
  <c r="C245" i="6" s="1"/>
  <c r="L244" i="6"/>
  <c r="D222" i="7"/>
  <c r="O222" i="7" s="1"/>
  <c r="D242" i="4"/>
  <c r="O242" i="4" s="1"/>
  <c r="E221" i="8"/>
  <c r="G221" i="8" s="1"/>
  <c r="B224" i="9"/>
  <c r="N223" i="9"/>
  <c r="B221" i="8"/>
  <c r="N220" i="8"/>
  <c r="E224" i="9"/>
  <c r="G224" i="9" s="1"/>
  <c r="J242" i="5"/>
  <c r="I242" i="5"/>
  <c r="P223" i="9"/>
  <c r="G242" i="4"/>
  <c r="P220" i="8"/>
  <c r="N244" i="6" l="1"/>
  <c r="B245" i="6"/>
  <c r="E245" i="6"/>
  <c r="G245" i="6" s="1"/>
  <c r="D224" i="9"/>
  <c r="O224" i="9" s="1"/>
  <c r="P244" i="6"/>
  <c r="K242" i="5"/>
  <c r="M242" i="5" s="1"/>
  <c r="C243" i="5" s="1"/>
  <c r="L242" i="5"/>
  <c r="F222" i="7"/>
  <c r="F242" i="4"/>
  <c r="D221" i="8"/>
  <c r="O221" i="8" s="1"/>
  <c r="F221" i="8" l="1"/>
  <c r="H221" i="8" s="1"/>
  <c r="P242" i="5"/>
  <c r="B243" i="5"/>
  <c r="N242" i="5"/>
  <c r="D245" i="6"/>
  <c r="O245" i="6" s="1"/>
  <c r="E243" i="5"/>
  <c r="G243" i="5" s="1"/>
  <c r="F224" i="9"/>
  <c r="H222" i="7"/>
  <c r="J222" i="7" s="1"/>
  <c r="J242" i="4"/>
  <c r="I242" i="4"/>
  <c r="J221" i="8" l="1"/>
  <c r="I221" i="8"/>
  <c r="I222" i="7"/>
  <c r="L221" i="8"/>
  <c r="L222" i="7"/>
  <c r="H224" i="9"/>
  <c r="I224" i="9" s="1"/>
  <c r="K221" i="8"/>
  <c r="M221" i="8" s="1"/>
  <c r="C222" i="8" s="1"/>
  <c r="K242" i="4"/>
  <c r="M242" i="4" s="1"/>
  <c r="C243" i="4" s="1"/>
  <c r="L242" i="4"/>
  <c r="K222" i="7"/>
  <c r="M222" i="7" s="1"/>
  <c r="C223" i="7" s="1"/>
  <c r="F245" i="6"/>
  <c r="D243" i="5"/>
  <c r="O243" i="5" s="1"/>
  <c r="F243" i="5" l="1"/>
  <c r="E243" i="4"/>
  <c r="G243" i="4" s="1"/>
  <c r="N222" i="7"/>
  <c r="B223" i="7"/>
  <c r="J243" i="5"/>
  <c r="I243" i="5"/>
  <c r="B243" i="4"/>
  <c r="N242" i="4"/>
  <c r="P222" i="7"/>
  <c r="E223" i="7"/>
  <c r="G223" i="7" s="1"/>
  <c r="P242" i="4"/>
  <c r="J224" i="9"/>
  <c r="P221" i="8"/>
  <c r="J245" i="6"/>
  <c r="I245" i="6"/>
  <c r="E222" i="8"/>
  <c r="G222" i="8" s="1"/>
  <c r="N221" i="8"/>
  <c r="B222" i="8"/>
  <c r="D223" i="7" l="1"/>
  <c r="O223" i="7" s="1"/>
  <c r="K243" i="5"/>
  <c r="M243" i="5" s="1"/>
  <c r="C244" i="5" s="1"/>
  <c r="L243" i="5"/>
  <c r="L224" i="9"/>
  <c r="D222" i="8"/>
  <c r="O222" i="8" s="1"/>
  <c r="K224" i="9"/>
  <c r="M224" i="9" s="1"/>
  <c r="C225" i="9" s="1"/>
  <c r="D243" i="4"/>
  <c r="O243" i="4" s="1"/>
  <c r="K245" i="6"/>
  <c r="M245" i="6" s="1"/>
  <c r="C246" i="6" s="1"/>
  <c r="L245" i="6"/>
  <c r="F243" i="4" l="1"/>
  <c r="F222" i="8"/>
  <c r="P224" i="9"/>
  <c r="P245" i="6"/>
  <c r="F223" i="7"/>
  <c r="H223" i="7" s="1"/>
  <c r="B244" i="5"/>
  <c r="N243" i="5"/>
  <c r="E225" i="9"/>
  <c r="P243" i="5"/>
  <c r="H222" i="8"/>
  <c r="J222" i="8" s="1"/>
  <c r="E244" i="5"/>
  <c r="G244" i="5" s="1"/>
  <c r="N224" i="9"/>
  <c r="B225" i="9"/>
  <c r="N245" i="6"/>
  <c r="B246" i="6"/>
  <c r="J243" i="4"/>
  <c r="I243" i="4"/>
  <c r="E246" i="6"/>
  <c r="G246" i="6" s="1"/>
  <c r="I222" i="8" l="1"/>
  <c r="I223" i="7"/>
  <c r="J223" i="7"/>
  <c r="K223" i="7" s="1"/>
  <c r="M223" i="7" s="1"/>
  <c r="C224" i="7" s="1"/>
  <c r="L222" i="8"/>
  <c r="D225" i="9"/>
  <c r="O225" i="9" s="1"/>
  <c r="K222" i="8"/>
  <c r="M222" i="8" s="1"/>
  <c r="C223" i="8" s="1"/>
  <c r="G225" i="9"/>
  <c r="D246" i="6"/>
  <c r="O246" i="6" s="1"/>
  <c r="K243" i="4"/>
  <c r="M243" i="4" s="1"/>
  <c r="C244" i="4" s="1"/>
  <c r="L243" i="4"/>
  <c r="D244" i="5"/>
  <c r="O244" i="5" s="1"/>
  <c r="L223" i="7" l="1"/>
  <c r="B224" i="7" s="1"/>
  <c r="F246" i="6"/>
  <c r="B244" i="4"/>
  <c r="N243" i="4"/>
  <c r="E224" i="7"/>
  <c r="G224" i="7" s="1"/>
  <c r="I246" i="6"/>
  <c r="J246" i="6"/>
  <c r="L246" i="6" s="1"/>
  <c r="P243" i="4"/>
  <c r="N222" i="8"/>
  <c r="B223" i="8"/>
  <c r="F244" i="5"/>
  <c r="P223" i="7"/>
  <c r="F225" i="9"/>
  <c r="P222" i="8"/>
  <c r="E244" i="4"/>
  <c r="G244" i="4" s="1"/>
  <c r="E223" i="8"/>
  <c r="N223" i="7" l="1"/>
  <c r="B247" i="6"/>
  <c r="I244" i="5"/>
  <c r="J244" i="5"/>
  <c r="D223" i="8"/>
  <c r="O223" i="8" s="1"/>
  <c r="H225" i="9"/>
  <c r="J225" i="9" s="1"/>
  <c r="G223" i="8"/>
  <c r="D244" i="4"/>
  <c r="O244" i="4" s="1"/>
  <c r="K246" i="6"/>
  <c r="M246" i="6" s="1"/>
  <c r="C247" i="6" s="1"/>
  <c r="D224" i="7"/>
  <c r="O224" i="7" s="1"/>
  <c r="F224" i="7" l="1"/>
  <c r="I225" i="9"/>
  <c r="L225" i="9"/>
  <c r="H224" i="7"/>
  <c r="I224" i="7" s="1"/>
  <c r="F244" i="4"/>
  <c r="E247" i="6"/>
  <c r="G247" i="6" s="1"/>
  <c r="P246" i="6"/>
  <c r="K244" i="5"/>
  <c r="M244" i="5" s="1"/>
  <c r="C245" i="5" s="1"/>
  <c r="L244" i="5"/>
  <c r="N246" i="6"/>
  <c r="D247" i="6"/>
  <c r="K225" i="9"/>
  <c r="M225" i="9" s="1"/>
  <c r="C226" i="9" s="1"/>
  <c r="F223" i="8"/>
  <c r="O247" i="6" l="1"/>
  <c r="J224" i="7"/>
  <c r="J244" i="4"/>
  <c r="I244" i="4"/>
  <c r="B245" i="5"/>
  <c r="N244" i="5"/>
  <c r="H223" i="8"/>
  <c r="J223" i="8" s="1"/>
  <c r="K224" i="7"/>
  <c r="M224" i="7" s="1"/>
  <c r="C225" i="7" s="1"/>
  <c r="E245" i="5"/>
  <c r="G245" i="5" s="1"/>
  <c r="L224" i="7"/>
  <c r="B226" i="9"/>
  <c r="N225" i="9"/>
  <c r="F247" i="6"/>
  <c r="P244" i="5"/>
  <c r="E226" i="9"/>
  <c r="G226" i="9" s="1"/>
  <c r="P225" i="9"/>
  <c r="J247" i="6" l="1"/>
  <c r="I247" i="6"/>
  <c r="L223" i="8"/>
  <c r="D245" i="5"/>
  <c r="O245" i="5" s="1"/>
  <c r="N224" i="7"/>
  <c r="B225" i="7"/>
  <c r="K223" i="8"/>
  <c r="M223" i="8" s="1"/>
  <c r="C224" i="8" s="1"/>
  <c r="P224" i="7"/>
  <c r="D226" i="9"/>
  <c r="O226" i="9" s="1"/>
  <c r="E225" i="7"/>
  <c r="G225" i="7" s="1"/>
  <c r="I223" i="8"/>
  <c r="K244" i="4"/>
  <c r="M244" i="4" s="1"/>
  <c r="C245" i="4" s="1"/>
  <c r="L244" i="4"/>
  <c r="F226" i="9" l="1"/>
  <c r="F245" i="5"/>
  <c r="N223" i="8"/>
  <c r="B224" i="8"/>
  <c r="D225" i="7"/>
  <c r="O225" i="7" s="1"/>
  <c r="P223" i="8"/>
  <c r="K247" i="6"/>
  <c r="M247" i="6" s="1"/>
  <c r="C248" i="6" s="1"/>
  <c r="L247" i="6"/>
  <c r="B245" i="4"/>
  <c r="N244" i="4"/>
  <c r="E224" i="8"/>
  <c r="G224" i="8" s="1"/>
  <c r="E245" i="4"/>
  <c r="G245" i="4" s="1"/>
  <c r="P244" i="4"/>
  <c r="F225" i="7" l="1"/>
  <c r="E248" i="6"/>
  <c r="G248" i="6" s="1"/>
  <c r="B248" i="6"/>
  <c r="N247" i="6"/>
  <c r="D224" i="8"/>
  <c r="O224" i="8" s="1"/>
  <c r="D245" i="4"/>
  <c r="O245" i="4" s="1"/>
  <c r="P247" i="6"/>
  <c r="J245" i="5"/>
  <c r="I245" i="5"/>
  <c r="H226" i="9"/>
  <c r="H225" i="7"/>
  <c r="J225" i="7" s="1"/>
  <c r="I225" i="7" l="1"/>
  <c r="D248" i="6"/>
  <c r="O248" i="6" s="1"/>
  <c r="L225" i="7"/>
  <c r="I226" i="9"/>
  <c r="F224" i="8"/>
  <c r="K245" i="5"/>
  <c r="M245" i="5" s="1"/>
  <c r="C246" i="5" s="1"/>
  <c r="L245" i="5"/>
  <c r="J226" i="9"/>
  <c r="F245" i="4"/>
  <c r="K225" i="7"/>
  <c r="M225" i="7" s="1"/>
  <c r="C226" i="7" s="1"/>
  <c r="E246" i="5" l="1"/>
  <c r="L226" i="9"/>
  <c r="P245" i="5"/>
  <c r="N225" i="7"/>
  <c r="B226" i="7"/>
  <c r="E226" i="7"/>
  <c r="G226" i="7" s="1"/>
  <c r="N245" i="5"/>
  <c r="B246" i="5"/>
  <c r="K226" i="9"/>
  <c r="M226" i="9" s="1"/>
  <c r="C227" i="9" s="1"/>
  <c r="I245" i="4"/>
  <c r="J245" i="4"/>
  <c r="H224" i="8"/>
  <c r="J224" i="8" s="1"/>
  <c r="P225" i="7"/>
  <c r="F248" i="6"/>
  <c r="L224" i="8" l="1"/>
  <c r="N226" i="9"/>
  <c r="B227" i="9"/>
  <c r="K224" i="8"/>
  <c r="M224" i="8" s="1"/>
  <c r="C225" i="8" s="1"/>
  <c r="P226" i="9"/>
  <c r="D246" i="5"/>
  <c r="O246" i="5" s="1"/>
  <c r="K245" i="4"/>
  <c r="M245" i="4" s="1"/>
  <c r="C246" i="4" s="1"/>
  <c r="L245" i="4"/>
  <c r="J248" i="6"/>
  <c r="I248" i="6"/>
  <c r="E227" i="9"/>
  <c r="D226" i="7"/>
  <c r="O226" i="7" s="1"/>
  <c r="G246" i="5"/>
  <c r="I224" i="8"/>
  <c r="F226" i="7" l="1"/>
  <c r="K248" i="6"/>
  <c r="M248" i="6" s="1"/>
  <c r="C249" i="6" s="1"/>
  <c r="L248" i="6"/>
  <c r="E225" i="8"/>
  <c r="G225" i="8" s="1"/>
  <c r="D227" i="9"/>
  <c r="O227" i="9" s="1"/>
  <c r="G227" i="9"/>
  <c r="E246" i="4"/>
  <c r="G246" i="4" s="1"/>
  <c r="N224" i="8"/>
  <c r="B225" i="8"/>
  <c r="N245" i="4"/>
  <c r="B246" i="4"/>
  <c r="P245" i="4"/>
  <c r="F246" i="5"/>
  <c r="H226" i="7"/>
  <c r="I226" i="7" s="1"/>
  <c r="P224" i="8"/>
  <c r="D225" i="8" l="1"/>
  <c r="O225" i="8" s="1"/>
  <c r="N248" i="6"/>
  <c r="B249" i="6"/>
  <c r="E249" i="6"/>
  <c r="G249" i="6" s="1"/>
  <c r="F227" i="9"/>
  <c r="P248" i="6"/>
  <c r="I246" i="5"/>
  <c r="J246" i="5"/>
  <c r="D246" i="4"/>
  <c r="O246" i="4" s="1"/>
  <c r="J226" i="7"/>
  <c r="K226" i="7" s="1"/>
  <c r="M226" i="7" s="1"/>
  <c r="C227" i="7" s="1"/>
  <c r="F246" i="4" l="1"/>
  <c r="K246" i="5"/>
  <c r="M246" i="5" s="1"/>
  <c r="C247" i="5" s="1"/>
  <c r="L246" i="5"/>
  <c r="F225" i="8"/>
  <c r="I246" i="4"/>
  <c r="J246" i="4"/>
  <c r="H227" i="9"/>
  <c r="E227" i="7"/>
  <c r="G227" i="7" s="1"/>
  <c r="D249" i="6"/>
  <c r="O249" i="6" s="1"/>
  <c r="P226" i="7"/>
  <c r="L226" i="7"/>
  <c r="F249" i="6" l="1"/>
  <c r="J249" i="6" s="1"/>
  <c r="H225" i="8"/>
  <c r="N246" i="5"/>
  <c r="B247" i="5"/>
  <c r="I227" i="9"/>
  <c r="E247" i="5"/>
  <c r="K246" i="4"/>
  <c r="M246" i="4" s="1"/>
  <c r="C247" i="4" s="1"/>
  <c r="P246" i="5"/>
  <c r="J227" i="9"/>
  <c r="N226" i="7"/>
  <c r="B227" i="7"/>
  <c r="L246" i="4"/>
  <c r="I249" i="6" l="1"/>
  <c r="E247" i="4"/>
  <c r="G247" i="4" s="1"/>
  <c r="L227" i="9"/>
  <c r="J225" i="8"/>
  <c r="P246" i="4"/>
  <c r="D247" i="5"/>
  <c r="O247" i="5" s="1"/>
  <c r="I225" i="8"/>
  <c r="D227" i="7"/>
  <c r="O227" i="7" s="1"/>
  <c r="G247" i="5"/>
  <c r="K249" i="6"/>
  <c r="M249" i="6" s="1"/>
  <c r="C250" i="6" s="1"/>
  <c r="L249" i="6"/>
  <c r="K227" i="9"/>
  <c r="M227" i="9" s="1"/>
  <c r="C228" i="9" s="1"/>
  <c r="N246" i="4"/>
  <c r="B247" i="4"/>
  <c r="P249" i="6" l="1"/>
  <c r="P227" i="9"/>
  <c r="B228" i="9"/>
  <c r="N227" i="9"/>
  <c r="F247" i="5"/>
  <c r="L225" i="8"/>
  <c r="D247" i="4"/>
  <c r="O247" i="4" s="1"/>
  <c r="F227" i="7"/>
  <c r="E228" i="9"/>
  <c r="G228" i="9" s="1"/>
  <c r="B250" i="6"/>
  <c r="N249" i="6"/>
  <c r="K225" i="8"/>
  <c r="M225" i="8" s="1"/>
  <c r="C226" i="8" s="1"/>
  <c r="E250" i="6"/>
  <c r="G250" i="6" s="1"/>
  <c r="F247" i="4" l="1"/>
  <c r="J247" i="4" s="1"/>
  <c r="L247" i="4" s="1"/>
  <c r="B226" i="8"/>
  <c r="N225" i="8"/>
  <c r="P225" i="8"/>
  <c r="I247" i="5"/>
  <c r="J247" i="5"/>
  <c r="D228" i="9"/>
  <c r="O228" i="9" s="1"/>
  <c r="E226" i="8"/>
  <c r="G226" i="8" s="1"/>
  <c r="D250" i="6"/>
  <c r="O250" i="6" s="1"/>
  <c r="H227" i="7"/>
  <c r="I227" i="7" s="1"/>
  <c r="I247" i="4" l="1"/>
  <c r="J227" i="7"/>
  <c r="L227" i="7" s="1"/>
  <c r="K247" i="5"/>
  <c r="M247" i="5" s="1"/>
  <c r="C248" i="5" s="1"/>
  <c r="L247" i="5"/>
  <c r="D226" i="8"/>
  <c r="O226" i="8" s="1"/>
  <c r="F228" i="9"/>
  <c r="K247" i="4"/>
  <c r="M247" i="4" s="1"/>
  <c r="C248" i="4" s="1"/>
  <c r="B248" i="4"/>
  <c r="K227" i="7"/>
  <c r="M227" i="7" s="1"/>
  <c r="C228" i="7" s="1"/>
  <c r="F250" i="6"/>
  <c r="F226" i="8" l="1"/>
  <c r="E228" i="7"/>
  <c r="P227" i="7"/>
  <c r="J250" i="6"/>
  <c r="I250" i="6"/>
  <c r="D248" i="4"/>
  <c r="N247" i="4"/>
  <c r="P247" i="4"/>
  <c r="B248" i="5"/>
  <c r="N247" i="5"/>
  <c r="N227" i="7"/>
  <c r="B228" i="7"/>
  <c r="P247" i="5"/>
  <c r="E248" i="4"/>
  <c r="G248" i="4" s="1"/>
  <c r="H228" i="9"/>
  <c r="E248" i="5"/>
  <c r="O248" i="4" l="1"/>
  <c r="G228" i="7"/>
  <c r="D228" i="7"/>
  <c r="O228" i="7" s="1"/>
  <c r="K250" i="6"/>
  <c r="M250" i="6" s="1"/>
  <c r="C251" i="6" s="1"/>
  <c r="L250" i="6"/>
  <c r="F248" i="4"/>
  <c r="G248" i="5"/>
  <c r="J228" i="9"/>
  <c r="D248" i="5"/>
  <c r="O248" i="5" s="1"/>
  <c r="I228" i="9"/>
  <c r="H226" i="8"/>
  <c r="I226" i="8" s="1"/>
  <c r="J226" i="8" l="1"/>
  <c r="F228" i="7"/>
  <c r="H228" i="7" s="1"/>
  <c r="J228" i="7" s="1"/>
  <c r="L228" i="7" s="1"/>
  <c r="L228" i="9"/>
  <c r="I248" i="4"/>
  <c r="J248" i="4"/>
  <c r="N250" i="6"/>
  <c r="B251" i="6"/>
  <c r="P250" i="6"/>
  <c r="K228" i="9"/>
  <c r="M228" i="9" s="1"/>
  <c r="C229" i="9" s="1"/>
  <c r="E251" i="6"/>
  <c r="F248" i="5"/>
  <c r="L226" i="8"/>
  <c r="K226" i="8"/>
  <c r="M226" i="8" s="1"/>
  <c r="C227" i="8" s="1"/>
  <c r="P226" i="8" l="1"/>
  <c r="J248" i="5"/>
  <c r="I248" i="5"/>
  <c r="G251" i="6"/>
  <c r="K248" i="4"/>
  <c r="M248" i="4" s="1"/>
  <c r="C249" i="4" s="1"/>
  <c r="L248" i="4"/>
  <c r="N226" i="8"/>
  <c r="B227" i="8"/>
  <c r="N228" i="9"/>
  <c r="B229" i="9"/>
  <c r="E229" i="9"/>
  <c r="G229" i="9" s="1"/>
  <c r="B229" i="7"/>
  <c r="P228" i="9"/>
  <c r="K228" i="7"/>
  <c r="M228" i="7" s="1"/>
  <c r="C229" i="7" s="1"/>
  <c r="D251" i="6"/>
  <c r="O251" i="6" s="1"/>
  <c r="E227" i="8"/>
  <c r="I228" i="7"/>
  <c r="P228" i="7" l="1"/>
  <c r="P248" i="4"/>
  <c r="N228" i="7"/>
  <c r="B249" i="4"/>
  <c r="N248" i="4"/>
  <c r="E249" i="4"/>
  <c r="G249" i="4" s="1"/>
  <c r="D229" i="9"/>
  <c r="O229" i="9" s="1"/>
  <c r="G227" i="8"/>
  <c r="F251" i="6"/>
  <c r="D229" i="7"/>
  <c r="F229" i="7" s="1"/>
  <c r="K248" i="5"/>
  <c r="M248" i="5" s="1"/>
  <c r="C249" i="5" s="1"/>
  <c r="L248" i="5"/>
  <c r="D227" i="8"/>
  <c r="O227" i="8" s="1"/>
  <c r="E229" i="7"/>
  <c r="G229" i="7" s="1"/>
  <c r="F227" i="8" l="1"/>
  <c r="F229" i="9"/>
  <c r="O229" i="7"/>
  <c r="P248" i="5"/>
  <c r="H229" i="7"/>
  <c r="J229" i="7" s="1"/>
  <c r="J251" i="6"/>
  <c r="I251" i="6"/>
  <c r="E249" i="5"/>
  <c r="G249" i="5" s="1"/>
  <c r="H227" i="8"/>
  <c r="I227" i="8" s="1"/>
  <c r="D249" i="4"/>
  <c r="O249" i="4" s="1"/>
  <c r="B249" i="5"/>
  <c r="N248" i="5"/>
  <c r="H229" i="9"/>
  <c r="I229" i="9" s="1"/>
  <c r="J227" i="8" l="1"/>
  <c r="I229" i="7"/>
  <c r="L229" i="7"/>
  <c r="F249" i="4"/>
  <c r="K251" i="6"/>
  <c r="M251" i="6" s="1"/>
  <c r="C252" i="6" s="1"/>
  <c r="L251" i="6"/>
  <c r="K227" i="8"/>
  <c r="M227" i="8" s="1"/>
  <c r="C228" i="8" s="1"/>
  <c r="K229" i="7"/>
  <c r="M229" i="7" s="1"/>
  <c r="C230" i="7" s="1"/>
  <c r="D249" i="5"/>
  <c r="O249" i="5" s="1"/>
  <c r="L227" i="8"/>
  <c r="J229" i="9"/>
  <c r="K229" i="9" s="1"/>
  <c r="M229" i="9" s="1"/>
  <c r="C230" i="9" s="1"/>
  <c r="P251" i="6" l="1"/>
  <c r="F249" i="5"/>
  <c r="E230" i="9"/>
  <c r="E228" i="8"/>
  <c r="G228" i="8" s="1"/>
  <c r="E252" i="6"/>
  <c r="G252" i="6" s="1"/>
  <c r="P227" i="8"/>
  <c r="B228" i="8"/>
  <c r="N227" i="8"/>
  <c r="P229" i="9"/>
  <c r="L229" i="9"/>
  <c r="I249" i="5"/>
  <c r="J249" i="5"/>
  <c r="N251" i="6"/>
  <c r="B252" i="6"/>
  <c r="N229" i="7"/>
  <c r="B230" i="7"/>
  <c r="E230" i="7"/>
  <c r="J249" i="4"/>
  <c r="I249" i="4"/>
  <c r="P229" i="7"/>
  <c r="D228" i="8" l="1"/>
  <c r="O228" i="8" s="1"/>
  <c r="K249" i="5"/>
  <c r="M249" i="5" s="1"/>
  <c r="C250" i="5" s="1"/>
  <c r="L249" i="5"/>
  <c r="G230" i="9"/>
  <c r="N229" i="9"/>
  <c r="B230" i="9"/>
  <c r="K249" i="4"/>
  <c r="M249" i="4" s="1"/>
  <c r="C250" i="4" s="1"/>
  <c r="L249" i="4"/>
  <c r="G230" i="7"/>
  <c r="D230" i="7"/>
  <c r="O230" i="7" s="1"/>
  <c r="D252" i="6"/>
  <c r="O252" i="6" s="1"/>
  <c r="N249" i="4" l="1"/>
  <c r="B250" i="4"/>
  <c r="F228" i="8"/>
  <c r="E250" i="5"/>
  <c r="G250" i="5" s="1"/>
  <c r="P249" i="4"/>
  <c r="E250" i="4"/>
  <c r="G250" i="4" s="1"/>
  <c r="B250" i="5"/>
  <c r="N249" i="5"/>
  <c r="F230" i="7"/>
  <c r="D230" i="9"/>
  <c r="O230" i="9" s="1"/>
  <c r="P249" i="5"/>
  <c r="F252" i="6"/>
  <c r="F230" i="9" l="1"/>
  <c r="H230" i="7"/>
  <c r="I230" i="7" s="1"/>
  <c r="D250" i="5"/>
  <c r="O250" i="5" s="1"/>
  <c r="H228" i="8"/>
  <c r="I252" i="6"/>
  <c r="J252" i="6"/>
  <c r="D250" i="4"/>
  <c r="O250" i="4" s="1"/>
  <c r="F250" i="5" l="1"/>
  <c r="F250" i="4"/>
  <c r="J230" i="7"/>
  <c r="L230" i="7" s="1"/>
  <c r="J250" i="5"/>
  <c r="I250" i="5"/>
  <c r="J250" i="4"/>
  <c r="L250" i="4" s="1"/>
  <c r="I250" i="4"/>
  <c r="J228" i="8"/>
  <c r="H230" i="9"/>
  <c r="K252" i="6"/>
  <c r="M252" i="6" s="1"/>
  <c r="C253" i="6" s="1"/>
  <c r="L252" i="6"/>
  <c r="I228" i="8"/>
  <c r="K230" i="7"/>
  <c r="M230" i="7" s="1"/>
  <c r="C231" i="7" s="1"/>
  <c r="P230" i="7" l="1"/>
  <c r="B251" i="4"/>
  <c r="B231" i="7"/>
  <c r="N230" i="7"/>
  <c r="I230" i="9"/>
  <c r="E231" i="7"/>
  <c r="G231" i="7" s="1"/>
  <c r="P252" i="6"/>
  <c r="J230" i="9"/>
  <c r="N252" i="6"/>
  <c r="B253" i="6"/>
  <c r="L228" i="8"/>
  <c r="K250" i="5"/>
  <c r="M250" i="5" s="1"/>
  <c r="C251" i="5" s="1"/>
  <c r="L250" i="5"/>
  <c r="E253" i="6"/>
  <c r="G253" i="6" s="1"/>
  <c r="K250" i="4"/>
  <c r="M250" i="4" s="1"/>
  <c r="C251" i="4" s="1"/>
  <c r="K228" i="8"/>
  <c r="M228" i="8" s="1"/>
  <c r="C229" i="8" s="1"/>
  <c r="P228" i="8" l="1"/>
  <c r="D253" i="6"/>
  <c r="O253" i="6" s="1"/>
  <c r="E251" i="5"/>
  <c r="G251" i="5" s="1"/>
  <c r="N250" i="5"/>
  <c r="B251" i="5"/>
  <c r="E251" i="4"/>
  <c r="G251" i="4" s="1"/>
  <c r="N228" i="8"/>
  <c r="B229" i="8"/>
  <c r="L230" i="9"/>
  <c r="E229" i="8"/>
  <c r="G229" i="8" s="1"/>
  <c r="D231" i="7"/>
  <c r="O231" i="7" s="1"/>
  <c r="P250" i="5"/>
  <c r="K230" i="9"/>
  <c r="M230" i="9" s="1"/>
  <c r="C231" i="9" s="1"/>
  <c r="D251" i="4"/>
  <c r="F251" i="4" s="1"/>
  <c r="P250" i="4"/>
  <c r="N250" i="4"/>
  <c r="F253" i="6" l="1"/>
  <c r="P230" i="9"/>
  <c r="F231" i="7"/>
  <c r="H231" i="7" s="1"/>
  <c r="J231" i="7" s="1"/>
  <c r="B231" i="9"/>
  <c r="N230" i="9"/>
  <c r="J251" i="4"/>
  <c r="I251" i="4"/>
  <c r="D251" i="5"/>
  <c r="O251" i="5" s="1"/>
  <c r="I253" i="6"/>
  <c r="J253" i="6"/>
  <c r="L253" i="6" s="1"/>
  <c r="D229" i="8"/>
  <c r="O229" i="8" s="1"/>
  <c r="O251" i="4"/>
  <c r="E231" i="9"/>
  <c r="G231" i="9" s="1"/>
  <c r="F229" i="8" l="1"/>
  <c r="B254" i="6"/>
  <c r="D231" i="9"/>
  <c r="O231" i="9" s="1"/>
  <c r="K231" i="7"/>
  <c r="M231" i="7" s="1"/>
  <c r="C232" i="7" s="1"/>
  <c r="K253" i="6"/>
  <c r="M253" i="6" s="1"/>
  <c r="C254" i="6" s="1"/>
  <c r="L231" i="7"/>
  <c r="H229" i="8"/>
  <c r="I229" i="8" s="1"/>
  <c r="F251" i="5"/>
  <c r="I231" i="7"/>
  <c r="L251" i="4"/>
  <c r="K251" i="4"/>
  <c r="M251" i="4" s="1"/>
  <c r="C252" i="4" s="1"/>
  <c r="J229" i="8" l="1"/>
  <c r="K229" i="8" s="1"/>
  <c r="M229" i="8" s="1"/>
  <c r="C230" i="8" s="1"/>
  <c r="P253" i="6"/>
  <c r="P251" i="4"/>
  <c r="E252" i="4"/>
  <c r="G252" i="4" s="1"/>
  <c r="E232" i="7"/>
  <c r="G232" i="7" s="1"/>
  <c r="J251" i="5"/>
  <c r="I251" i="5"/>
  <c r="P231" i="7"/>
  <c r="F231" i="9"/>
  <c r="N251" i="4"/>
  <c r="B252" i="4"/>
  <c r="N231" i="7"/>
  <c r="B232" i="7"/>
  <c r="N253" i="6"/>
  <c r="L229" i="8"/>
  <c r="E254" i="6"/>
  <c r="G254" i="6" s="1"/>
  <c r="D254" i="6"/>
  <c r="P229" i="8" l="1"/>
  <c r="O254" i="6"/>
  <c r="D252" i="4"/>
  <c r="O252" i="4" s="1"/>
  <c r="H231" i="9"/>
  <c r="J231" i="9" s="1"/>
  <c r="D232" i="7"/>
  <c r="O232" i="7" s="1"/>
  <c r="K251" i="5"/>
  <c r="M251" i="5" s="1"/>
  <c r="C252" i="5" s="1"/>
  <c r="L251" i="5"/>
  <c r="B230" i="8"/>
  <c r="N229" i="8"/>
  <c r="E230" i="8"/>
  <c r="F254" i="6"/>
  <c r="F232" i="7" l="1"/>
  <c r="H232" i="7" s="1"/>
  <c r="L231" i="9"/>
  <c r="K231" i="9"/>
  <c r="M231" i="9" s="1"/>
  <c r="C232" i="9" s="1"/>
  <c r="I231" i="9"/>
  <c r="N251" i="5"/>
  <c r="B252" i="5"/>
  <c r="F252" i="4"/>
  <c r="D230" i="8"/>
  <c r="O230" i="8" s="1"/>
  <c r="P251" i="5"/>
  <c r="J254" i="6"/>
  <c r="I254" i="6"/>
  <c r="G230" i="8"/>
  <c r="E252" i="5"/>
  <c r="F230" i="8" l="1"/>
  <c r="I232" i="7"/>
  <c r="E232" i="9"/>
  <c r="D252" i="5"/>
  <c r="O252" i="5" s="1"/>
  <c r="N231" i="9"/>
  <c r="B232" i="9"/>
  <c r="K254" i="6"/>
  <c r="M254" i="6" s="1"/>
  <c r="C255" i="6" s="1"/>
  <c r="L254" i="6"/>
  <c r="I252" i="4"/>
  <c r="J252" i="4"/>
  <c r="P231" i="9"/>
  <c r="H230" i="8"/>
  <c r="I230" i="8" s="1"/>
  <c r="J232" i="7"/>
  <c r="K232" i="7" s="1"/>
  <c r="M232" i="7" s="1"/>
  <c r="C233" i="7" s="1"/>
  <c r="G252" i="5"/>
  <c r="P254" i="6" l="1"/>
  <c r="E233" i="7"/>
  <c r="N254" i="6"/>
  <c r="B255" i="6"/>
  <c r="E255" i="6"/>
  <c r="G255" i="6" s="1"/>
  <c r="G232" i="9"/>
  <c r="D232" i="9"/>
  <c r="O232" i="9" s="1"/>
  <c r="F252" i="5"/>
  <c r="K252" i="4"/>
  <c r="M252" i="4" s="1"/>
  <c r="C253" i="4" s="1"/>
  <c r="L252" i="4"/>
  <c r="P232" i="7"/>
  <c r="L232" i="7"/>
  <c r="J230" i="8"/>
  <c r="K230" i="8" s="1"/>
  <c r="M230" i="8" s="1"/>
  <c r="C231" i="8" s="1"/>
  <c r="P252" i="4" l="1"/>
  <c r="E231" i="8"/>
  <c r="F232" i="9"/>
  <c r="J252" i="5"/>
  <c r="I252" i="5"/>
  <c r="D255" i="6"/>
  <c r="O255" i="6" s="1"/>
  <c r="N232" i="7"/>
  <c r="B233" i="7"/>
  <c r="P230" i="8"/>
  <c r="L230" i="8"/>
  <c r="G233" i="7"/>
  <c r="E253" i="4"/>
  <c r="B253" i="4"/>
  <c r="N252" i="4"/>
  <c r="F255" i="6" l="1"/>
  <c r="K252" i="5"/>
  <c r="M252" i="5" s="1"/>
  <c r="C253" i="5" s="1"/>
  <c r="L252" i="5"/>
  <c r="N230" i="8"/>
  <c r="B231" i="8"/>
  <c r="D233" i="7"/>
  <c r="O233" i="7" s="1"/>
  <c r="G231" i="8"/>
  <c r="J255" i="6"/>
  <c r="I255" i="6"/>
  <c r="D253" i="4"/>
  <c r="O253" i="4" s="1"/>
  <c r="H232" i="9"/>
  <c r="G253" i="4"/>
  <c r="F253" i="4" l="1"/>
  <c r="I253" i="4" s="1"/>
  <c r="B253" i="5"/>
  <c r="N252" i="5"/>
  <c r="E253" i="5"/>
  <c r="G253" i="5" s="1"/>
  <c r="J232" i="9"/>
  <c r="D231" i="8"/>
  <c r="O231" i="8" s="1"/>
  <c r="P252" i="5"/>
  <c r="K255" i="6"/>
  <c r="M255" i="6" s="1"/>
  <c r="C256" i="6" s="1"/>
  <c r="L255" i="6"/>
  <c r="F233" i="7"/>
  <c r="I232" i="9"/>
  <c r="J253" i="4" l="1"/>
  <c r="L232" i="9"/>
  <c r="H233" i="7"/>
  <c r="I233" i="7" s="1"/>
  <c r="F231" i="8"/>
  <c r="D253" i="5"/>
  <c r="O253" i="5" s="1"/>
  <c r="E256" i="6"/>
  <c r="G256" i="6" s="1"/>
  <c r="P255" i="6"/>
  <c r="L253" i="4"/>
  <c r="K253" i="4"/>
  <c r="M253" i="4" s="1"/>
  <c r="C254" i="4" s="1"/>
  <c r="B256" i="6"/>
  <c r="N255" i="6"/>
  <c r="K232" i="9"/>
  <c r="M232" i="9" s="1"/>
  <c r="C233" i="9" s="1"/>
  <c r="J233" i="7" l="1"/>
  <c r="L233" i="7" s="1"/>
  <c r="F253" i="5"/>
  <c r="I253" i="5" s="1"/>
  <c r="D256" i="6"/>
  <c r="O256" i="6" s="1"/>
  <c r="B254" i="4"/>
  <c r="N253" i="4"/>
  <c r="E254" i="4"/>
  <c r="P253" i="4"/>
  <c r="K233" i="7"/>
  <c r="M233" i="7" s="1"/>
  <c r="C234" i="7" s="1"/>
  <c r="E233" i="9"/>
  <c r="G233" i="9" s="1"/>
  <c r="B233" i="9"/>
  <c r="N232" i="9"/>
  <c r="H231" i="8"/>
  <c r="J231" i="8" s="1"/>
  <c r="P232" i="9"/>
  <c r="J253" i="5" l="1"/>
  <c r="P233" i="7"/>
  <c r="L231" i="8"/>
  <c r="E234" i="7"/>
  <c r="G254" i="4"/>
  <c r="D254" i="4"/>
  <c r="O254" i="4" s="1"/>
  <c r="K231" i="8"/>
  <c r="M231" i="8" s="1"/>
  <c r="C232" i="8" s="1"/>
  <c r="K253" i="5"/>
  <c r="M253" i="5" s="1"/>
  <c r="C254" i="5" s="1"/>
  <c r="L253" i="5"/>
  <c r="N233" i="7"/>
  <c r="B234" i="7"/>
  <c r="I231" i="8"/>
  <c r="D233" i="9"/>
  <c r="O233" i="9" s="1"/>
  <c r="F256" i="6"/>
  <c r="F233" i="9" l="1"/>
  <c r="F254" i="4"/>
  <c r="J254" i="4" s="1"/>
  <c r="G234" i="7"/>
  <c r="P253" i="5"/>
  <c r="B232" i="8"/>
  <c r="N231" i="8"/>
  <c r="N253" i="5"/>
  <c r="B254" i="5"/>
  <c r="I256" i="6"/>
  <c r="J256" i="6"/>
  <c r="P231" i="8"/>
  <c r="E254" i="5"/>
  <c r="G254" i="5" s="1"/>
  <c r="H233" i="9"/>
  <c r="I233" i="9" s="1"/>
  <c r="D234" i="7"/>
  <c r="O234" i="7" s="1"/>
  <c r="E232" i="8"/>
  <c r="I254" i="4" l="1"/>
  <c r="F234" i="7"/>
  <c r="H234" i="7" s="1"/>
  <c r="J234" i="7" s="1"/>
  <c r="D232" i="8"/>
  <c r="O232" i="8" s="1"/>
  <c r="J233" i="9"/>
  <c r="K256" i="6"/>
  <c r="M256" i="6" s="1"/>
  <c r="C257" i="6" s="1"/>
  <c r="L256" i="6"/>
  <c r="D254" i="5"/>
  <c r="O254" i="5" s="1"/>
  <c r="L254" i="4"/>
  <c r="K254" i="4"/>
  <c r="M254" i="4" s="1"/>
  <c r="C255" i="4" s="1"/>
  <c r="G232" i="8"/>
  <c r="K233" i="9"/>
  <c r="M233" i="9" s="1"/>
  <c r="C234" i="9" s="1"/>
  <c r="F232" i="8" l="1"/>
  <c r="P256" i="6"/>
  <c r="E234" i="9"/>
  <c r="N254" i="4"/>
  <c r="B255" i="4"/>
  <c r="P233" i="9"/>
  <c r="L233" i="9"/>
  <c r="E255" i="4"/>
  <c r="G255" i="4" s="1"/>
  <c r="H232" i="8"/>
  <c r="I232" i="8" s="1"/>
  <c r="P254" i="4"/>
  <c r="K234" i="7"/>
  <c r="M234" i="7" s="1"/>
  <c r="C235" i="7" s="1"/>
  <c r="N256" i="6"/>
  <c r="B257" i="6"/>
  <c r="I234" i="7"/>
  <c r="F254" i="5"/>
  <c r="E257" i="6"/>
  <c r="L234" i="7"/>
  <c r="J232" i="8" l="1"/>
  <c r="P234" i="7"/>
  <c r="D255" i="4"/>
  <c r="O255" i="4" s="1"/>
  <c r="N234" i="7"/>
  <c r="B235" i="7"/>
  <c r="I254" i="5"/>
  <c r="J254" i="5"/>
  <c r="G234" i="9"/>
  <c r="E235" i="7"/>
  <c r="G235" i="7" s="1"/>
  <c r="K232" i="8"/>
  <c r="M232" i="8" s="1"/>
  <c r="C233" i="8" s="1"/>
  <c r="L232" i="8"/>
  <c r="B234" i="9"/>
  <c r="N233" i="9"/>
  <c r="G257" i="6"/>
  <c r="D257" i="6"/>
  <c r="O257" i="6" s="1"/>
  <c r="F257" i="6" l="1"/>
  <c r="I257" i="6" s="1"/>
  <c r="F255" i="4"/>
  <c r="J255" i="4" s="1"/>
  <c r="P232" i="8"/>
  <c r="E233" i="8"/>
  <c r="G233" i="8" s="1"/>
  <c r="K254" i="5"/>
  <c r="M254" i="5" s="1"/>
  <c r="C255" i="5" s="1"/>
  <c r="L254" i="5"/>
  <c r="D234" i="9"/>
  <c r="O234" i="9" s="1"/>
  <c r="D235" i="7"/>
  <c r="O235" i="7" s="1"/>
  <c r="N232" i="8"/>
  <c r="B233" i="8"/>
  <c r="I255" i="4" l="1"/>
  <c r="J257" i="6"/>
  <c r="L257" i="6" s="1"/>
  <c r="E255" i="5"/>
  <c r="G255" i="5" s="1"/>
  <c r="P254" i="5"/>
  <c r="N254" i="5"/>
  <c r="B255" i="5"/>
  <c r="L255" i="4"/>
  <c r="K255" i="4"/>
  <c r="M255" i="4" s="1"/>
  <c r="C256" i="4" s="1"/>
  <c r="F234" i="9"/>
  <c r="K257" i="6"/>
  <c r="M257" i="6" s="1"/>
  <c r="C258" i="6" s="1"/>
  <c r="F235" i="7"/>
  <c r="B258" i="6"/>
  <c r="D233" i="8"/>
  <c r="O233" i="8" s="1"/>
  <c r="N257" i="6" l="1"/>
  <c r="P255" i="4"/>
  <c r="E258" i="6"/>
  <c r="G258" i="6" s="1"/>
  <c r="D258" i="6"/>
  <c r="P257" i="6"/>
  <c r="H235" i="7"/>
  <c r="E256" i="4"/>
  <c r="H234" i="9"/>
  <c r="J234" i="9" s="1"/>
  <c r="D255" i="5"/>
  <c r="O255" i="5" s="1"/>
  <c r="N255" i="4"/>
  <c r="B256" i="4"/>
  <c r="F233" i="8"/>
  <c r="O258" i="6" l="1"/>
  <c r="F255" i="5"/>
  <c r="I255" i="5" s="1"/>
  <c r="L234" i="9"/>
  <c r="I234" i="9"/>
  <c r="F258" i="6"/>
  <c r="G256" i="4"/>
  <c r="I235" i="7"/>
  <c r="H233" i="8"/>
  <c r="I233" i="8" s="1"/>
  <c r="K234" i="9"/>
  <c r="M234" i="9" s="1"/>
  <c r="C235" i="9" s="1"/>
  <c r="J235" i="7"/>
  <c r="K235" i="7" s="1"/>
  <c r="M235" i="7" s="1"/>
  <c r="C236" i="7" s="1"/>
  <c r="D256" i="4"/>
  <c r="O256" i="4" s="1"/>
  <c r="J255" i="5" l="1"/>
  <c r="L255" i="5" s="1"/>
  <c r="J233" i="8"/>
  <c r="F256" i="4"/>
  <c r="J256" i="4" s="1"/>
  <c r="L256" i="4" s="1"/>
  <c r="E236" i="7"/>
  <c r="J258" i="6"/>
  <c r="I258" i="6"/>
  <c r="B256" i="5"/>
  <c r="I256" i="4"/>
  <c r="E235" i="9"/>
  <c r="G235" i="9" s="1"/>
  <c r="P235" i="7"/>
  <c r="L235" i="7"/>
  <c r="K233" i="8"/>
  <c r="M233" i="8" s="1"/>
  <c r="C234" i="8" s="1"/>
  <c r="N234" i="9"/>
  <c r="B235" i="9"/>
  <c r="L233" i="8"/>
  <c r="K255" i="5"/>
  <c r="M255" i="5" s="1"/>
  <c r="C256" i="5" s="1"/>
  <c r="P234" i="9"/>
  <c r="P255" i="5" l="1"/>
  <c r="N255" i="5"/>
  <c r="B257" i="4"/>
  <c r="K258" i="6"/>
  <c r="M258" i="6" s="1"/>
  <c r="C259" i="6" s="1"/>
  <c r="L258" i="6"/>
  <c r="B236" i="7"/>
  <c r="N235" i="7"/>
  <c r="K256" i="4"/>
  <c r="M256" i="4" s="1"/>
  <c r="C257" i="4" s="1"/>
  <c r="E234" i="8"/>
  <c r="G234" i="8" s="1"/>
  <c r="N233" i="8"/>
  <c r="B234" i="8"/>
  <c r="G236" i="7"/>
  <c r="D235" i="9"/>
  <c r="O235" i="9" s="1"/>
  <c r="D256" i="5"/>
  <c r="F256" i="5" s="1"/>
  <c r="E256" i="5"/>
  <c r="G256" i="5" s="1"/>
  <c r="P233" i="8"/>
  <c r="D236" i="7" l="1"/>
  <c r="O236" i="7" s="1"/>
  <c r="N258" i="6"/>
  <c r="B259" i="6"/>
  <c r="F235" i="9"/>
  <c r="E259" i="6"/>
  <c r="G259" i="6" s="1"/>
  <c r="P258" i="6"/>
  <c r="D234" i="8"/>
  <c r="O234" i="8" s="1"/>
  <c r="E257" i="4"/>
  <c r="G257" i="4" s="1"/>
  <c r="N256" i="4"/>
  <c r="J256" i="5"/>
  <c r="I256" i="5"/>
  <c r="D257" i="4"/>
  <c r="P256" i="4"/>
  <c r="O256" i="5"/>
  <c r="L256" i="5" l="1"/>
  <c r="F236" i="7"/>
  <c r="H235" i="9"/>
  <c r="I235" i="9" s="1"/>
  <c r="F234" i="8"/>
  <c r="O257" i="4"/>
  <c r="D259" i="6"/>
  <c r="O259" i="6" s="1"/>
  <c r="F257" i="4"/>
  <c r="K256" i="5"/>
  <c r="M256" i="5" s="1"/>
  <c r="C257" i="5" s="1"/>
  <c r="F259" i="6" l="1"/>
  <c r="J259" i="6" s="1"/>
  <c r="E257" i="5"/>
  <c r="G257" i="5" s="1"/>
  <c r="I257" i="4"/>
  <c r="J257" i="4"/>
  <c r="I259" i="6"/>
  <c r="H234" i="8"/>
  <c r="P256" i="5"/>
  <c r="B257" i="5"/>
  <c r="N256" i="5"/>
  <c r="J235" i="9"/>
  <c r="H236" i="7"/>
  <c r="J236" i="7" s="1"/>
  <c r="I236" i="7" l="1"/>
  <c r="L236" i="7"/>
  <c r="K259" i="6"/>
  <c r="M259" i="6" s="1"/>
  <c r="C260" i="6" s="1"/>
  <c r="L259" i="6"/>
  <c r="L235" i="9"/>
  <c r="L257" i="4"/>
  <c r="K257" i="4"/>
  <c r="M257" i="4" s="1"/>
  <c r="C258" i="4" s="1"/>
  <c r="K236" i="7"/>
  <c r="M236" i="7" s="1"/>
  <c r="C237" i="7" s="1"/>
  <c r="I234" i="8"/>
  <c r="D257" i="5"/>
  <c r="O257" i="5" s="1"/>
  <c r="J234" i="8"/>
  <c r="K234" i="8" s="1"/>
  <c r="M234" i="8" s="1"/>
  <c r="C235" i="8" s="1"/>
  <c r="K235" i="9"/>
  <c r="M235" i="9" s="1"/>
  <c r="C236" i="9" s="1"/>
  <c r="P259" i="6" l="1"/>
  <c r="E235" i="8"/>
  <c r="G235" i="8" s="1"/>
  <c r="B258" i="4"/>
  <c r="N257" i="4"/>
  <c r="N259" i="6"/>
  <c r="B260" i="6"/>
  <c r="E258" i="4"/>
  <c r="P235" i="9"/>
  <c r="E236" i="9"/>
  <c r="G236" i="9" s="1"/>
  <c r="F257" i="5"/>
  <c r="P257" i="4"/>
  <c r="N235" i="9"/>
  <c r="B236" i="9"/>
  <c r="B237" i="7"/>
  <c r="N236" i="7"/>
  <c r="P234" i="8"/>
  <c r="L234" i="8"/>
  <c r="E237" i="7"/>
  <c r="G237" i="7" s="1"/>
  <c r="E260" i="6"/>
  <c r="P236" i="7"/>
  <c r="G260" i="6" l="1"/>
  <c r="N234" i="8"/>
  <c r="B235" i="8"/>
  <c r="D258" i="4"/>
  <c r="O258" i="4" s="1"/>
  <c r="D260" i="6"/>
  <c r="O260" i="6" s="1"/>
  <c r="D237" i="7"/>
  <c r="O237" i="7" s="1"/>
  <c r="J257" i="5"/>
  <c r="I257" i="5"/>
  <c r="G258" i="4"/>
  <c r="D236" i="9"/>
  <c r="O236" i="9" s="1"/>
  <c r="F258" i="4" l="1"/>
  <c r="J258" i="4" s="1"/>
  <c r="L258" i="4" s="1"/>
  <c r="F260" i="6"/>
  <c r="I260" i="6" s="1"/>
  <c r="D235" i="8"/>
  <c r="O235" i="8" s="1"/>
  <c r="F236" i="9"/>
  <c r="F237" i="7"/>
  <c r="J260" i="6"/>
  <c r="L260" i="6" s="1"/>
  <c r="L257" i="5"/>
  <c r="K257" i="5"/>
  <c r="M257" i="5" s="1"/>
  <c r="C258" i="5" s="1"/>
  <c r="I258" i="4" l="1"/>
  <c r="F235" i="8"/>
  <c r="H235" i="8" s="1"/>
  <c r="J235" i="8" s="1"/>
  <c r="B261" i="6"/>
  <c r="H237" i="7"/>
  <c r="J237" i="7" s="1"/>
  <c r="N257" i="5"/>
  <c r="B258" i="5"/>
  <c r="K260" i="6"/>
  <c r="M260" i="6" s="1"/>
  <c r="C261" i="6" s="1"/>
  <c r="B259" i="4"/>
  <c r="P257" i="5"/>
  <c r="E258" i="5"/>
  <c r="G258" i="5" s="1"/>
  <c r="H236" i="9"/>
  <c r="J236" i="9" s="1"/>
  <c r="K258" i="4"/>
  <c r="M258" i="4" s="1"/>
  <c r="C259" i="4" s="1"/>
  <c r="I235" i="8" l="1"/>
  <c r="I237" i="7"/>
  <c r="N258" i="4"/>
  <c r="P258" i="4"/>
  <c r="L235" i="8"/>
  <c r="D258" i="5"/>
  <c r="O258" i="5" s="1"/>
  <c r="L236" i="9"/>
  <c r="E261" i="6"/>
  <c r="G261" i="6" s="1"/>
  <c r="D259" i="4"/>
  <c r="L237" i="7"/>
  <c r="P260" i="6"/>
  <c r="K237" i="7"/>
  <c r="M237" i="7" s="1"/>
  <c r="C238" i="7" s="1"/>
  <c r="K235" i="8"/>
  <c r="M235" i="8" s="1"/>
  <c r="C236" i="8" s="1"/>
  <c r="E259" i="4"/>
  <c r="G259" i="4" s="1"/>
  <c r="K236" i="9"/>
  <c r="M236" i="9" s="1"/>
  <c r="C237" i="9" s="1"/>
  <c r="D261" i="6"/>
  <c r="I236" i="9"/>
  <c r="N260" i="6"/>
  <c r="O261" i="6" l="1"/>
  <c r="F261" i="6"/>
  <c r="O259" i="4"/>
  <c r="F259" i="4"/>
  <c r="P236" i="9"/>
  <c r="I261" i="6"/>
  <c r="J261" i="6"/>
  <c r="L261" i="6" s="1"/>
  <c r="F258" i="5"/>
  <c r="B238" i="7"/>
  <c r="N237" i="7"/>
  <c r="N236" i="9"/>
  <c r="B237" i="9"/>
  <c r="E238" i="7"/>
  <c r="E237" i="9"/>
  <c r="G237" i="9" s="1"/>
  <c r="B236" i="8"/>
  <c r="N235" i="8"/>
  <c r="P237" i="7"/>
  <c r="E236" i="8"/>
  <c r="G236" i="8" s="1"/>
  <c r="P235" i="8"/>
  <c r="B262" i="6" l="1"/>
  <c r="D238" i="7"/>
  <c r="O238" i="7" s="1"/>
  <c r="J258" i="5"/>
  <c r="I258" i="5"/>
  <c r="K261" i="6"/>
  <c r="M261" i="6" s="1"/>
  <c r="C262" i="6" s="1"/>
  <c r="G238" i="7"/>
  <c r="D237" i="9"/>
  <c r="O237" i="9" s="1"/>
  <c r="D236" i="8"/>
  <c r="O236" i="8" s="1"/>
  <c r="I259" i="4"/>
  <c r="J259" i="4"/>
  <c r="K259" i="4" l="1"/>
  <c r="M259" i="4" s="1"/>
  <c r="C260" i="4" s="1"/>
  <c r="L259" i="4"/>
  <c r="F238" i="7"/>
  <c r="E262" i="6"/>
  <c r="D262" i="6"/>
  <c r="F236" i="8"/>
  <c r="F237" i="9"/>
  <c r="P261" i="6"/>
  <c r="N261" i="6"/>
  <c r="K258" i="5"/>
  <c r="M258" i="5" s="1"/>
  <c r="C259" i="5" s="1"/>
  <c r="L258" i="5"/>
  <c r="E259" i="5" l="1"/>
  <c r="G259" i="5" s="1"/>
  <c r="H238" i="7"/>
  <c r="J238" i="7" s="1"/>
  <c r="P258" i="5"/>
  <c r="H237" i="9"/>
  <c r="I237" i="9" s="1"/>
  <c r="G262" i="6"/>
  <c r="B260" i="4"/>
  <c r="N259" i="4"/>
  <c r="H236" i="8"/>
  <c r="J236" i="8" s="1"/>
  <c r="E260" i="4"/>
  <c r="G260" i="4" s="1"/>
  <c r="B259" i="5"/>
  <c r="N258" i="5"/>
  <c r="O262" i="6"/>
  <c r="F262" i="6"/>
  <c r="P259" i="4"/>
  <c r="I238" i="7" l="1"/>
  <c r="J237" i="9"/>
  <c r="L236" i="8"/>
  <c r="L238" i="7"/>
  <c r="I236" i="8"/>
  <c r="K237" i="9"/>
  <c r="M237" i="9" s="1"/>
  <c r="C238" i="9" s="1"/>
  <c r="K236" i="8"/>
  <c r="M236" i="8" s="1"/>
  <c r="C237" i="8" s="1"/>
  <c r="L237" i="9"/>
  <c r="I262" i="6"/>
  <c r="J262" i="6"/>
  <c r="K238" i="7"/>
  <c r="M238" i="7" s="1"/>
  <c r="C239" i="7" s="1"/>
  <c r="D260" i="4"/>
  <c r="O260" i="4" s="1"/>
  <c r="D259" i="5"/>
  <c r="O259" i="5" s="1"/>
  <c r="P237" i="9" l="1"/>
  <c r="L262" i="6"/>
  <c r="K262" i="6"/>
  <c r="M262" i="6" s="1"/>
  <c r="C263" i="6" s="1"/>
  <c r="F259" i="5"/>
  <c r="N237" i="9"/>
  <c r="B238" i="9"/>
  <c r="N238" i="7"/>
  <c r="B239" i="7"/>
  <c r="F260" i="4"/>
  <c r="P238" i="7"/>
  <c r="E239" i="7"/>
  <c r="G239" i="7" s="1"/>
  <c r="E237" i="8"/>
  <c r="B237" i="8"/>
  <c r="N236" i="8"/>
  <c r="E238" i="9"/>
  <c r="G238" i="9" s="1"/>
  <c r="P236" i="8"/>
  <c r="D237" i="8" l="1"/>
  <c r="O237" i="8" s="1"/>
  <c r="D238" i="9"/>
  <c r="O238" i="9" s="1"/>
  <c r="G237" i="8"/>
  <c r="I259" i="5"/>
  <c r="J259" i="5"/>
  <c r="I260" i="4"/>
  <c r="J260" i="4"/>
  <c r="E263" i="6"/>
  <c r="D239" i="7"/>
  <c r="O239" i="7" s="1"/>
  <c r="N262" i="6"/>
  <c r="B263" i="6"/>
  <c r="P262" i="6"/>
  <c r="F238" i="9" l="1"/>
  <c r="F239" i="7"/>
  <c r="G263" i="6"/>
  <c r="K259" i="5"/>
  <c r="M259" i="5" s="1"/>
  <c r="C260" i="5" s="1"/>
  <c r="L259" i="5"/>
  <c r="K260" i="4"/>
  <c r="M260" i="4" s="1"/>
  <c r="C261" i="4" s="1"/>
  <c r="L260" i="4"/>
  <c r="F237" i="8"/>
  <c r="H238" i="9"/>
  <c r="J238" i="9" s="1"/>
  <c r="D263" i="6"/>
  <c r="O263" i="6" s="1"/>
  <c r="H239" i="7"/>
  <c r="I239" i="7" s="1"/>
  <c r="I238" i="9" l="1"/>
  <c r="J239" i="7"/>
  <c r="L238" i="9"/>
  <c r="E261" i="4"/>
  <c r="G261" i="4" s="1"/>
  <c r="B261" i="4"/>
  <c r="N260" i="4"/>
  <c r="F263" i="6"/>
  <c r="B260" i="5"/>
  <c r="N259" i="5"/>
  <c r="K238" i="9"/>
  <c r="M238" i="9" s="1"/>
  <c r="C239" i="9" s="1"/>
  <c r="E260" i="5"/>
  <c r="G260" i="5" s="1"/>
  <c r="L239" i="7"/>
  <c r="P259" i="5"/>
  <c r="H237" i="8"/>
  <c r="I237" i="8" s="1"/>
  <c r="P260" i="4"/>
  <c r="K239" i="7"/>
  <c r="M239" i="7" s="1"/>
  <c r="C240" i="7" s="1"/>
  <c r="J237" i="8" l="1"/>
  <c r="P239" i="7"/>
  <c r="J263" i="6"/>
  <c r="I263" i="6"/>
  <c r="D261" i="4"/>
  <c r="O261" i="4" s="1"/>
  <c r="D260" i="5"/>
  <c r="O260" i="5" s="1"/>
  <c r="B240" i="7"/>
  <c r="N239" i="7"/>
  <c r="E240" i="7"/>
  <c r="G240" i="7" s="1"/>
  <c r="L237" i="8"/>
  <c r="B239" i="9"/>
  <c r="N238" i="9"/>
  <c r="E239" i="9"/>
  <c r="G239" i="9" s="1"/>
  <c r="K237" i="8"/>
  <c r="M237" i="8" s="1"/>
  <c r="C238" i="8" s="1"/>
  <c r="P238" i="9"/>
  <c r="F260" i="5" l="1"/>
  <c r="J260" i="5" s="1"/>
  <c r="L260" i="5" s="1"/>
  <c r="P237" i="8"/>
  <c r="D239" i="9"/>
  <c r="O239" i="9" s="1"/>
  <c r="F261" i="4"/>
  <c r="N237" i="8"/>
  <c r="B238" i="8"/>
  <c r="D240" i="7"/>
  <c r="O240" i="7" s="1"/>
  <c r="E238" i="8"/>
  <c r="G238" i="8" s="1"/>
  <c r="K263" i="6"/>
  <c r="M263" i="6" s="1"/>
  <c r="C264" i="6" s="1"/>
  <c r="L263" i="6"/>
  <c r="I260" i="5" l="1"/>
  <c r="B261" i="5"/>
  <c r="D238" i="8"/>
  <c r="O238" i="8" s="1"/>
  <c r="P263" i="6"/>
  <c r="F239" i="9"/>
  <c r="E264" i="6"/>
  <c r="G264" i="6" s="1"/>
  <c r="J261" i="4"/>
  <c r="I261" i="4"/>
  <c r="K260" i="5"/>
  <c r="M260" i="5" s="1"/>
  <c r="C261" i="5" s="1"/>
  <c r="F240" i="7"/>
  <c r="N263" i="6"/>
  <c r="B264" i="6"/>
  <c r="F238" i="8" l="1"/>
  <c r="H238" i="8" s="1"/>
  <c r="J238" i="8" s="1"/>
  <c r="H239" i="9"/>
  <c r="J239" i="9" s="1"/>
  <c r="L261" i="4"/>
  <c r="K261" i="4"/>
  <c r="M261" i="4" s="1"/>
  <c r="C262" i="4" s="1"/>
  <c r="E261" i="5"/>
  <c r="N260" i="5"/>
  <c r="H240" i="7"/>
  <c r="J240" i="7" s="1"/>
  <c r="P260" i="5"/>
  <c r="D261" i="5"/>
  <c r="F261" i="5" s="1"/>
  <c r="D264" i="6"/>
  <c r="O264" i="6" s="1"/>
  <c r="I239" i="9" l="1"/>
  <c r="F264" i="6"/>
  <c r="J264" i="6" s="1"/>
  <c r="L264" i="6" s="1"/>
  <c r="I238" i="8"/>
  <c r="E262" i="4"/>
  <c r="G262" i="4" s="1"/>
  <c r="L238" i="8"/>
  <c r="I264" i="6"/>
  <c r="K238" i="8"/>
  <c r="M238" i="8" s="1"/>
  <c r="C239" i="8" s="1"/>
  <c r="G261" i="5"/>
  <c r="I261" i="5" s="1"/>
  <c r="L240" i="7"/>
  <c r="P261" i="4"/>
  <c r="L239" i="9"/>
  <c r="K240" i="7"/>
  <c r="M240" i="7" s="1"/>
  <c r="C241" i="7" s="1"/>
  <c r="I240" i="7"/>
  <c r="B262" i="4"/>
  <c r="N261" i="4"/>
  <c r="K239" i="9"/>
  <c r="M239" i="9" s="1"/>
  <c r="C240" i="9" s="1"/>
  <c r="O261" i="5"/>
  <c r="P239" i="9" l="1"/>
  <c r="B265" i="6"/>
  <c r="E241" i="7"/>
  <c r="P240" i="7"/>
  <c r="P238" i="8"/>
  <c r="B240" i="9"/>
  <c r="N239" i="9"/>
  <c r="E239" i="8"/>
  <c r="G239" i="8" s="1"/>
  <c r="J261" i="5"/>
  <c r="N238" i="8"/>
  <c r="B239" i="8"/>
  <c r="E240" i="9"/>
  <c r="G240" i="9" s="1"/>
  <c r="B241" i="7"/>
  <c r="N240" i="7"/>
  <c r="D262" i="4"/>
  <c r="O262" i="4" s="1"/>
  <c r="K264" i="6"/>
  <c r="M264" i="6" s="1"/>
  <c r="C265" i="6" s="1"/>
  <c r="P264" i="6" l="1"/>
  <c r="D239" i="8"/>
  <c r="O239" i="8" s="1"/>
  <c r="G241" i="7"/>
  <c r="F262" i="4"/>
  <c r="L261" i="5"/>
  <c r="K261" i="5"/>
  <c r="M261" i="5" s="1"/>
  <c r="C262" i="5" s="1"/>
  <c r="E265" i="6"/>
  <c r="G265" i="6" s="1"/>
  <c r="D241" i="7"/>
  <c r="O241" i="7" s="1"/>
  <c r="N264" i="6"/>
  <c r="D240" i="9"/>
  <c r="O240" i="9" s="1"/>
  <c r="D265" i="6"/>
  <c r="O265" i="6" l="1"/>
  <c r="E262" i="5"/>
  <c r="G262" i="5" s="1"/>
  <c r="J262" i="4"/>
  <c r="I262" i="4"/>
  <c r="F241" i="7"/>
  <c r="F239" i="8"/>
  <c r="N261" i="5"/>
  <c r="B262" i="5"/>
  <c r="F240" i="9"/>
  <c r="P261" i="5"/>
  <c r="F265" i="6"/>
  <c r="H241" i="7" l="1"/>
  <c r="J241" i="7" s="1"/>
  <c r="H240" i="9"/>
  <c r="J240" i="9" s="1"/>
  <c r="D262" i="5"/>
  <c r="O262" i="5" s="1"/>
  <c r="K262" i="4"/>
  <c r="M262" i="4" s="1"/>
  <c r="C263" i="4" s="1"/>
  <c r="L262" i="4"/>
  <c r="J265" i="6"/>
  <c r="I265" i="6"/>
  <c r="H239" i="8"/>
  <c r="I239" i="8" s="1"/>
  <c r="J239" i="8" l="1"/>
  <c r="I240" i="9"/>
  <c r="L240" i="9"/>
  <c r="E263" i="4"/>
  <c r="G263" i="4" s="1"/>
  <c r="P262" i="4"/>
  <c r="K239" i="8"/>
  <c r="M239" i="8" s="1"/>
  <c r="C240" i="8" s="1"/>
  <c r="K241" i="7"/>
  <c r="M241" i="7" s="1"/>
  <c r="C242" i="7" s="1"/>
  <c r="K265" i="6"/>
  <c r="M265" i="6" s="1"/>
  <c r="C266" i="6" s="1"/>
  <c r="L265" i="6"/>
  <c r="F262" i="5"/>
  <c r="L241" i="7"/>
  <c r="L239" i="8"/>
  <c r="N262" i="4"/>
  <c r="B263" i="4"/>
  <c r="K240" i="9"/>
  <c r="M240" i="9" s="1"/>
  <c r="C241" i="9" s="1"/>
  <c r="I241" i="7"/>
  <c r="P239" i="8" l="1"/>
  <c r="D263" i="4"/>
  <c r="O263" i="4" s="1"/>
  <c r="E242" i="7"/>
  <c r="B242" i="7"/>
  <c r="N241" i="7"/>
  <c r="P241" i="7"/>
  <c r="E266" i="6"/>
  <c r="N265" i="6"/>
  <c r="B266" i="6"/>
  <c r="E240" i="8"/>
  <c r="G240" i="8" s="1"/>
  <c r="N239" i="8"/>
  <c r="B240" i="8"/>
  <c r="I262" i="5"/>
  <c r="J262" i="5"/>
  <c r="P265" i="6"/>
  <c r="B241" i="9"/>
  <c r="N240" i="9"/>
  <c r="E241" i="9"/>
  <c r="G241" i="9" s="1"/>
  <c r="P240" i="9"/>
  <c r="D242" i="7" l="1"/>
  <c r="O242" i="7" s="1"/>
  <c r="G242" i="7"/>
  <c r="G266" i="6"/>
  <c r="K262" i="5"/>
  <c r="M262" i="5" s="1"/>
  <c r="C263" i="5" s="1"/>
  <c r="L262" i="5"/>
  <c r="D266" i="6"/>
  <c r="O266" i="6" s="1"/>
  <c r="D241" i="9"/>
  <c r="O241" i="9" s="1"/>
  <c r="D240" i="8"/>
  <c r="O240" i="8" s="1"/>
  <c r="F263" i="4"/>
  <c r="P262" i="5" l="1"/>
  <c r="F240" i="8"/>
  <c r="H240" i="8" s="1"/>
  <c r="J240" i="8" s="1"/>
  <c r="F241" i="9"/>
  <c r="E263" i="5"/>
  <c r="G263" i="5" s="1"/>
  <c r="F266" i="6"/>
  <c r="F242" i="7"/>
  <c r="B263" i="5"/>
  <c r="N262" i="5"/>
  <c r="I263" i="4"/>
  <c r="J263" i="4"/>
  <c r="I240" i="8" l="1"/>
  <c r="K240" i="8"/>
  <c r="M240" i="8" s="1"/>
  <c r="C241" i="8" s="1"/>
  <c r="K263" i="4"/>
  <c r="M263" i="4" s="1"/>
  <c r="C264" i="4" s="1"/>
  <c r="L263" i="4"/>
  <c r="D263" i="5"/>
  <c r="O263" i="5" s="1"/>
  <c r="H242" i="7"/>
  <c r="I242" i="7" s="1"/>
  <c r="H241" i="9"/>
  <c r="I241" i="9" s="1"/>
  <c r="L240" i="8"/>
  <c r="J266" i="6"/>
  <c r="I266" i="6"/>
  <c r="J242" i="7" l="1"/>
  <c r="L242" i="7" s="1"/>
  <c r="P240" i="8"/>
  <c r="J241" i="9"/>
  <c r="F263" i="5"/>
  <c r="B264" i="4"/>
  <c r="N263" i="4"/>
  <c r="B241" i="8"/>
  <c r="N240" i="8"/>
  <c r="K242" i="7"/>
  <c r="M242" i="7" s="1"/>
  <c r="C243" i="7" s="1"/>
  <c r="E264" i="4"/>
  <c r="G264" i="4" s="1"/>
  <c r="L266" i="6"/>
  <c r="K266" i="6"/>
  <c r="M266" i="6" s="1"/>
  <c r="C267" i="6" s="1"/>
  <c r="P263" i="4"/>
  <c r="E241" i="8"/>
  <c r="D264" i="4" l="1"/>
  <c r="O264" i="4" s="1"/>
  <c r="E267" i="6"/>
  <c r="G267" i="6" s="1"/>
  <c r="J263" i="5"/>
  <c r="I263" i="5"/>
  <c r="L241" i="9"/>
  <c r="N266" i="6"/>
  <c r="B267" i="6"/>
  <c r="K241" i="9"/>
  <c r="M241" i="9" s="1"/>
  <c r="C242" i="9" s="1"/>
  <c r="P266" i="6"/>
  <c r="N242" i="7"/>
  <c r="B243" i="7"/>
  <c r="E243" i="7"/>
  <c r="G243" i="7" s="1"/>
  <c r="D241" i="8"/>
  <c r="O241" i="8" s="1"/>
  <c r="G241" i="8"/>
  <c r="P242" i="7"/>
  <c r="F264" i="4" l="1"/>
  <c r="K263" i="5"/>
  <c r="M263" i="5" s="1"/>
  <c r="C264" i="5" s="1"/>
  <c r="L263" i="5"/>
  <c r="N241" i="9"/>
  <c r="B242" i="9"/>
  <c r="J264" i="4"/>
  <c r="L264" i="4" s="1"/>
  <c r="I264" i="4"/>
  <c r="E242" i="9"/>
  <c r="G242" i="9" s="1"/>
  <c r="D267" i="6"/>
  <c r="O267" i="6" s="1"/>
  <c r="P241" i="9"/>
  <c r="D243" i="7"/>
  <c r="O243" i="7" s="1"/>
  <c r="F241" i="8"/>
  <c r="F267" i="6" l="1"/>
  <c r="I267" i="6" s="1"/>
  <c r="F243" i="7"/>
  <c r="H243" i="7" s="1"/>
  <c r="J243" i="7" s="1"/>
  <c r="H241" i="8"/>
  <c r="I241" i="8" s="1"/>
  <c r="K264" i="4"/>
  <c r="M264" i="4" s="1"/>
  <c r="C265" i="4" s="1"/>
  <c r="D242" i="9"/>
  <c r="O242" i="9" s="1"/>
  <c r="B264" i="5"/>
  <c r="N263" i="5"/>
  <c r="E264" i="5"/>
  <c r="G264" i="5" s="1"/>
  <c r="B265" i="4"/>
  <c r="P263" i="5"/>
  <c r="J267" i="6" l="1"/>
  <c r="L267" i="6" s="1"/>
  <c r="J241" i="8"/>
  <c r="L241" i="8" s="1"/>
  <c r="L243" i="7"/>
  <c r="D264" i="5"/>
  <c r="O264" i="5" s="1"/>
  <c r="B268" i="6"/>
  <c r="E265" i="4"/>
  <c r="P264" i="4"/>
  <c r="F242" i="9"/>
  <c r="K241" i="8"/>
  <c r="M241" i="8" s="1"/>
  <c r="C242" i="8" s="1"/>
  <c r="K243" i="7"/>
  <c r="M243" i="7" s="1"/>
  <c r="C244" i="7" s="1"/>
  <c r="D265" i="4"/>
  <c r="K267" i="6"/>
  <c r="M267" i="6" s="1"/>
  <c r="C268" i="6" s="1"/>
  <c r="I243" i="7"/>
  <c r="N264" i="4"/>
  <c r="O265" i="4" l="1"/>
  <c r="F264" i="5"/>
  <c r="E244" i="7"/>
  <c r="G244" i="7" s="1"/>
  <c r="N267" i="6"/>
  <c r="E242" i="8"/>
  <c r="G242" i="8" s="1"/>
  <c r="D268" i="6"/>
  <c r="F268" i="6" s="1"/>
  <c r="N241" i="8"/>
  <c r="B242" i="8"/>
  <c r="J264" i="5"/>
  <c r="I264" i="5"/>
  <c r="H242" i="9"/>
  <c r="I242" i="9" s="1"/>
  <c r="G265" i="4"/>
  <c r="P241" i="8"/>
  <c r="P267" i="6"/>
  <c r="B244" i="7"/>
  <c r="N243" i="7"/>
  <c r="E268" i="6"/>
  <c r="F265" i="4"/>
  <c r="P243" i="7"/>
  <c r="K264" i="5" l="1"/>
  <c r="M264" i="5" s="1"/>
  <c r="C265" i="5" s="1"/>
  <c r="D242" i="8"/>
  <c r="O242" i="8" s="1"/>
  <c r="I265" i="4"/>
  <c r="J265" i="4"/>
  <c r="G268" i="6"/>
  <c r="J268" i="6" s="1"/>
  <c r="O268" i="6"/>
  <c r="J242" i="9"/>
  <c r="K242" i="9" s="1"/>
  <c r="M242" i="9" s="1"/>
  <c r="C243" i="9" s="1"/>
  <c r="L264" i="5"/>
  <c r="D244" i="7"/>
  <c r="O244" i="7" s="1"/>
  <c r="F242" i="8" l="1"/>
  <c r="E243" i="9"/>
  <c r="G243" i="9" s="1"/>
  <c r="K268" i="6"/>
  <c r="M268" i="6" s="1"/>
  <c r="C269" i="6" s="1"/>
  <c r="L268" i="6"/>
  <c r="K265" i="4"/>
  <c r="M265" i="4" s="1"/>
  <c r="C266" i="4" s="1"/>
  <c r="L265" i="4"/>
  <c r="H242" i="8"/>
  <c r="I242" i="8" s="1"/>
  <c r="E265" i="5"/>
  <c r="G265" i="5" s="1"/>
  <c r="P242" i="9"/>
  <c r="L242" i="9"/>
  <c r="F244" i="7"/>
  <c r="I268" i="6"/>
  <c r="B265" i="5"/>
  <c r="N264" i="5"/>
  <c r="P264" i="5"/>
  <c r="J242" i="8" l="1"/>
  <c r="N268" i="6"/>
  <c r="B269" i="6"/>
  <c r="E269" i="6"/>
  <c r="P268" i="6"/>
  <c r="N242" i="9"/>
  <c r="B243" i="9"/>
  <c r="B266" i="4"/>
  <c r="N265" i="4"/>
  <c r="P265" i="4"/>
  <c r="E266" i="4"/>
  <c r="L242" i="8"/>
  <c r="D265" i="5"/>
  <c r="O265" i="5" s="1"/>
  <c r="K242" i="8"/>
  <c r="M242" i="8" s="1"/>
  <c r="C243" i="8" s="1"/>
  <c r="H244" i="7"/>
  <c r="I244" i="7" s="1"/>
  <c r="J244" i="7" l="1"/>
  <c r="L244" i="7" s="1"/>
  <c r="P242" i="8"/>
  <c r="D266" i="4"/>
  <c r="O266" i="4" s="1"/>
  <c r="N242" i="8"/>
  <c r="B243" i="8"/>
  <c r="G266" i="4"/>
  <c r="G269" i="6"/>
  <c r="D243" i="9"/>
  <c r="O243" i="9" s="1"/>
  <c r="K244" i="7"/>
  <c r="M244" i="7" s="1"/>
  <c r="C245" i="7" s="1"/>
  <c r="D269" i="6"/>
  <c r="O269" i="6" s="1"/>
  <c r="E243" i="8"/>
  <c r="G243" i="8" s="1"/>
  <c r="F265" i="5"/>
  <c r="F243" i="9" l="1"/>
  <c r="F266" i="4"/>
  <c r="J265" i="5"/>
  <c r="I265" i="5"/>
  <c r="H243" i="9"/>
  <c r="J243" i="9" s="1"/>
  <c r="D243" i="8"/>
  <c r="O243" i="8" s="1"/>
  <c r="B245" i="7"/>
  <c r="N244" i="7"/>
  <c r="F269" i="6"/>
  <c r="P244" i="7"/>
  <c r="E245" i="7"/>
  <c r="I243" i="9" l="1"/>
  <c r="F243" i="8"/>
  <c r="H243" i="8" s="1"/>
  <c r="L243" i="9"/>
  <c r="J269" i="6"/>
  <c r="I269" i="6"/>
  <c r="G245" i="7"/>
  <c r="K243" i="9"/>
  <c r="M243" i="9" s="1"/>
  <c r="C244" i="9" s="1"/>
  <c r="D245" i="7"/>
  <c r="O245" i="7" s="1"/>
  <c r="K265" i="5"/>
  <c r="M265" i="5" s="1"/>
  <c r="C266" i="5" s="1"/>
  <c r="L265" i="5"/>
  <c r="I266" i="4"/>
  <c r="J266" i="4"/>
  <c r="E266" i="5" l="1"/>
  <c r="G266" i="5" s="1"/>
  <c r="E244" i="9"/>
  <c r="G244" i="9" s="1"/>
  <c r="N265" i="5"/>
  <c r="B266" i="5"/>
  <c r="F245" i="7"/>
  <c r="P265" i="5"/>
  <c r="N243" i="9"/>
  <c r="B244" i="9"/>
  <c r="I243" i="8"/>
  <c r="P243" i="9"/>
  <c r="K266" i="4"/>
  <c r="M266" i="4" s="1"/>
  <c r="C267" i="4" s="1"/>
  <c r="L266" i="4"/>
  <c r="K269" i="6"/>
  <c r="M269" i="6" s="1"/>
  <c r="C270" i="6" s="1"/>
  <c r="L269" i="6"/>
  <c r="J243" i="8"/>
  <c r="K243" i="8" s="1"/>
  <c r="M243" i="8" s="1"/>
  <c r="C244" i="8" s="1"/>
  <c r="P266" i="4" l="1"/>
  <c r="E267" i="4"/>
  <c r="D244" i="9"/>
  <c r="O244" i="9" s="1"/>
  <c r="E244" i="8"/>
  <c r="G244" i="8" s="1"/>
  <c r="D266" i="5"/>
  <c r="O266" i="5" s="1"/>
  <c r="N269" i="6"/>
  <c r="B270" i="6"/>
  <c r="E270" i="6"/>
  <c r="P269" i="6"/>
  <c r="H245" i="7"/>
  <c r="J245" i="7" s="1"/>
  <c r="P243" i="8"/>
  <c r="L243" i="8"/>
  <c r="N266" i="4"/>
  <c r="B267" i="4"/>
  <c r="I245" i="7" l="1"/>
  <c r="F244" i="9"/>
  <c r="H244" i="9" s="1"/>
  <c r="L245" i="7"/>
  <c r="D270" i="6"/>
  <c r="O270" i="6" s="1"/>
  <c r="D267" i="4"/>
  <c r="O267" i="4" s="1"/>
  <c r="F266" i="5"/>
  <c r="G267" i="4"/>
  <c r="G270" i="6"/>
  <c r="N243" i="8"/>
  <c r="B244" i="8"/>
  <c r="K245" i="7"/>
  <c r="M245" i="7" s="1"/>
  <c r="C246" i="7" s="1"/>
  <c r="F270" i="6" l="1"/>
  <c r="J270" i="6" s="1"/>
  <c r="F267" i="4"/>
  <c r="I266" i="5"/>
  <c r="J266" i="5"/>
  <c r="B246" i="7"/>
  <c r="N245" i="7"/>
  <c r="E246" i="7"/>
  <c r="G246" i="7" s="1"/>
  <c r="P245" i="7"/>
  <c r="I244" i="9"/>
  <c r="J244" i="9"/>
  <c r="K244" i="9" s="1"/>
  <c r="M244" i="9" s="1"/>
  <c r="C245" i="9" s="1"/>
  <c r="D244" i="8"/>
  <c r="O244" i="8" s="1"/>
  <c r="I270" i="6" l="1"/>
  <c r="E245" i="9"/>
  <c r="G245" i="9" s="1"/>
  <c r="D246" i="7"/>
  <c r="O246" i="7" s="1"/>
  <c r="F244" i="8"/>
  <c r="P244" i="9"/>
  <c r="L244" i="9"/>
  <c r="I267" i="4"/>
  <c r="J267" i="4"/>
  <c r="K266" i="5"/>
  <c r="M266" i="5" s="1"/>
  <c r="C267" i="5" s="1"/>
  <c r="L266" i="5"/>
  <c r="K270" i="6"/>
  <c r="M270" i="6" s="1"/>
  <c r="C271" i="6" s="1"/>
  <c r="L270" i="6"/>
  <c r="P266" i="5" l="1"/>
  <c r="P270" i="6"/>
  <c r="B245" i="9"/>
  <c r="N244" i="9"/>
  <c r="H244" i="8"/>
  <c r="I244" i="8" s="1"/>
  <c r="E271" i="6"/>
  <c r="G271" i="6" s="1"/>
  <c r="K267" i="4"/>
  <c r="M267" i="4" s="1"/>
  <c r="C268" i="4" s="1"/>
  <c r="L267" i="4"/>
  <c r="E267" i="5"/>
  <c r="G267" i="5" s="1"/>
  <c r="B267" i="5"/>
  <c r="N266" i="5"/>
  <c r="F246" i="7"/>
  <c r="B271" i="6"/>
  <c r="N270" i="6"/>
  <c r="N267" i="4" l="1"/>
  <c r="B268" i="4"/>
  <c r="J244" i="8"/>
  <c r="E268" i="4"/>
  <c r="G268" i="4" s="1"/>
  <c r="H246" i="7"/>
  <c r="I246" i="7" s="1"/>
  <c r="D245" i="9"/>
  <c r="O245" i="9" s="1"/>
  <c r="D267" i="5"/>
  <c r="O267" i="5" s="1"/>
  <c r="P267" i="4"/>
  <c r="D271" i="6"/>
  <c r="O271" i="6" s="1"/>
  <c r="L244" i="8" l="1"/>
  <c r="K244" i="8"/>
  <c r="M244" i="8" s="1"/>
  <c r="C245" i="8" s="1"/>
  <c r="F267" i="5"/>
  <c r="D268" i="4"/>
  <c r="O268" i="4" s="1"/>
  <c r="F245" i="9"/>
  <c r="F271" i="6"/>
  <c r="J246" i="7"/>
  <c r="L246" i="7" l="1"/>
  <c r="J271" i="6"/>
  <c r="I271" i="6"/>
  <c r="F268" i="4"/>
  <c r="I267" i="5"/>
  <c r="J267" i="5"/>
  <c r="E245" i="8"/>
  <c r="G245" i="8" s="1"/>
  <c r="H245" i="9"/>
  <c r="I245" i="9" s="1"/>
  <c r="P244" i="8"/>
  <c r="K246" i="7"/>
  <c r="M246" i="7" s="1"/>
  <c r="C247" i="7" s="1"/>
  <c r="B245" i="8"/>
  <c r="N244" i="8"/>
  <c r="J245" i="9" l="1"/>
  <c r="K267" i="5"/>
  <c r="M267" i="5" s="1"/>
  <c r="C268" i="5" s="1"/>
  <c r="L267" i="5"/>
  <c r="J268" i="4"/>
  <c r="I268" i="4"/>
  <c r="E247" i="7"/>
  <c r="G247" i="7" s="1"/>
  <c r="K245" i="9"/>
  <c r="M245" i="9" s="1"/>
  <c r="C246" i="9" s="1"/>
  <c r="L245" i="9"/>
  <c r="B247" i="7"/>
  <c r="N246" i="7"/>
  <c r="D245" i="8"/>
  <c r="O245" i="8" s="1"/>
  <c r="K271" i="6"/>
  <c r="M271" i="6" s="1"/>
  <c r="C272" i="6" s="1"/>
  <c r="L271" i="6"/>
  <c r="P246" i="7"/>
  <c r="P271" i="6" l="1"/>
  <c r="P245" i="9"/>
  <c r="D247" i="7"/>
  <c r="O247" i="7" s="1"/>
  <c r="K268" i="4"/>
  <c r="M268" i="4" s="1"/>
  <c r="C269" i="4" s="1"/>
  <c r="L268" i="4"/>
  <c r="E272" i="6"/>
  <c r="F245" i="8"/>
  <c r="N245" i="9"/>
  <c r="B246" i="9"/>
  <c r="B268" i="5"/>
  <c r="N267" i="5"/>
  <c r="B272" i="6"/>
  <c r="N271" i="6"/>
  <c r="E268" i="5"/>
  <c r="E246" i="9"/>
  <c r="G246" i="9" s="1"/>
  <c r="P267" i="5"/>
  <c r="D246" i="9" l="1"/>
  <c r="O246" i="9" s="1"/>
  <c r="E269" i="4"/>
  <c r="G269" i="4" s="1"/>
  <c r="P268" i="4"/>
  <c r="G272" i="6"/>
  <c r="N268" i="4"/>
  <c r="B269" i="4"/>
  <c r="D268" i="5"/>
  <c r="O268" i="5" s="1"/>
  <c r="F247" i="7"/>
  <c r="H245" i="8"/>
  <c r="I245" i="8" s="1"/>
  <c r="D272" i="6"/>
  <c r="O272" i="6" s="1"/>
  <c r="G268" i="5"/>
  <c r="F272" i="6" l="1"/>
  <c r="F268" i="5"/>
  <c r="J268" i="5" s="1"/>
  <c r="F246" i="9"/>
  <c r="H246" i="9" s="1"/>
  <c r="D269" i="4"/>
  <c r="O269" i="4" s="1"/>
  <c r="H247" i="7"/>
  <c r="I272" i="6"/>
  <c r="J272" i="6"/>
  <c r="L272" i="6" s="1"/>
  <c r="J245" i="8"/>
  <c r="I268" i="5" l="1"/>
  <c r="J246" i="9"/>
  <c r="L246" i="9" s="1"/>
  <c r="I246" i="9"/>
  <c r="B273" i="6"/>
  <c r="J247" i="7"/>
  <c r="L245" i="8"/>
  <c r="K245" i="8"/>
  <c r="M245" i="8" s="1"/>
  <c r="C246" i="8" s="1"/>
  <c r="K246" i="9"/>
  <c r="M246" i="9" s="1"/>
  <c r="C247" i="9" s="1"/>
  <c r="K272" i="6"/>
  <c r="M272" i="6" s="1"/>
  <c r="C273" i="6" s="1"/>
  <c r="I247" i="7"/>
  <c r="F269" i="4"/>
  <c r="K268" i="5"/>
  <c r="M268" i="5" s="1"/>
  <c r="C269" i="5" s="1"/>
  <c r="L268" i="5"/>
  <c r="E273" i="6" l="1"/>
  <c r="G273" i="6" s="1"/>
  <c r="E247" i="9"/>
  <c r="G247" i="9" s="1"/>
  <c r="L247" i="7"/>
  <c r="B269" i="5"/>
  <c r="N268" i="5"/>
  <c r="D273" i="6"/>
  <c r="O273" i="6" s="1"/>
  <c r="P268" i="5"/>
  <c r="E246" i="8"/>
  <c r="G246" i="8" s="1"/>
  <c r="N272" i="6"/>
  <c r="E269" i="5"/>
  <c r="G269" i="5" s="1"/>
  <c r="B246" i="8"/>
  <c r="N245" i="8"/>
  <c r="B247" i="9"/>
  <c r="N246" i="9"/>
  <c r="I269" i="4"/>
  <c r="J269" i="4"/>
  <c r="P272" i="6"/>
  <c r="P245" i="8"/>
  <c r="K247" i="7"/>
  <c r="M247" i="7" s="1"/>
  <c r="C248" i="7" s="1"/>
  <c r="P246" i="9"/>
  <c r="E248" i="7" l="1"/>
  <c r="D246" i="8"/>
  <c r="O246" i="8" s="1"/>
  <c r="B248" i="7"/>
  <c r="N247" i="7"/>
  <c r="F273" i="6"/>
  <c r="K269" i="4"/>
  <c r="M269" i="4" s="1"/>
  <c r="C270" i="4" s="1"/>
  <c r="L269" i="4"/>
  <c r="D247" i="9"/>
  <c r="O247" i="9" s="1"/>
  <c r="D269" i="5"/>
  <c r="O269" i="5" s="1"/>
  <c r="P247" i="7"/>
  <c r="F247" i="9" l="1"/>
  <c r="P269" i="4"/>
  <c r="D248" i="7"/>
  <c r="O248" i="7" s="1"/>
  <c r="B270" i="4"/>
  <c r="N269" i="4"/>
  <c r="H247" i="9"/>
  <c r="J247" i="9" s="1"/>
  <c r="G248" i="7"/>
  <c r="E270" i="4"/>
  <c r="G270" i="4" s="1"/>
  <c r="J273" i="6"/>
  <c r="I273" i="6"/>
  <c r="F246" i="8"/>
  <c r="F269" i="5"/>
  <c r="L247" i="9" l="1"/>
  <c r="K247" i="9"/>
  <c r="M247" i="9" s="1"/>
  <c r="C248" i="9" s="1"/>
  <c r="K273" i="6"/>
  <c r="M273" i="6" s="1"/>
  <c r="C274" i="6" s="1"/>
  <c r="L273" i="6"/>
  <c r="D270" i="4"/>
  <c r="O270" i="4" s="1"/>
  <c r="H246" i="8"/>
  <c r="I246" i="8" s="1"/>
  <c r="J269" i="5"/>
  <c r="I269" i="5"/>
  <c r="I247" i="9"/>
  <c r="F248" i="7"/>
  <c r="B274" i="6" l="1"/>
  <c r="N273" i="6"/>
  <c r="H248" i="7"/>
  <c r="I248" i="7" s="1"/>
  <c r="J246" i="8"/>
  <c r="K246" i="8" s="1"/>
  <c r="M246" i="8" s="1"/>
  <c r="C247" i="8" s="1"/>
  <c r="F270" i="4"/>
  <c r="K269" i="5"/>
  <c r="M269" i="5" s="1"/>
  <c r="C270" i="5" s="1"/>
  <c r="L269" i="5"/>
  <c r="E248" i="9"/>
  <c r="B248" i="9"/>
  <c r="N247" i="9"/>
  <c r="E274" i="6"/>
  <c r="P273" i="6"/>
  <c r="P247" i="9"/>
  <c r="E247" i="8" l="1"/>
  <c r="G247" i="8" s="1"/>
  <c r="B270" i="5"/>
  <c r="N269" i="5"/>
  <c r="P246" i="8"/>
  <c r="L246" i="8"/>
  <c r="D248" i="9"/>
  <c r="O248" i="9" s="1"/>
  <c r="G248" i="9"/>
  <c r="E270" i="5"/>
  <c r="G270" i="5" s="1"/>
  <c r="J248" i="7"/>
  <c r="K248" i="7" s="1"/>
  <c r="M248" i="7" s="1"/>
  <c r="C249" i="7" s="1"/>
  <c r="I270" i="4"/>
  <c r="J270" i="4"/>
  <c r="G274" i="6"/>
  <c r="P269" i="5"/>
  <c r="D274" i="6"/>
  <c r="O274" i="6" s="1"/>
  <c r="D270" i="5" l="1"/>
  <c r="O270" i="5" s="1"/>
  <c r="E249" i="7"/>
  <c r="G249" i="7" s="1"/>
  <c r="N246" i="8"/>
  <c r="B247" i="8"/>
  <c r="K270" i="4"/>
  <c r="M270" i="4" s="1"/>
  <c r="C271" i="4" s="1"/>
  <c r="L270" i="4"/>
  <c r="F248" i="9"/>
  <c r="F274" i="6"/>
  <c r="P248" i="7"/>
  <c r="L248" i="7"/>
  <c r="D247" i="8" l="1"/>
  <c r="O247" i="8" s="1"/>
  <c r="N248" i="7"/>
  <c r="B249" i="7"/>
  <c r="H248" i="9"/>
  <c r="I248" i="9" s="1"/>
  <c r="N270" i="4"/>
  <c r="B271" i="4"/>
  <c r="P270" i="4"/>
  <c r="E271" i="4"/>
  <c r="G271" i="4" s="1"/>
  <c r="I274" i="6"/>
  <c r="J274" i="6"/>
  <c r="F270" i="5"/>
  <c r="J248" i="9" l="1"/>
  <c r="L248" i="9" s="1"/>
  <c r="D271" i="4"/>
  <c r="O271" i="4" s="1"/>
  <c r="F247" i="8"/>
  <c r="J270" i="5"/>
  <c r="I270" i="5"/>
  <c r="D249" i="7"/>
  <c r="O249" i="7" s="1"/>
  <c r="K274" i="6"/>
  <c r="M274" i="6" s="1"/>
  <c r="C275" i="6" s="1"/>
  <c r="L274" i="6"/>
  <c r="K248" i="9"/>
  <c r="M248" i="9" s="1"/>
  <c r="C249" i="9" s="1"/>
  <c r="E275" i="6" l="1"/>
  <c r="G275" i="6" s="1"/>
  <c r="H247" i="8"/>
  <c r="I247" i="8" s="1"/>
  <c r="F271" i="4"/>
  <c r="E249" i="9"/>
  <c r="G249" i="9" s="1"/>
  <c r="F249" i="7"/>
  <c r="B249" i="9"/>
  <c r="N248" i="9"/>
  <c r="B275" i="6"/>
  <c r="N274" i="6"/>
  <c r="P274" i="6"/>
  <c r="K270" i="5"/>
  <c r="M270" i="5" s="1"/>
  <c r="C271" i="5" s="1"/>
  <c r="L270" i="5"/>
  <c r="P248" i="9"/>
  <c r="J247" i="8" l="1"/>
  <c r="L247" i="8" s="1"/>
  <c r="D275" i="6"/>
  <c r="O275" i="6" s="1"/>
  <c r="H249" i="7"/>
  <c r="I249" i="7" s="1"/>
  <c r="N270" i="5"/>
  <c r="B271" i="5"/>
  <c r="I271" i="4"/>
  <c r="J271" i="4"/>
  <c r="E271" i="5"/>
  <c r="D249" i="9"/>
  <c r="O249" i="9" s="1"/>
  <c r="K247" i="8"/>
  <c r="M247" i="8" s="1"/>
  <c r="C248" i="8" s="1"/>
  <c r="P270" i="5"/>
  <c r="J249" i="7" l="1"/>
  <c r="F249" i="9"/>
  <c r="P247" i="8"/>
  <c r="G271" i="5"/>
  <c r="L249" i="7"/>
  <c r="N247" i="8"/>
  <c r="B248" i="8"/>
  <c r="K249" i="7"/>
  <c r="M249" i="7" s="1"/>
  <c r="C250" i="7" s="1"/>
  <c r="K271" i="4"/>
  <c r="M271" i="4" s="1"/>
  <c r="C272" i="4" s="1"/>
  <c r="L271" i="4"/>
  <c r="F275" i="6"/>
  <c r="E248" i="8"/>
  <c r="G248" i="8" s="1"/>
  <c r="H249" i="9"/>
  <c r="I249" i="9" s="1"/>
  <c r="D271" i="5"/>
  <c r="O271" i="5" s="1"/>
  <c r="I275" i="6" l="1"/>
  <c r="J275" i="6"/>
  <c r="D248" i="8"/>
  <c r="O248" i="8" s="1"/>
  <c r="N271" i="4"/>
  <c r="B272" i="4"/>
  <c r="E250" i="7"/>
  <c r="E272" i="4"/>
  <c r="G272" i="4" s="1"/>
  <c r="P249" i="7"/>
  <c r="B250" i="7"/>
  <c r="N249" i="7"/>
  <c r="J249" i="9"/>
  <c r="P271" i="4"/>
  <c r="F271" i="5"/>
  <c r="D272" i="4" l="1"/>
  <c r="O272" i="4" s="1"/>
  <c r="G250" i="7"/>
  <c r="D250" i="7"/>
  <c r="O250" i="7" s="1"/>
  <c r="F248" i="8"/>
  <c r="L249" i="9"/>
  <c r="J271" i="5"/>
  <c r="I271" i="5"/>
  <c r="K275" i="6"/>
  <c r="M275" i="6" s="1"/>
  <c r="C276" i="6" s="1"/>
  <c r="L275" i="6"/>
  <c r="K249" i="9"/>
  <c r="M249" i="9" s="1"/>
  <c r="C250" i="9" s="1"/>
  <c r="F250" i="7" l="1"/>
  <c r="P249" i="9"/>
  <c r="P275" i="6"/>
  <c r="H250" i="7"/>
  <c r="I250" i="7" s="1"/>
  <c r="N249" i="9"/>
  <c r="B250" i="9"/>
  <c r="H248" i="8"/>
  <c r="K271" i="5"/>
  <c r="M271" i="5" s="1"/>
  <c r="C272" i="5" s="1"/>
  <c r="L271" i="5"/>
  <c r="F272" i="4"/>
  <c r="E276" i="6"/>
  <c r="G276" i="6" s="1"/>
  <c r="B276" i="6"/>
  <c r="N275" i="6"/>
  <c r="E250" i="9"/>
  <c r="G250" i="9" s="1"/>
  <c r="J250" i="7" l="1"/>
  <c r="L250" i="7" s="1"/>
  <c r="B251" i="7" s="1"/>
  <c r="B272" i="5"/>
  <c r="N271" i="5"/>
  <c r="D250" i="9"/>
  <c r="O250" i="9" s="1"/>
  <c r="J272" i="4"/>
  <c r="I272" i="4"/>
  <c r="D276" i="6"/>
  <c r="O276" i="6" s="1"/>
  <c r="P271" i="5"/>
  <c r="E272" i="5"/>
  <c r="G272" i="5" s="1"/>
  <c r="I248" i="8"/>
  <c r="K250" i="7"/>
  <c r="M250" i="7" s="1"/>
  <c r="C251" i="7" s="1"/>
  <c r="J248" i="8"/>
  <c r="P250" i="7" l="1"/>
  <c r="F250" i="9"/>
  <c r="H250" i="9" s="1"/>
  <c r="K272" i="4"/>
  <c r="M272" i="4" s="1"/>
  <c r="C273" i="4" s="1"/>
  <c r="L272" i="4"/>
  <c r="F276" i="6"/>
  <c r="L248" i="8"/>
  <c r="D272" i="5"/>
  <c r="O272" i="5" s="1"/>
  <c r="E251" i="7"/>
  <c r="D251" i="7"/>
  <c r="N250" i="7"/>
  <c r="K248" i="8"/>
  <c r="M248" i="8" s="1"/>
  <c r="C249" i="8" s="1"/>
  <c r="I250" i="9" l="1"/>
  <c r="J250" i="9"/>
  <c r="O251" i="7"/>
  <c r="P248" i="8"/>
  <c r="I276" i="6"/>
  <c r="J276" i="6"/>
  <c r="E273" i="4"/>
  <c r="G273" i="4" s="1"/>
  <c r="F251" i="7"/>
  <c r="P272" i="4"/>
  <c r="B249" i="8"/>
  <c r="N248" i="8"/>
  <c r="G251" i="7"/>
  <c r="F272" i="5"/>
  <c r="E249" i="8"/>
  <c r="G249" i="8" s="1"/>
  <c r="K250" i="9"/>
  <c r="M250" i="9" s="1"/>
  <c r="C251" i="9" s="1"/>
  <c r="N272" i="4"/>
  <c r="B273" i="4"/>
  <c r="L250" i="9"/>
  <c r="P250" i="9" l="1"/>
  <c r="J272" i="5"/>
  <c r="I272" i="5"/>
  <c r="D249" i="8"/>
  <c r="O249" i="8" s="1"/>
  <c r="B251" i="9"/>
  <c r="N250" i="9"/>
  <c r="K276" i="6"/>
  <c r="M276" i="6" s="1"/>
  <c r="C277" i="6" s="1"/>
  <c r="L276" i="6"/>
  <c r="H251" i="7"/>
  <c r="D273" i="4"/>
  <c r="O273" i="4" s="1"/>
  <c r="E251" i="9"/>
  <c r="G251" i="9" s="1"/>
  <c r="F249" i="8" l="1"/>
  <c r="H249" i="8" s="1"/>
  <c r="E277" i="6"/>
  <c r="G277" i="6" s="1"/>
  <c r="D251" i="9"/>
  <c r="O251" i="9" s="1"/>
  <c r="F273" i="4"/>
  <c r="I251" i="7"/>
  <c r="P276" i="6"/>
  <c r="K272" i="5"/>
  <c r="M272" i="5" s="1"/>
  <c r="C273" i="5" s="1"/>
  <c r="L272" i="5"/>
  <c r="N276" i="6"/>
  <c r="B277" i="6"/>
  <c r="J251" i="7"/>
  <c r="K251" i="7" s="1"/>
  <c r="M251" i="7" s="1"/>
  <c r="C252" i="7" s="1"/>
  <c r="F251" i="9" l="1"/>
  <c r="B273" i="5"/>
  <c r="N272" i="5"/>
  <c r="H251" i="9"/>
  <c r="I251" i="9" s="1"/>
  <c r="P272" i="5"/>
  <c r="J249" i="8"/>
  <c r="E273" i="5"/>
  <c r="G273" i="5" s="1"/>
  <c r="E252" i="7"/>
  <c r="G252" i="7" s="1"/>
  <c r="P251" i="7"/>
  <c r="L251" i="7"/>
  <c r="D277" i="6"/>
  <c r="O277" i="6" s="1"/>
  <c r="I273" i="4"/>
  <c r="J273" i="4"/>
  <c r="I249" i="8"/>
  <c r="F277" i="6" l="1"/>
  <c r="B252" i="7"/>
  <c r="N251" i="7"/>
  <c r="J251" i="9"/>
  <c r="K251" i="9" s="1"/>
  <c r="M251" i="9" s="1"/>
  <c r="C252" i="9" s="1"/>
  <c r="K273" i="4"/>
  <c r="M273" i="4" s="1"/>
  <c r="C274" i="4" s="1"/>
  <c r="L273" i="4"/>
  <c r="L249" i="8"/>
  <c r="D273" i="5"/>
  <c r="O273" i="5" s="1"/>
  <c r="K249" i="8"/>
  <c r="M249" i="8" s="1"/>
  <c r="C250" i="8" s="1"/>
  <c r="J277" i="6"/>
  <c r="I277" i="6"/>
  <c r="F273" i="5" l="1"/>
  <c r="P273" i="4"/>
  <c r="P249" i="8"/>
  <c r="E250" i="8"/>
  <c r="G250" i="8" s="1"/>
  <c r="N273" i="4"/>
  <c r="B274" i="4"/>
  <c r="K277" i="6"/>
  <c r="M277" i="6" s="1"/>
  <c r="C278" i="6" s="1"/>
  <c r="L277" i="6"/>
  <c r="E252" i="9"/>
  <c r="G252" i="9" s="1"/>
  <c r="J273" i="5"/>
  <c r="I273" i="5"/>
  <c r="E274" i="4"/>
  <c r="G274" i="4" s="1"/>
  <c r="D252" i="7"/>
  <c r="O252" i="7" s="1"/>
  <c r="N249" i="8"/>
  <c r="B250" i="8"/>
  <c r="P251" i="9"/>
  <c r="L251" i="9"/>
  <c r="K273" i="5" l="1"/>
  <c r="M273" i="5" s="1"/>
  <c r="C274" i="5" s="1"/>
  <c r="D274" i="4"/>
  <c r="O274" i="4" s="1"/>
  <c r="B278" i="6"/>
  <c r="N277" i="6"/>
  <c r="N251" i="9"/>
  <c r="B252" i="9"/>
  <c r="D250" i="8"/>
  <c r="O250" i="8" s="1"/>
  <c r="E278" i="6"/>
  <c r="G278" i="6" s="1"/>
  <c r="L273" i="5"/>
  <c r="P277" i="6"/>
  <c r="F252" i="7"/>
  <c r="F250" i="8" l="1"/>
  <c r="H250" i="8" s="1"/>
  <c r="I250" i="8" s="1"/>
  <c r="H252" i="7"/>
  <c r="I252" i="7" s="1"/>
  <c r="F274" i="4"/>
  <c r="E274" i="5"/>
  <c r="G274" i="5" s="1"/>
  <c r="P273" i="5"/>
  <c r="D252" i="9"/>
  <c r="O252" i="9" s="1"/>
  <c r="D278" i="6"/>
  <c r="O278" i="6" s="1"/>
  <c r="N273" i="5"/>
  <c r="B274" i="5"/>
  <c r="J252" i="7" l="1"/>
  <c r="F252" i="9"/>
  <c r="H252" i="9" s="1"/>
  <c r="J252" i="9" s="1"/>
  <c r="J250" i="8"/>
  <c r="K250" i="8" s="1"/>
  <c r="M250" i="8" s="1"/>
  <c r="C251" i="8" s="1"/>
  <c r="J274" i="4"/>
  <c r="I274" i="4"/>
  <c r="D274" i="5"/>
  <c r="O274" i="5" s="1"/>
  <c r="F278" i="6"/>
  <c r="L252" i="7"/>
  <c r="K252" i="7"/>
  <c r="M252" i="7" s="1"/>
  <c r="C253" i="7" s="1"/>
  <c r="E253" i="7" l="1"/>
  <c r="G253" i="7" s="1"/>
  <c r="F274" i="5"/>
  <c r="P252" i="7"/>
  <c r="K274" i="4"/>
  <c r="M274" i="4" s="1"/>
  <c r="C275" i="4" s="1"/>
  <c r="L274" i="4"/>
  <c r="N252" i="7"/>
  <c r="B253" i="7"/>
  <c r="J278" i="6"/>
  <c r="I278" i="6"/>
  <c r="L252" i="9"/>
  <c r="E251" i="8"/>
  <c r="G251" i="8" s="1"/>
  <c r="K252" i="9"/>
  <c r="M252" i="9" s="1"/>
  <c r="C253" i="9" s="1"/>
  <c r="P250" i="8"/>
  <c r="L250" i="8"/>
  <c r="I252" i="9"/>
  <c r="P252" i="9" l="1"/>
  <c r="N252" i="9"/>
  <c r="B253" i="9"/>
  <c r="I274" i="5"/>
  <c r="J274" i="5"/>
  <c r="E275" i="4"/>
  <c r="K278" i="6"/>
  <c r="M278" i="6" s="1"/>
  <c r="C279" i="6" s="1"/>
  <c r="L278" i="6"/>
  <c r="B275" i="4"/>
  <c r="N274" i="4"/>
  <c r="B251" i="8"/>
  <c r="N250" i="8"/>
  <c r="D253" i="7"/>
  <c r="O253" i="7" s="1"/>
  <c r="P274" i="4"/>
  <c r="E253" i="9"/>
  <c r="G253" i="9" s="1"/>
  <c r="G275" i="4" l="1"/>
  <c r="D251" i="8"/>
  <c r="O251" i="8" s="1"/>
  <c r="D275" i="4"/>
  <c r="O275" i="4" s="1"/>
  <c r="F253" i="7"/>
  <c r="K274" i="5"/>
  <c r="M274" i="5" s="1"/>
  <c r="C275" i="5" s="1"/>
  <c r="L274" i="5"/>
  <c r="E279" i="6"/>
  <c r="G279" i="6" s="1"/>
  <c r="D253" i="9"/>
  <c r="O253" i="9" s="1"/>
  <c r="P278" i="6"/>
  <c r="B279" i="6"/>
  <c r="N278" i="6"/>
  <c r="F275" i="4" l="1"/>
  <c r="J275" i="4" s="1"/>
  <c r="E275" i="5"/>
  <c r="P274" i="5"/>
  <c r="H253" i="7"/>
  <c r="J253" i="7" s="1"/>
  <c r="F251" i="8"/>
  <c r="D279" i="6"/>
  <c r="O279" i="6" s="1"/>
  <c r="B275" i="5"/>
  <c r="N274" i="5"/>
  <c r="F253" i="9"/>
  <c r="I275" i="4" l="1"/>
  <c r="I253" i="7"/>
  <c r="L253" i="7"/>
  <c r="D275" i="5"/>
  <c r="O275" i="5" s="1"/>
  <c r="H251" i="8"/>
  <c r="J251" i="8" s="1"/>
  <c r="G275" i="5"/>
  <c r="K275" i="4"/>
  <c r="M275" i="4" s="1"/>
  <c r="C276" i="4" s="1"/>
  <c r="L275" i="4"/>
  <c r="F279" i="6"/>
  <c r="K253" i="7"/>
  <c r="M253" i="7" s="1"/>
  <c r="C254" i="7" s="1"/>
  <c r="H253" i="9"/>
  <c r="I253" i="9" s="1"/>
  <c r="I251" i="8" l="1"/>
  <c r="J253" i="9"/>
  <c r="L251" i="8"/>
  <c r="J279" i="6"/>
  <c r="I279" i="6"/>
  <c r="K251" i="8"/>
  <c r="M251" i="8" s="1"/>
  <c r="C252" i="8" s="1"/>
  <c r="E254" i="7"/>
  <c r="G254" i="7" s="1"/>
  <c r="F275" i="5"/>
  <c r="P275" i="4"/>
  <c r="B276" i="4"/>
  <c r="N275" i="4"/>
  <c r="N253" i="7"/>
  <c r="B254" i="7"/>
  <c r="E276" i="4"/>
  <c r="G276" i="4" s="1"/>
  <c r="P253" i="7"/>
  <c r="K279" i="6" l="1"/>
  <c r="M279" i="6" s="1"/>
  <c r="C280" i="6" s="1"/>
  <c r="L279" i="6"/>
  <c r="D254" i="7"/>
  <c r="O254" i="7" s="1"/>
  <c r="I275" i="5"/>
  <c r="J275" i="5"/>
  <c r="N251" i="8"/>
  <c r="B252" i="8"/>
  <c r="P251" i="8"/>
  <c r="L253" i="9"/>
  <c r="D276" i="4"/>
  <c r="O276" i="4" s="1"/>
  <c r="E252" i="8"/>
  <c r="K253" i="9"/>
  <c r="M253" i="9" s="1"/>
  <c r="C254" i="9" s="1"/>
  <c r="F254" i="7" l="1"/>
  <c r="H254" i="7" s="1"/>
  <c r="P253" i="9"/>
  <c r="G252" i="8"/>
  <c r="D252" i="8"/>
  <c r="O252" i="8" s="1"/>
  <c r="K275" i="5"/>
  <c r="M275" i="5" s="1"/>
  <c r="C276" i="5" s="1"/>
  <c r="L275" i="5"/>
  <c r="N279" i="6"/>
  <c r="B280" i="6"/>
  <c r="B254" i="9"/>
  <c r="N253" i="9"/>
  <c r="E280" i="6"/>
  <c r="G280" i="6" s="1"/>
  <c r="F276" i="4"/>
  <c r="E254" i="9"/>
  <c r="G254" i="9" s="1"/>
  <c r="P279" i="6"/>
  <c r="N275" i="5" l="1"/>
  <c r="B276" i="5"/>
  <c r="D254" i="9"/>
  <c r="O254" i="9" s="1"/>
  <c r="J254" i="7"/>
  <c r="K254" i="7" s="1"/>
  <c r="M254" i="7" s="1"/>
  <c r="C255" i="7" s="1"/>
  <c r="D280" i="6"/>
  <c r="O280" i="6" s="1"/>
  <c r="P275" i="5"/>
  <c r="F252" i="8"/>
  <c r="I254" i="7"/>
  <c r="I276" i="4"/>
  <c r="J276" i="4"/>
  <c r="E276" i="5"/>
  <c r="G276" i="5" s="1"/>
  <c r="E255" i="7" l="1"/>
  <c r="H252" i="8"/>
  <c r="F280" i="6"/>
  <c r="K276" i="4"/>
  <c r="M276" i="4" s="1"/>
  <c r="C277" i="4" s="1"/>
  <c r="L276" i="4"/>
  <c r="F254" i="9"/>
  <c r="D276" i="5"/>
  <c r="O276" i="5" s="1"/>
  <c r="P254" i="7"/>
  <c r="L254" i="7"/>
  <c r="F276" i="5" l="1"/>
  <c r="J276" i="5" s="1"/>
  <c r="L276" i="5" s="1"/>
  <c r="E277" i="4"/>
  <c r="I276" i="5"/>
  <c r="P276" i="4"/>
  <c r="H254" i="9"/>
  <c r="I254" i="9" s="1"/>
  <c r="J252" i="8"/>
  <c r="K252" i="8" s="1"/>
  <c r="M252" i="8" s="1"/>
  <c r="C253" i="8" s="1"/>
  <c r="N276" i="4"/>
  <c r="B277" i="4"/>
  <c r="I252" i="8"/>
  <c r="G255" i="7"/>
  <c r="N254" i="7"/>
  <c r="B255" i="7"/>
  <c r="I280" i="6"/>
  <c r="J280" i="6"/>
  <c r="E253" i="8" l="1"/>
  <c r="D277" i="4"/>
  <c r="O277" i="4" s="1"/>
  <c r="J254" i="9"/>
  <c r="K254" i="9" s="1"/>
  <c r="M254" i="9" s="1"/>
  <c r="C255" i="9" s="1"/>
  <c r="P252" i="8"/>
  <c r="L252" i="8"/>
  <c r="G277" i="4"/>
  <c r="B277" i="5"/>
  <c r="K280" i="6"/>
  <c r="M280" i="6" s="1"/>
  <c r="C281" i="6" s="1"/>
  <c r="L280" i="6"/>
  <c r="K276" i="5"/>
  <c r="M276" i="5" s="1"/>
  <c r="C277" i="5" s="1"/>
  <c r="D255" i="7"/>
  <c r="O255" i="7" s="1"/>
  <c r="F255" i="7" l="1"/>
  <c r="P280" i="6"/>
  <c r="P276" i="5"/>
  <c r="B281" i="6"/>
  <c r="N280" i="6"/>
  <c r="N276" i="5"/>
  <c r="F277" i="4"/>
  <c r="E255" i="9"/>
  <c r="D277" i="5"/>
  <c r="B253" i="8"/>
  <c r="N252" i="8"/>
  <c r="E281" i="6"/>
  <c r="G281" i="6" s="1"/>
  <c r="P254" i="9"/>
  <c r="L254" i="9"/>
  <c r="H255" i="7"/>
  <c r="I255" i="7" s="1"/>
  <c r="G253" i="8"/>
  <c r="E277" i="5"/>
  <c r="O277" i="5" l="1"/>
  <c r="G255" i="9"/>
  <c r="I277" i="4"/>
  <c r="J277" i="4"/>
  <c r="G277" i="5"/>
  <c r="F277" i="5"/>
  <c r="D281" i="6"/>
  <c r="O281" i="6" s="1"/>
  <c r="D253" i="8"/>
  <c r="O253" i="8" s="1"/>
  <c r="J255" i="7"/>
  <c r="N254" i="9"/>
  <c r="B255" i="9"/>
  <c r="J277" i="5" l="1"/>
  <c r="I277" i="5"/>
  <c r="F253" i="8"/>
  <c r="L255" i="7"/>
  <c r="K255" i="7"/>
  <c r="M255" i="7" s="1"/>
  <c r="C256" i="7" s="1"/>
  <c r="F281" i="6"/>
  <c r="K277" i="4"/>
  <c r="M277" i="4" s="1"/>
  <c r="C278" i="4" s="1"/>
  <c r="L277" i="4"/>
  <c r="D255" i="9"/>
  <c r="O255" i="9" s="1"/>
  <c r="J281" i="6" l="1"/>
  <c r="I281" i="6"/>
  <c r="N255" i="7"/>
  <c r="B256" i="7"/>
  <c r="P277" i="4"/>
  <c r="P255" i="7"/>
  <c r="E278" i="4"/>
  <c r="G278" i="4" s="1"/>
  <c r="H253" i="8"/>
  <c r="N277" i="4"/>
  <c r="B278" i="4"/>
  <c r="F255" i="9"/>
  <c r="E256" i="7"/>
  <c r="L277" i="5"/>
  <c r="K277" i="5"/>
  <c r="M277" i="5" s="1"/>
  <c r="C278" i="5" s="1"/>
  <c r="G256" i="7" l="1"/>
  <c r="J253" i="8"/>
  <c r="D256" i="7"/>
  <c r="O256" i="7" s="1"/>
  <c r="H255" i="9"/>
  <c r="B278" i="5"/>
  <c r="N277" i="5"/>
  <c r="D278" i="4"/>
  <c r="O278" i="4" s="1"/>
  <c r="I253" i="8"/>
  <c r="E278" i="5"/>
  <c r="G278" i="5" s="1"/>
  <c r="P277" i="5"/>
  <c r="K281" i="6"/>
  <c r="M281" i="6" s="1"/>
  <c r="C282" i="6" s="1"/>
  <c r="L281" i="6"/>
  <c r="L253" i="8" l="1"/>
  <c r="F256" i="7"/>
  <c r="F278" i="4"/>
  <c r="D278" i="5"/>
  <c r="O278" i="5" s="1"/>
  <c r="E282" i="6"/>
  <c r="K253" i="8"/>
  <c r="M253" i="8" s="1"/>
  <c r="C254" i="8" s="1"/>
  <c r="N281" i="6"/>
  <c r="B282" i="6"/>
  <c r="I255" i="9"/>
  <c r="J255" i="9"/>
  <c r="P281" i="6"/>
  <c r="F278" i="5" l="1"/>
  <c r="G282" i="6"/>
  <c r="L255" i="9"/>
  <c r="D282" i="6"/>
  <c r="O282" i="6" s="1"/>
  <c r="J278" i="5"/>
  <c r="I278" i="5"/>
  <c r="E254" i="8"/>
  <c r="G254" i="8" s="1"/>
  <c r="H256" i="7"/>
  <c r="I256" i="7" s="1"/>
  <c r="K255" i="9"/>
  <c r="M255" i="9" s="1"/>
  <c r="C256" i="9" s="1"/>
  <c r="B254" i="8"/>
  <c r="N253" i="8"/>
  <c r="I278" i="4"/>
  <c r="J278" i="4"/>
  <c r="P253" i="8"/>
  <c r="F282" i="6" l="1"/>
  <c r="I282" i="6" s="1"/>
  <c r="E256" i="9"/>
  <c r="B256" i="9"/>
  <c r="N255" i="9"/>
  <c r="D254" i="8"/>
  <c r="O254" i="8" s="1"/>
  <c r="P255" i="9"/>
  <c r="K278" i="5"/>
  <c r="M278" i="5" s="1"/>
  <c r="C279" i="5" s="1"/>
  <c r="L278" i="5"/>
  <c r="J256" i="7"/>
  <c r="K278" i="4"/>
  <c r="M278" i="4" s="1"/>
  <c r="C279" i="4" s="1"/>
  <c r="L278" i="4"/>
  <c r="J282" i="6" l="1"/>
  <c r="L282" i="6" s="1"/>
  <c r="F254" i="8"/>
  <c r="P278" i="4"/>
  <c r="D256" i="9"/>
  <c r="O256" i="9" s="1"/>
  <c r="B279" i="5"/>
  <c r="N278" i="5"/>
  <c r="B283" i="6"/>
  <c r="G256" i="9"/>
  <c r="E279" i="4"/>
  <c r="P278" i="5"/>
  <c r="H254" i="8"/>
  <c r="K282" i="6"/>
  <c r="M282" i="6" s="1"/>
  <c r="C283" i="6" s="1"/>
  <c r="L256" i="7"/>
  <c r="E279" i="5"/>
  <c r="G279" i="5" s="1"/>
  <c r="B279" i="4"/>
  <c r="N278" i="4"/>
  <c r="K256" i="7"/>
  <c r="M256" i="7" s="1"/>
  <c r="C257" i="7" s="1"/>
  <c r="P256" i="7" l="1"/>
  <c r="G279" i="4"/>
  <c r="N282" i="6"/>
  <c r="J254" i="8"/>
  <c r="D279" i="5"/>
  <c r="O279" i="5" s="1"/>
  <c r="I254" i="8"/>
  <c r="E257" i="7"/>
  <c r="G257" i="7" s="1"/>
  <c r="E283" i="6"/>
  <c r="D283" i="6"/>
  <c r="F256" i="9"/>
  <c r="P282" i="6"/>
  <c r="D279" i="4"/>
  <c r="O279" i="4" s="1"/>
  <c r="B257" i="7"/>
  <c r="N256" i="7"/>
  <c r="F279" i="5" l="1"/>
  <c r="F279" i="4"/>
  <c r="O283" i="6"/>
  <c r="G283" i="6"/>
  <c r="D257" i="7"/>
  <c r="O257" i="7" s="1"/>
  <c r="L254" i="8"/>
  <c r="I279" i="4"/>
  <c r="J279" i="4"/>
  <c r="J279" i="5"/>
  <c r="I279" i="5"/>
  <c r="H256" i="9"/>
  <c r="J256" i="9" s="1"/>
  <c r="K254" i="8"/>
  <c r="M254" i="8" s="1"/>
  <c r="C255" i="8" s="1"/>
  <c r="F283" i="6"/>
  <c r="I256" i="9" l="1"/>
  <c r="J283" i="6"/>
  <c r="I283" i="6"/>
  <c r="L279" i="4"/>
  <c r="K279" i="4"/>
  <c r="M279" i="4" s="1"/>
  <c r="C280" i="4" s="1"/>
  <c r="L256" i="9"/>
  <c r="F257" i="7"/>
  <c r="K279" i="5"/>
  <c r="M279" i="5" s="1"/>
  <c r="C280" i="5" s="1"/>
  <c r="L279" i="5"/>
  <c r="P254" i="8"/>
  <c r="E255" i="8"/>
  <c r="G255" i="8" s="1"/>
  <c r="K256" i="9"/>
  <c r="M256" i="9" s="1"/>
  <c r="C257" i="9" s="1"/>
  <c r="B255" i="8"/>
  <c r="N254" i="8"/>
  <c r="P279" i="5" l="1"/>
  <c r="H257" i="7"/>
  <c r="I257" i="7" s="1"/>
  <c r="D255" i="8"/>
  <c r="O255" i="8" s="1"/>
  <c r="E280" i="4"/>
  <c r="G280" i="4" s="1"/>
  <c r="E257" i="9"/>
  <c r="G257" i="9" s="1"/>
  <c r="B257" i="9"/>
  <c r="N256" i="9"/>
  <c r="B280" i="4"/>
  <c r="N279" i="4"/>
  <c r="E280" i="5"/>
  <c r="G280" i="5" s="1"/>
  <c r="P279" i="4"/>
  <c r="P256" i="9"/>
  <c r="N279" i="5"/>
  <c r="B280" i="5"/>
  <c r="L283" i="6"/>
  <c r="K283" i="6"/>
  <c r="M283" i="6" s="1"/>
  <c r="C284" i="6" s="1"/>
  <c r="F255" i="8" l="1"/>
  <c r="H255" i="8" s="1"/>
  <c r="D280" i="4"/>
  <c r="O280" i="4" s="1"/>
  <c r="D257" i="9"/>
  <c r="O257" i="9" s="1"/>
  <c r="P283" i="6"/>
  <c r="E284" i="6"/>
  <c r="J257" i="7"/>
  <c r="B284" i="6"/>
  <c r="N283" i="6"/>
  <c r="D280" i="5"/>
  <c r="O280" i="5" s="1"/>
  <c r="F280" i="4" l="1"/>
  <c r="I280" i="4" s="1"/>
  <c r="D284" i="6"/>
  <c r="O284" i="6" s="1"/>
  <c r="G284" i="6"/>
  <c r="F257" i="9"/>
  <c r="I255" i="8"/>
  <c r="L257" i="7"/>
  <c r="K257" i="7"/>
  <c r="M257" i="7" s="1"/>
  <c r="C258" i="7" s="1"/>
  <c r="J255" i="8"/>
  <c r="F280" i="5"/>
  <c r="J280" i="4" l="1"/>
  <c r="L280" i="4" s="1"/>
  <c r="P257" i="7"/>
  <c r="F284" i="6"/>
  <c r="H257" i="9"/>
  <c r="B281" i="4"/>
  <c r="B258" i="7"/>
  <c r="N257" i="7"/>
  <c r="L255" i="8"/>
  <c r="I280" i="5"/>
  <c r="J280" i="5"/>
  <c r="K255" i="8"/>
  <c r="M255" i="8" s="1"/>
  <c r="C256" i="8" s="1"/>
  <c r="I284" i="6"/>
  <c r="J284" i="6"/>
  <c r="E258" i="7"/>
  <c r="G258" i="7" s="1"/>
  <c r="K280" i="4"/>
  <c r="M280" i="4" s="1"/>
  <c r="C281" i="4" s="1"/>
  <c r="P255" i="8" l="1"/>
  <c r="P280" i="4"/>
  <c r="N280" i="4"/>
  <c r="E256" i="8"/>
  <c r="G256" i="8" s="1"/>
  <c r="D281" i="4"/>
  <c r="L280" i="5"/>
  <c r="K280" i="5"/>
  <c r="M280" i="5" s="1"/>
  <c r="C281" i="5" s="1"/>
  <c r="K284" i="6"/>
  <c r="M284" i="6" s="1"/>
  <c r="C285" i="6" s="1"/>
  <c r="L284" i="6"/>
  <c r="J257" i="9"/>
  <c r="E281" i="4"/>
  <c r="B256" i="8"/>
  <c r="N255" i="8"/>
  <c r="D258" i="7"/>
  <c r="O258" i="7" s="1"/>
  <c r="I257" i="9"/>
  <c r="F258" i="7" l="1"/>
  <c r="N284" i="6"/>
  <c r="B285" i="6"/>
  <c r="F281" i="4"/>
  <c r="G281" i="4"/>
  <c r="N280" i="5"/>
  <c r="B281" i="5"/>
  <c r="E281" i="5"/>
  <c r="G281" i="5" s="1"/>
  <c r="E285" i="6"/>
  <c r="G285" i="6" s="1"/>
  <c r="P280" i="5"/>
  <c r="P284" i="6"/>
  <c r="L257" i="9"/>
  <c r="O281" i="4"/>
  <c r="K257" i="9"/>
  <c r="M257" i="9" s="1"/>
  <c r="C258" i="9" s="1"/>
  <c r="H258" i="7"/>
  <c r="J258" i="7" s="1"/>
  <c r="D256" i="8"/>
  <c r="O256" i="8" s="1"/>
  <c r="P257" i="9" l="1"/>
  <c r="J281" i="4"/>
  <c r="I281" i="4"/>
  <c r="F256" i="8"/>
  <c r="D285" i="6"/>
  <c r="O285" i="6" s="1"/>
  <c r="L258" i="7"/>
  <c r="E258" i="9"/>
  <c r="G258" i="9" s="1"/>
  <c r="D281" i="5"/>
  <c r="O281" i="5" s="1"/>
  <c r="K258" i="7"/>
  <c r="M258" i="7" s="1"/>
  <c r="C259" i="7" s="1"/>
  <c r="I258" i="7"/>
  <c r="N257" i="9"/>
  <c r="B258" i="9"/>
  <c r="P258" i="7" l="1"/>
  <c r="H256" i="8"/>
  <c r="F281" i="5"/>
  <c r="B259" i="7"/>
  <c r="N258" i="7"/>
  <c r="K281" i="4"/>
  <c r="M281" i="4" s="1"/>
  <c r="C282" i="4" s="1"/>
  <c r="L281" i="4"/>
  <c r="E259" i="7"/>
  <c r="F285" i="6"/>
  <c r="D258" i="9"/>
  <c r="O258" i="9" s="1"/>
  <c r="F258" i="9" l="1"/>
  <c r="H258" i="9" s="1"/>
  <c r="P281" i="4"/>
  <c r="I285" i="6"/>
  <c r="J285" i="6"/>
  <c r="E282" i="4"/>
  <c r="G282" i="4" s="1"/>
  <c r="I256" i="8"/>
  <c r="G259" i="7"/>
  <c r="B282" i="4"/>
  <c r="N281" i="4"/>
  <c r="D259" i="7"/>
  <c r="O259" i="7" s="1"/>
  <c r="J256" i="8"/>
  <c r="K256" i="8" s="1"/>
  <c r="M256" i="8" s="1"/>
  <c r="C257" i="8" s="1"/>
  <c r="J281" i="5"/>
  <c r="I281" i="5"/>
  <c r="I258" i="9" l="1"/>
  <c r="J258" i="9"/>
  <c r="D282" i="4"/>
  <c r="O282" i="4" s="1"/>
  <c r="E257" i="8"/>
  <c r="G257" i="8" s="1"/>
  <c r="K281" i="5"/>
  <c r="M281" i="5" s="1"/>
  <c r="C282" i="5" s="1"/>
  <c r="L281" i="5"/>
  <c r="K285" i="6"/>
  <c r="M285" i="6" s="1"/>
  <c r="C286" i="6" s="1"/>
  <c r="L285" i="6"/>
  <c r="P256" i="8"/>
  <c r="L256" i="8"/>
  <c r="F259" i="7"/>
  <c r="E286" i="6" l="1"/>
  <c r="G286" i="6" s="1"/>
  <c r="B282" i="5"/>
  <c r="N281" i="5"/>
  <c r="B286" i="6"/>
  <c r="N285" i="6"/>
  <c r="F282" i="4"/>
  <c r="P281" i="5"/>
  <c r="L258" i="9"/>
  <c r="P285" i="6"/>
  <c r="H259" i="7"/>
  <c r="I259" i="7" s="1"/>
  <c r="E282" i="5"/>
  <c r="N256" i="8"/>
  <c r="B257" i="8"/>
  <c r="K258" i="9"/>
  <c r="M258" i="9" s="1"/>
  <c r="C259" i="9" s="1"/>
  <c r="J259" i="7" l="1"/>
  <c r="L259" i="7" s="1"/>
  <c r="P258" i="9"/>
  <c r="D282" i="5"/>
  <c r="O282" i="5" s="1"/>
  <c r="I282" i="4"/>
  <c r="J282" i="4"/>
  <c r="G282" i="5"/>
  <c r="B259" i="9"/>
  <c r="N258" i="9"/>
  <c r="D257" i="8"/>
  <c r="O257" i="8" s="1"/>
  <c r="D286" i="6"/>
  <c r="O286" i="6" s="1"/>
  <c r="E259" i="9"/>
  <c r="K259" i="7" l="1"/>
  <c r="M259" i="7" s="1"/>
  <c r="C260" i="7" s="1"/>
  <c r="F286" i="6"/>
  <c r="J286" i="6" s="1"/>
  <c r="K282" i="4"/>
  <c r="M282" i="4" s="1"/>
  <c r="C283" i="4" s="1"/>
  <c r="L282" i="4"/>
  <c r="F282" i="5"/>
  <c r="E260" i="7"/>
  <c r="B260" i="7"/>
  <c r="N259" i="7"/>
  <c r="I286" i="6"/>
  <c r="F257" i="8"/>
  <c r="G259" i="9"/>
  <c r="P259" i="7"/>
  <c r="D259" i="9"/>
  <c r="O259" i="9" s="1"/>
  <c r="F259" i="9" l="1"/>
  <c r="H257" i="8"/>
  <c r="I257" i="8" s="1"/>
  <c r="I282" i="5"/>
  <c r="J282" i="5"/>
  <c r="B283" i="4"/>
  <c r="N282" i="4"/>
  <c r="E283" i="4"/>
  <c r="D260" i="7"/>
  <c r="O260" i="7" s="1"/>
  <c r="G260" i="7"/>
  <c r="P282" i="4"/>
  <c r="H259" i="9"/>
  <c r="J259" i="9" s="1"/>
  <c r="K286" i="6"/>
  <c r="M286" i="6" s="1"/>
  <c r="C287" i="6" s="1"/>
  <c r="L286" i="6"/>
  <c r="J257" i="8" l="1"/>
  <c r="F260" i="7"/>
  <c r="L259" i="9"/>
  <c r="K282" i="5"/>
  <c r="M282" i="5" s="1"/>
  <c r="C283" i="5" s="1"/>
  <c r="L282" i="5"/>
  <c r="G283" i="4"/>
  <c r="L257" i="8"/>
  <c r="K259" i="9"/>
  <c r="M259" i="9" s="1"/>
  <c r="C260" i="9" s="1"/>
  <c r="D283" i="4"/>
  <c r="O283" i="4" s="1"/>
  <c r="H260" i="7"/>
  <c r="J260" i="7" s="1"/>
  <c r="E287" i="6"/>
  <c r="G287" i="6" s="1"/>
  <c r="K257" i="8"/>
  <c r="M257" i="8" s="1"/>
  <c r="C258" i="8" s="1"/>
  <c r="N286" i="6"/>
  <c r="B287" i="6"/>
  <c r="P286" i="6"/>
  <c r="I259" i="9"/>
  <c r="I260" i="7" l="1"/>
  <c r="P257" i="8"/>
  <c r="N282" i="5"/>
  <c r="B283" i="5"/>
  <c r="E283" i="5"/>
  <c r="L260" i="7"/>
  <c r="F283" i="4"/>
  <c r="P282" i="5"/>
  <c r="N257" i="8"/>
  <c r="B258" i="8"/>
  <c r="K260" i="7"/>
  <c r="M260" i="7" s="1"/>
  <c r="C261" i="7" s="1"/>
  <c r="E260" i="9"/>
  <c r="G260" i="9" s="1"/>
  <c r="E258" i="8"/>
  <c r="G258" i="8" s="1"/>
  <c r="B260" i="9"/>
  <c r="N259" i="9"/>
  <c r="D287" i="6"/>
  <c r="O287" i="6" s="1"/>
  <c r="P259" i="9"/>
  <c r="E261" i="7" l="1"/>
  <c r="G261" i="7" s="1"/>
  <c r="P260" i="7"/>
  <c r="G283" i="5"/>
  <c r="B261" i="7"/>
  <c r="N260" i="7"/>
  <c r="F287" i="6"/>
  <c r="D258" i="8"/>
  <c r="O258" i="8" s="1"/>
  <c r="D283" i="5"/>
  <c r="O283" i="5" s="1"/>
  <c r="J283" i="4"/>
  <c r="I283" i="4"/>
  <c r="D260" i="9"/>
  <c r="O260" i="9" s="1"/>
  <c r="J287" i="6" l="1"/>
  <c r="I287" i="6"/>
  <c r="F283" i="5"/>
  <c r="D261" i="7"/>
  <c r="O261" i="7" s="1"/>
  <c r="L283" i="4"/>
  <c r="K283" i="4"/>
  <c r="M283" i="4" s="1"/>
  <c r="C284" i="4" s="1"/>
  <c r="F260" i="9"/>
  <c r="F258" i="8"/>
  <c r="P283" i="4" l="1"/>
  <c r="B284" i="4"/>
  <c r="N283" i="4"/>
  <c r="F261" i="7"/>
  <c r="H260" i="9"/>
  <c r="J260" i="9" s="1"/>
  <c r="E284" i="4"/>
  <c r="G284" i="4" s="1"/>
  <c r="K287" i="6"/>
  <c r="M287" i="6" s="1"/>
  <c r="C288" i="6" s="1"/>
  <c r="L287" i="6"/>
  <c r="H258" i="8"/>
  <c r="J258" i="8" s="1"/>
  <c r="I283" i="5"/>
  <c r="J283" i="5"/>
  <c r="I258" i="8" l="1"/>
  <c r="L258" i="8"/>
  <c r="L260" i="9"/>
  <c r="I260" i="9"/>
  <c r="H261" i="7"/>
  <c r="J261" i="7" s="1"/>
  <c r="E288" i="6"/>
  <c r="G288" i="6" s="1"/>
  <c r="K258" i="8"/>
  <c r="M258" i="8" s="1"/>
  <c r="C259" i="8" s="1"/>
  <c r="P287" i="6"/>
  <c r="D284" i="4"/>
  <c r="O284" i="4" s="1"/>
  <c r="K283" i="5"/>
  <c r="M283" i="5" s="1"/>
  <c r="C284" i="5" s="1"/>
  <c r="L283" i="5"/>
  <c r="B288" i="6"/>
  <c r="N287" i="6"/>
  <c r="K260" i="9"/>
  <c r="M260" i="9" s="1"/>
  <c r="C261" i="9" s="1"/>
  <c r="L261" i="7" l="1"/>
  <c r="I261" i="7"/>
  <c r="F284" i="4"/>
  <c r="E284" i="5"/>
  <c r="N260" i="9"/>
  <c r="B261" i="9"/>
  <c r="P283" i="5"/>
  <c r="K261" i="7"/>
  <c r="M261" i="7" s="1"/>
  <c r="C262" i="7" s="1"/>
  <c r="P260" i="9"/>
  <c r="N283" i="5"/>
  <c r="B284" i="5"/>
  <c r="E259" i="8"/>
  <c r="G259" i="8" s="1"/>
  <c r="B259" i="8"/>
  <c r="N258" i="8"/>
  <c r="E261" i="9"/>
  <c r="G261" i="9" s="1"/>
  <c r="D288" i="6"/>
  <c r="O288" i="6" s="1"/>
  <c r="P258" i="8"/>
  <c r="F288" i="6" l="1"/>
  <c r="E262" i="7"/>
  <c r="G262" i="7" s="1"/>
  <c r="J284" i="4"/>
  <c r="I284" i="4"/>
  <c r="D261" i="9"/>
  <c r="O261" i="9" s="1"/>
  <c r="N261" i="7"/>
  <c r="B262" i="7"/>
  <c r="G284" i="5"/>
  <c r="D259" i="8"/>
  <c r="O259" i="8" s="1"/>
  <c r="P261" i="7"/>
  <c r="D284" i="5"/>
  <c r="O284" i="5" s="1"/>
  <c r="I288" i="6"/>
  <c r="J288" i="6"/>
  <c r="F261" i="9" l="1"/>
  <c r="F284" i="5"/>
  <c r="I284" i="5" s="1"/>
  <c r="F259" i="8"/>
  <c r="D262" i="7"/>
  <c r="O262" i="7" s="1"/>
  <c r="K284" i="4"/>
  <c r="M284" i="4" s="1"/>
  <c r="C285" i="4" s="1"/>
  <c r="L284" i="4"/>
  <c r="K288" i="6"/>
  <c r="M288" i="6" s="1"/>
  <c r="C289" i="6" s="1"/>
  <c r="L288" i="6"/>
  <c r="H261" i="9"/>
  <c r="I261" i="9" s="1"/>
  <c r="J261" i="9" l="1"/>
  <c r="L261" i="9" s="1"/>
  <c r="J284" i="5"/>
  <c r="F262" i="7"/>
  <c r="H262" i="7" s="1"/>
  <c r="J262" i="7" s="1"/>
  <c r="E285" i="4"/>
  <c r="B285" i="4"/>
  <c r="N284" i="4"/>
  <c r="K284" i="5"/>
  <c r="M284" i="5" s="1"/>
  <c r="C285" i="5" s="1"/>
  <c r="L284" i="5"/>
  <c r="P284" i="4"/>
  <c r="E289" i="6"/>
  <c r="G289" i="6" s="1"/>
  <c r="H259" i="8"/>
  <c r="J259" i="8" s="1"/>
  <c r="K261" i="9"/>
  <c r="M261" i="9" s="1"/>
  <c r="C262" i="9" s="1"/>
  <c r="B289" i="6"/>
  <c r="N288" i="6"/>
  <c r="P288" i="6"/>
  <c r="I262" i="7" l="1"/>
  <c r="I259" i="8"/>
  <c r="P261" i="9"/>
  <c r="L262" i="7"/>
  <c r="E285" i="5"/>
  <c r="G285" i="5" s="1"/>
  <c r="K262" i="7"/>
  <c r="M262" i="7" s="1"/>
  <c r="C263" i="7" s="1"/>
  <c r="L259" i="8"/>
  <c r="B262" i="9"/>
  <c r="N261" i="9"/>
  <c r="B285" i="5"/>
  <c r="N284" i="5"/>
  <c r="E262" i="9"/>
  <c r="G285" i="4"/>
  <c r="D285" i="4"/>
  <c r="O285" i="4" s="1"/>
  <c r="D289" i="6"/>
  <c r="O289" i="6" s="1"/>
  <c r="K259" i="8"/>
  <c r="M259" i="8" s="1"/>
  <c r="C260" i="8" s="1"/>
  <c r="P284" i="5"/>
  <c r="F289" i="6" l="1"/>
  <c r="P259" i="8"/>
  <c r="F285" i="4"/>
  <c r="D285" i="5"/>
  <c r="O285" i="5" s="1"/>
  <c r="G262" i="9"/>
  <c r="B260" i="8"/>
  <c r="N259" i="8"/>
  <c r="E260" i="8"/>
  <c r="B263" i="7"/>
  <c r="N262" i="7"/>
  <c r="E263" i="7"/>
  <c r="G263" i="7" s="1"/>
  <c r="P262" i="7"/>
  <c r="D262" i="9"/>
  <c r="O262" i="9" s="1"/>
  <c r="J289" i="6"/>
  <c r="I289" i="6"/>
  <c r="I285" i="4"/>
  <c r="J285" i="4"/>
  <c r="F262" i="9" l="1"/>
  <c r="G260" i="8"/>
  <c r="D260" i="8"/>
  <c r="O260" i="8" s="1"/>
  <c r="D263" i="7"/>
  <c r="O263" i="7" s="1"/>
  <c r="K285" i="4"/>
  <c r="M285" i="4" s="1"/>
  <c r="C286" i="4" s="1"/>
  <c r="L285" i="4"/>
  <c r="F285" i="5"/>
  <c r="K289" i="6"/>
  <c r="M289" i="6" s="1"/>
  <c r="C290" i="6" s="1"/>
  <c r="L289" i="6"/>
  <c r="H262" i="9"/>
  <c r="I262" i="9" s="1"/>
  <c r="P285" i="4" l="1"/>
  <c r="F260" i="8"/>
  <c r="H260" i="8" s="1"/>
  <c r="J260" i="8" s="1"/>
  <c r="B286" i="4"/>
  <c r="N285" i="4"/>
  <c r="F263" i="7"/>
  <c r="E290" i="6"/>
  <c r="J285" i="5"/>
  <c r="I285" i="5"/>
  <c r="P289" i="6"/>
  <c r="B290" i="6"/>
  <c r="N289" i="6"/>
  <c r="E286" i="4"/>
  <c r="G286" i="4" s="1"/>
  <c r="J262" i="9"/>
  <c r="K262" i="9" s="1"/>
  <c r="M262" i="9" s="1"/>
  <c r="C263" i="9" s="1"/>
  <c r="L260" i="8" l="1"/>
  <c r="I260" i="8"/>
  <c r="E263" i="9"/>
  <c r="K285" i="5"/>
  <c r="M285" i="5" s="1"/>
  <c r="C286" i="5" s="1"/>
  <c r="L285" i="5"/>
  <c r="G290" i="6"/>
  <c r="H263" i="7"/>
  <c r="I263" i="7" s="1"/>
  <c r="P262" i="9"/>
  <c r="L262" i="9"/>
  <c r="D290" i="6"/>
  <c r="O290" i="6" s="1"/>
  <c r="K260" i="8"/>
  <c r="M260" i="8" s="1"/>
  <c r="C261" i="8" s="1"/>
  <c r="D286" i="4"/>
  <c r="O286" i="4" s="1"/>
  <c r="J263" i="7" l="1"/>
  <c r="F286" i="4"/>
  <c r="F290" i="6"/>
  <c r="J290" i="6" s="1"/>
  <c r="N262" i="9"/>
  <c r="B263" i="9"/>
  <c r="G263" i="9"/>
  <c r="I290" i="6"/>
  <c r="B286" i="5"/>
  <c r="N285" i="5"/>
  <c r="P285" i="5"/>
  <c r="K263" i="7"/>
  <c r="M263" i="7" s="1"/>
  <c r="C264" i="7" s="1"/>
  <c r="J286" i="4"/>
  <c r="L286" i="4" s="1"/>
  <c r="I286" i="4"/>
  <c r="E286" i="5"/>
  <c r="G286" i="5" s="1"/>
  <c r="N260" i="8"/>
  <c r="B261" i="8"/>
  <c r="P260" i="8"/>
  <c r="L263" i="7"/>
  <c r="E261" i="8"/>
  <c r="G261" i="8" s="1"/>
  <c r="D286" i="5" l="1"/>
  <c r="O286" i="5" s="1"/>
  <c r="D261" i="8"/>
  <c r="O261" i="8" s="1"/>
  <c r="K290" i="6"/>
  <c r="M290" i="6" s="1"/>
  <c r="C291" i="6" s="1"/>
  <c r="L290" i="6"/>
  <c r="K286" i="4"/>
  <c r="M286" i="4" s="1"/>
  <c r="C287" i="4" s="1"/>
  <c r="B287" i="4"/>
  <c r="N263" i="7"/>
  <c r="B264" i="7"/>
  <c r="D263" i="9"/>
  <c r="O263" i="9" s="1"/>
  <c r="P263" i="7"/>
  <c r="E264" i="7"/>
  <c r="F263" i="9" l="1"/>
  <c r="P290" i="6"/>
  <c r="F286" i="5"/>
  <c r="J286" i="5" s="1"/>
  <c r="E287" i="4"/>
  <c r="N286" i="4"/>
  <c r="B291" i="6"/>
  <c r="N290" i="6"/>
  <c r="H263" i="9"/>
  <c r="I263" i="9" s="1"/>
  <c r="D287" i="4"/>
  <c r="F287" i="4" s="1"/>
  <c r="I286" i="5"/>
  <c r="D264" i="7"/>
  <c r="O264" i="7" s="1"/>
  <c r="P286" i="4"/>
  <c r="E291" i="6"/>
  <c r="G291" i="6" s="1"/>
  <c r="F261" i="8"/>
  <c r="G264" i="7"/>
  <c r="O287" i="4" l="1"/>
  <c r="F264" i="7"/>
  <c r="H264" i="7" s="1"/>
  <c r="J263" i="9"/>
  <c r="L263" i="9" s="1"/>
  <c r="B264" i="9" s="1"/>
  <c r="K286" i="5"/>
  <c r="M286" i="5" s="1"/>
  <c r="C287" i="5" s="1"/>
  <c r="L286" i="5"/>
  <c r="H261" i="8"/>
  <c r="D291" i="6"/>
  <c r="O291" i="6" s="1"/>
  <c r="G287" i="4"/>
  <c r="J287" i="4" s="1"/>
  <c r="L287" i="4" s="1"/>
  <c r="K263" i="9" l="1"/>
  <c r="M263" i="9" s="1"/>
  <c r="C264" i="9" s="1"/>
  <c r="I287" i="4"/>
  <c r="E287" i="5"/>
  <c r="G287" i="5" s="1"/>
  <c r="P286" i="5"/>
  <c r="J264" i="7"/>
  <c r="B287" i="5"/>
  <c r="N286" i="5"/>
  <c r="D264" i="9"/>
  <c r="F264" i="9" s="1"/>
  <c r="B288" i="4"/>
  <c r="I261" i="8"/>
  <c r="I264" i="7"/>
  <c r="N263" i="9"/>
  <c r="F291" i="6"/>
  <c r="J261" i="8"/>
  <c r="E264" i="9"/>
  <c r="G264" i="9" s="1"/>
  <c r="K287" i="4"/>
  <c r="M287" i="4" s="1"/>
  <c r="C288" i="4" s="1"/>
  <c r="P263" i="9" l="1"/>
  <c r="N287" i="4"/>
  <c r="O264" i="9"/>
  <c r="L264" i="7"/>
  <c r="D288" i="4"/>
  <c r="I291" i="6"/>
  <c r="J291" i="6"/>
  <c r="D287" i="5"/>
  <c r="O287" i="5" s="1"/>
  <c r="P287" i="4"/>
  <c r="L261" i="8"/>
  <c r="H264" i="9"/>
  <c r="I264" i="9" s="1"/>
  <c r="K261" i="8"/>
  <c r="M261" i="8" s="1"/>
  <c r="C262" i="8" s="1"/>
  <c r="E288" i="4"/>
  <c r="G288" i="4" s="1"/>
  <c r="K264" i="7"/>
  <c r="M264" i="7" s="1"/>
  <c r="C265" i="7" s="1"/>
  <c r="F287" i="5" l="1"/>
  <c r="O288" i="4"/>
  <c r="F288" i="4"/>
  <c r="J288" i="4" s="1"/>
  <c r="E262" i="8"/>
  <c r="G262" i="8" s="1"/>
  <c r="J264" i="9"/>
  <c r="K264" i="9" s="1"/>
  <c r="M264" i="9" s="1"/>
  <c r="C265" i="9" s="1"/>
  <c r="P261" i="8"/>
  <c r="B265" i="7"/>
  <c r="N264" i="7"/>
  <c r="J287" i="5"/>
  <c r="I287" i="5"/>
  <c r="E265" i="7"/>
  <c r="G265" i="7" s="1"/>
  <c r="P264" i="7"/>
  <c r="N261" i="8"/>
  <c r="B262" i="8"/>
  <c r="K291" i="6"/>
  <c r="M291" i="6" s="1"/>
  <c r="C292" i="6" s="1"/>
  <c r="L291" i="6"/>
  <c r="I288" i="4" l="1"/>
  <c r="E265" i="9"/>
  <c r="G265" i="9" s="1"/>
  <c r="L288" i="4"/>
  <c r="K288" i="4"/>
  <c r="M288" i="4" s="1"/>
  <c r="C289" i="4" s="1"/>
  <c r="P291" i="6"/>
  <c r="D265" i="7"/>
  <c r="O265" i="7" s="1"/>
  <c r="N291" i="6"/>
  <c r="B292" i="6"/>
  <c r="D262" i="8"/>
  <c r="O262" i="8" s="1"/>
  <c r="K287" i="5"/>
  <c r="M287" i="5" s="1"/>
  <c r="C288" i="5" s="1"/>
  <c r="L287" i="5"/>
  <c r="P264" i="9"/>
  <c r="L264" i="9"/>
  <c r="E292" i="6"/>
  <c r="G292" i="6" s="1"/>
  <c r="P287" i="5" l="1"/>
  <c r="B288" i="5"/>
  <c r="N287" i="5"/>
  <c r="B289" i="4"/>
  <c r="N288" i="4"/>
  <c r="P288" i="4"/>
  <c r="D292" i="6"/>
  <c r="O292" i="6" s="1"/>
  <c r="E289" i="4"/>
  <c r="G289" i="4" s="1"/>
  <c r="E288" i="5"/>
  <c r="G288" i="5" s="1"/>
  <c r="F262" i="8"/>
  <c r="N264" i="9"/>
  <c r="B265" i="9"/>
  <c r="F265" i="7"/>
  <c r="D265" i="9" l="1"/>
  <c r="O265" i="9" s="1"/>
  <c r="F292" i="6"/>
  <c r="D289" i="4"/>
  <c r="O289" i="4" s="1"/>
  <c r="H262" i="8"/>
  <c r="H265" i="7"/>
  <c r="I265" i="7" s="1"/>
  <c r="D288" i="5"/>
  <c r="O288" i="5" s="1"/>
  <c r="F289" i="4" l="1"/>
  <c r="F288" i="5"/>
  <c r="J262" i="8"/>
  <c r="J292" i="6"/>
  <c r="I292" i="6"/>
  <c r="F265" i="9"/>
  <c r="J265" i="7"/>
  <c r="I262" i="8"/>
  <c r="H265" i="9" l="1"/>
  <c r="J265" i="9" s="1"/>
  <c r="L265" i="7"/>
  <c r="I288" i="5"/>
  <c r="J288" i="5"/>
  <c r="J289" i="4"/>
  <c r="I289" i="4"/>
  <c r="L262" i="8"/>
  <c r="K265" i="7"/>
  <c r="M265" i="7" s="1"/>
  <c r="C266" i="7" s="1"/>
  <c r="K292" i="6"/>
  <c r="M292" i="6" s="1"/>
  <c r="C293" i="6" s="1"/>
  <c r="L292" i="6"/>
  <c r="K262" i="8"/>
  <c r="M262" i="8" s="1"/>
  <c r="C263" i="8" s="1"/>
  <c r="I265" i="9" l="1"/>
  <c r="P262" i="8"/>
  <c r="P292" i="6"/>
  <c r="E266" i="7"/>
  <c r="G266" i="7" s="1"/>
  <c r="B293" i="6"/>
  <c r="N292" i="6"/>
  <c r="E263" i="8"/>
  <c r="K288" i="5"/>
  <c r="M288" i="5" s="1"/>
  <c r="C289" i="5" s="1"/>
  <c r="L288" i="5"/>
  <c r="E293" i="6"/>
  <c r="G293" i="6" s="1"/>
  <c r="B266" i="7"/>
  <c r="N265" i="7"/>
  <c r="N262" i="8"/>
  <c r="B263" i="8"/>
  <c r="L265" i="9"/>
  <c r="K289" i="4"/>
  <c r="M289" i="4" s="1"/>
  <c r="C290" i="4" s="1"/>
  <c r="L289" i="4"/>
  <c r="P265" i="7"/>
  <c r="K265" i="9"/>
  <c r="M265" i="9" s="1"/>
  <c r="C266" i="9" s="1"/>
  <c r="B289" i="5" l="1"/>
  <c r="N288" i="5"/>
  <c r="G263" i="8"/>
  <c r="E266" i="9"/>
  <c r="N289" i="4"/>
  <c r="B290" i="4"/>
  <c r="D266" i="7"/>
  <c r="O266" i="7" s="1"/>
  <c r="P288" i="5"/>
  <c r="D293" i="6"/>
  <c r="O293" i="6" s="1"/>
  <c r="E289" i="5"/>
  <c r="P289" i="4"/>
  <c r="E290" i="4"/>
  <c r="G290" i="4" s="1"/>
  <c r="P265" i="9"/>
  <c r="B266" i="9"/>
  <c r="N265" i="9"/>
  <c r="D263" i="8"/>
  <c r="O263" i="8" s="1"/>
  <c r="F293" i="6" l="1"/>
  <c r="F263" i="8"/>
  <c r="H263" i="8" s="1"/>
  <c r="F266" i="7"/>
  <c r="J293" i="6"/>
  <c r="I293" i="6"/>
  <c r="G266" i="9"/>
  <c r="D290" i="4"/>
  <c r="O290" i="4" s="1"/>
  <c r="H266" i="7"/>
  <c r="I266" i="7" s="1"/>
  <c r="D266" i="9"/>
  <c r="O266" i="9" s="1"/>
  <c r="D289" i="5"/>
  <c r="O289" i="5" s="1"/>
  <c r="G289" i="5"/>
  <c r="I263" i="8" l="1"/>
  <c r="F289" i="5"/>
  <c r="F266" i="9"/>
  <c r="F290" i="4"/>
  <c r="J290" i="4" s="1"/>
  <c r="K293" i="6"/>
  <c r="M293" i="6" s="1"/>
  <c r="C294" i="6" s="1"/>
  <c r="L293" i="6"/>
  <c r="J263" i="8"/>
  <c r="J289" i="5"/>
  <c r="I289" i="5"/>
  <c r="H266" i="9"/>
  <c r="I266" i="9" s="1"/>
  <c r="J266" i="7"/>
  <c r="I290" i="4" l="1"/>
  <c r="L263" i="8"/>
  <c r="L266" i="7"/>
  <c r="K263" i="8"/>
  <c r="M263" i="8" s="1"/>
  <c r="C264" i="8" s="1"/>
  <c r="K289" i="5"/>
  <c r="M289" i="5" s="1"/>
  <c r="C290" i="5" s="1"/>
  <c r="L289" i="5"/>
  <c r="K266" i="7"/>
  <c r="M266" i="7" s="1"/>
  <c r="C267" i="7" s="1"/>
  <c r="K290" i="4"/>
  <c r="M290" i="4" s="1"/>
  <c r="C291" i="4" s="1"/>
  <c r="L290" i="4"/>
  <c r="N293" i="6"/>
  <c r="B294" i="6"/>
  <c r="E294" i="6"/>
  <c r="G294" i="6" s="1"/>
  <c r="J266" i="9"/>
  <c r="P293" i="6"/>
  <c r="P290" i="4" l="1"/>
  <c r="L266" i="9"/>
  <c r="P289" i="5"/>
  <c r="E264" i="8"/>
  <c r="G264" i="8" s="1"/>
  <c r="B267" i="7"/>
  <c r="N266" i="7"/>
  <c r="D294" i="6"/>
  <c r="O294" i="6" s="1"/>
  <c r="B291" i="4"/>
  <c r="N290" i="4"/>
  <c r="E267" i="7"/>
  <c r="G267" i="7" s="1"/>
  <c r="P266" i="7"/>
  <c r="E291" i="4"/>
  <c r="N289" i="5"/>
  <c r="B290" i="5"/>
  <c r="B264" i="8"/>
  <c r="N263" i="8"/>
  <c r="K266" i="9"/>
  <c r="M266" i="9" s="1"/>
  <c r="C267" i="9" s="1"/>
  <c r="E290" i="5"/>
  <c r="G290" i="5" s="1"/>
  <c r="P263" i="8"/>
  <c r="F294" i="6" l="1"/>
  <c r="J294" i="6" s="1"/>
  <c r="D267" i="7"/>
  <c r="O267" i="7" s="1"/>
  <c r="D290" i="5"/>
  <c r="O290" i="5" s="1"/>
  <c r="E267" i="9"/>
  <c r="G267" i="9" s="1"/>
  <c r="D264" i="8"/>
  <c r="O264" i="8" s="1"/>
  <c r="D291" i="4"/>
  <c r="O291" i="4" s="1"/>
  <c r="N266" i="9"/>
  <c r="B267" i="9"/>
  <c r="P266" i="9"/>
  <c r="G291" i="4"/>
  <c r="I294" i="6" l="1"/>
  <c r="F290" i="5"/>
  <c r="J290" i="5" s="1"/>
  <c r="F267" i="7"/>
  <c r="F264" i="8"/>
  <c r="K294" i="6"/>
  <c r="M294" i="6" s="1"/>
  <c r="C295" i="6" s="1"/>
  <c r="L294" i="6"/>
  <c r="D267" i="9"/>
  <c r="O267" i="9" s="1"/>
  <c r="F291" i="4"/>
  <c r="I290" i="5" l="1"/>
  <c r="F267" i="9"/>
  <c r="H267" i="9" s="1"/>
  <c r="J267" i="9" s="1"/>
  <c r="E295" i="6"/>
  <c r="G295" i="6" s="1"/>
  <c r="P294" i="6"/>
  <c r="I291" i="4"/>
  <c r="J291" i="4"/>
  <c r="K290" i="5"/>
  <c r="M290" i="5" s="1"/>
  <c r="C291" i="5" s="1"/>
  <c r="L290" i="5"/>
  <c r="B295" i="6"/>
  <c r="N294" i="6"/>
  <c r="H267" i="7"/>
  <c r="J267" i="7" s="1"/>
  <c r="H264" i="8"/>
  <c r="I267" i="9" l="1"/>
  <c r="L267" i="7"/>
  <c r="K291" i="4"/>
  <c r="M291" i="4" s="1"/>
  <c r="C292" i="4" s="1"/>
  <c r="L291" i="4"/>
  <c r="J264" i="8"/>
  <c r="K264" i="8" s="1"/>
  <c r="M264" i="8" s="1"/>
  <c r="C265" i="8" s="1"/>
  <c r="P290" i="5"/>
  <c r="K267" i="7"/>
  <c r="M267" i="7" s="1"/>
  <c r="C268" i="7" s="1"/>
  <c r="B291" i="5"/>
  <c r="N290" i="5"/>
  <c r="E291" i="5"/>
  <c r="G291" i="5" s="1"/>
  <c r="L267" i="9"/>
  <c r="I267" i="7"/>
  <c r="D295" i="6"/>
  <c r="O295" i="6" s="1"/>
  <c r="I264" i="8"/>
  <c r="K267" i="9"/>
  <c r="M267" i="9" s="1"/>
  <c r="C268" i="9" s="1"/>
  <c r="F295" i="6" l="1"/>
  <c r="P267" i="9"/>
  <c r="E265" i="8"/>
  <c r="G265" i="8" s="1"/>
  <c r="N291" i="4"/>
  <c r="B292" i="4"/>
  <c r="E292" i="4"/>
  <c r="G292" i="4" s="1"/>
  <c r="J295" i="6"/>
  <c r="I295" i="6"/>
  <c r="D291" i="5"/>
  <c r="O291" i="5" s="1"/>
  <c r="P291" i="4"/>
  <c r="E268" i="7"/>
  <c r="G268" i="7" s="1"/>
  <c r="P264" i="8"/>
  <c r="L264" i="8"/>
  <c r="B268" i="7"/>
  <c r="N267" i="7"/>
  <c r="B268" i="9"/>
  <c r="N267" i="9"/>
  <c r="E268" i="9"/>
  <c r="G268" i="9" s="1"/>
  <c r="P267" i="7"/>
  <c r="D292" i="4" l="1"/>
  <c r="O292" i="4" s="1"/>
  <c r="K295" i="6"/>
  <c r="M295" i="6" s="1"/>
  <c r="C296" i="6" s="1"/>
  <c r="L295" i="6"/>
  <c r="F291" i="5"/>
  <c r="N264" i="8"/>
  <c r="B265" i="8"/>
  <c r="D268" i="7"/>
  <c r="O268" i="7" s="1"/>
  <c r="D268" i="9"/>
  <c r="O268" i="9" s="1"/>
  <c r="E296" i="6" l="1"/>
  <c r="G296" i="6" s="1"/>
  <c r="F268" i="7"/>
  <c r="P295" i="6"/>
  <c r="D265" i="8"/>
  <c r="O265" i="8" s="1"/>
  <c r="I291" i="5"/>
  <c r="J291" i="5"/>
  <c r="F268" i="9"/>
  <c r="F292" i="4"/>
  <c r="B296" i="6"/>
  <c r="N295" i="6"/>
  <c r="I292" i="4" l="1"/>
  <c r="J292" i="4"/>
  <c r="K291" i="5"/>
  <c r="M291" i="5" s="1"/>
  <c r="C292" i="5" s="1"/>
  <c r="L291" i="5"/>
  <c r="H268" i="7"/>
  <c r="I268" i="7" s="1"/>
  <c r="D296" i="6"/>
  <c r="O296" i="6" s="1"/>
  <c r="H268" i="9"/>
  <c r="J268" i="9" s="1"/>
  <c r="F265" i="8"/>
  <c r="J268" i="7" l="1"/>
  <c r="L268" i="7" s="1"/>
  <c r="F296" i="6"/>
  <c r="J296" i="6" s="1"/>
  <c r="K268" i="9"/>
  <c r="M268" i="9" s="1"/>
  <c r="C269" i="9" s="1"/>
  <c r="B292" i="5"/>
  <c r="N291" i="5"/>
  <c r="L268" i="9"/>
  <c r="P291" i="5"/>
  <c r="H265" i="8"/>
  <c r="I265" i="8" s="1"/>
  <c r="I268" i="9"/>
  <c r="K268" i="7"/>
  <c r="M268" i="7" s="1"/>
  <c r="C269" i="7" s="1"/>
  <c r="K292" i="4"/>
  <c r="M292" i="4" s="1"/>
  <c r="C293" i="4" s="1"/>
  <c r="L292" i="4"/>
  <c r="E292" i="5"/>
  <c r="I296" i="6" l="1"/>
  <c r="J265" i="8"/>
  <c r="D292" i="5"/>
  <c r="O292" i="5" s="1"/>
  <c r="E293" i="4"/>
  <c r="G293" i="4" s="1"/>
  <c r="E269" i="9"/>
  <c r="G292" i="5"/>
  <c r="N268" i="7"/>
  <c r="B269" i="7"/>
  <c r="E269" i="7"/>
  <c r="B269" i="9"/>
  <c r="N268" i="9"/>
  <c r="P268" i="7"/>
  <c r="P292" i="4"/>
  <c r="K265" i="8"/>
  <c r="M265" i="8" s="1"/>
  <c r="C266" i="8" s="1"/>
  <c r="N292" i="4"/>
  <c r="B293" i="4"/>
  <c r="L265" i="8"/>
  <c r="P268" i="9"/>
  <c r="K296" i="6"/>
  <c r="M296" i="6" s="1"/>
  <c r="C297" i="6" s="1"/>
  <c r="L296" i="6"/>
  <c r="P265" i="8" l="1"/>
  <c r="D269" i="7"/>
  <c r="O269" i="7" s="1"/>
  <c r="G269" i="9"/>
  <c r="G269" i="7"/>
  <c r="P296" i="6"/>
  <c r="E266" i="8"/>
  <c r="G266" i="8" s="1"/>
  <c r="F292" i="5"/>
  <c r="D269" i="9"/>
  <c r="O269" i="9" s="1"/>
  <c r="N296" i="6"/>
  <c r="B297" i="6"/>
  <c r="E297" i="6"/>
  <c r="G297" i="6" s="1"/>
  <c r="N265" i="8"/>
  <c r="B266" i="8"/>
  <c r="D293" i="4"/>
  <c r="O293" i="4" s="1"/>
  <c r="F293" i="4" l="1"/>
  <c r="J293" i="4" s="1"/>
  <c r="D297" i="6"/>
  <c r="O297" i="6" s="1"/>
  <c r="F269" i="7"/>
  <c r="J292" i="5"/>
  <c r="I292" i="5"/>
  <c r="F269" i="9"/>
  <c r="D266" i="8"/>
  <c r="O266" i="8" s="1"/>
  <c r="I293" i="4" l="1"/>
  <c r="H269" i="9"/>
  <c r="J269" i="9" s="1"/>
  <c r="K292" i="5"/>
  <c r="M292" i="5" s="1"/>
  <c r="C293" i="5" s="1"/>
  <c r="L292" i="5"/>
  <c r="L293" i="4"/>
  <c r="K293" i="4"/>
  <c r="M293" i="4" s="1"/>
  <c r="C294" i="4" s="1"/>
  <c r="F266" i="8"/>
  <c r="F297" i="6"/>
  <c r="H269" i="7"/>
  <c r="J269" i="7" s="1"/>
  <c r="I269" i="9" l="1"/>
  <c r="H266" i="8"/>
  <c r="J266" i="8" s="1"/>
  <c r="K269" i="7"/>
  <c r="M269" i="7" s="1"/>
  <c r="C270" i="7" s="1"/>
  <c r="P293" i="4"/>
  <c r="L269" i="7"/>
  <c r="E293" i="5"/>
  <c r="J297" i="6"/>
  <c r="I297" i="6"/>
  <c r="P292" i="5"/>
  <c r="E294" i="4"/>
  <c r="G294" i="4" s="1"/>
  <c r="I269" i="7"/>
  <c r="N293" i="4"/>
  <c r="B294" i="4"/>
  <c r="L269" i="9"/>
  <c r="N292" i="5"/>
  <c r="B293" i="5"/>
  <c r="K269" i="9"/>
  <c r="M269" i="9" s="1"/>
  <c r="C270" i="9" s="1"/>
  <c r="I266" i="8" l="1"/>
  <c r="N269" i="7"/>
  <c r="B270" i="7"/>
  <c r="E270" i="9"/>
  <c r="G270" i="9" s="1"/>
  <c r="P269" i="7"/>
  <c r="G293" i="5"/>
  <c r="E270" i="7"/>
  <c r="G270" i="7" s="1"/>
  <c r="K297" i="6"/>
  <c r="M297" i="6" s="1"/>
  <c r="C298" i="6" s="1"/>
  <c r="L297" i="6"/>
  <c r="D293" i="5"/>
  <c r="O293" i="5" s="1"/>
  <c r="N269" i="9"/>
  <c r="B270" i="9"/>
  <c r="L266" i="8"/>
  <c r="P269" i="9"/>
  <c r="D294" i="4"/>
  <c r="O294" i="4" s="1"/>
  <c r="K266" i="8"/>
  <c r="M266" i="8" s="1"/>
  <c r="C267" i="8" s="1"/>
  <c r="F294" i="4" l="1"/>
  <c r="F293" i="5"/>
  <c r="I293" i="5" s="1"/>
  <c r="N297" i="6"/>
  <c r="B298" i="6"/>
  <c r="E267" i="8"/>
  <c r="J294" i="4"/>
  <c r="I294" i="4"/>
  <c r="P266" i="8"/>
  <c r="D270" i="7"/>
  <c r="O270" i="7" s="1"/>
  <c r="P297" i="6"/>
  <c r="D270" i="9"/>
  <c r="O270" i="9" s="1"/>
  <c r="E298" i="6"/>
  <c r="G298" i="6" s="1"/>
  <c r="B267" i="8"/>
  <c r="N266" i="8"/>
  <c r="F270" i="7" l="1"/>
  <c r="H270" i="7" s="1"/>
  <c r="J270" i="7" s="1"/>
  <c r="J293" i="5"/>
  <c r="L293" i="5" s="1"/>
  <c r="D298" i="6"/>
  <c r="O298" i="6" s="1"/>
  <c r="F270" i="9"/>
  <c r="G267" i="8"/>
  <c r="K293" i="5"/>
  <c r="M293" i="5" s="1"/>
  <c r="C294" i="5" s="1"/>
  <c r="K294" i="4"/>
  <c r="M294" i="4" s="1"/>
  <c r="C295" i="4" s="1"/>
  <c r="L294" i="4"/>
  <c r="D267" i="8"/>
  <c r="O267" i="8" s="1"/>
  <c r="P293" i="5" l="1"/>
  <c r="F267" i="8"/>
  <c r="E295" i="4"/>
  <c r="F298" i="6"/>
  <c r="E294" i="5"/>
  <c r="L270" i="7"/>
  <c r="B294" i="5"/>
  <c r="N293" i="5"/>
  <c r="K270" i="7"/>
  <c r="M270" i="7" s="1"/>
  <c r="C271" i="7" s="1"/>
  <c r="N294" i="4"/>
  <c r="B295" i="4"/>
  <c r="P294" i="4"/>
  <c r="H270" i="9"/>
  <c r="I270" i="7"/>
  <c r="P270" i="7" l="1"/>
  <c r="D295" i="4"/>
  <c r="O295" i="4" s="1"/>
  <c r="I298" i="6"/>
  <c r="J298" i="6"/>
  <c r="E271" i="7"/>
  <c r="G271" i="7" s="1"/>
  <c r="G294" i="5"/>
  <c r="G295" i="4"/>
  <c r="N270" i="7"/>
  <c r="B271" i="7"/>
  <c r="I270" i="9"/>
  <c r="D294" i="5"/>
  <c r="O294" i="5" s="1"/>
  <c r="J270" i="9"/>
  <c r="K270" i="9" s="1"/>
  <c r="M270" i="9" s="1"/>
  <c r="C271" i="9" s="1"/>
  <c r="H267" i="8"/>
  <c r="I267" i="8" s="1"/>
  <c r="F295" i="4" l="1"/>
  <c r="J267" i="8"/>
  <c r="E271" i="9"/>
  <c r="G271" i="9" s="1"/>
  <c r="J295" i="4"/>
  <c r="I295" i="4"/>
  <c r="K298" i="6"/>
  <c r="M298" i="6" s="1"/>
  <c r="C299" i="6" s="1"/>
  <c r="L298" i="6"/>
  <c r="K267" i="8"/>
  <c r="M267" i="8" s="1"/>
  <c r="C268" i="8" s="1"/>
  <c r="P270" i="9"/>
  <c r="L270" i="9"/>
  <c r="F294" i="5"/>
  <c r="D271" i="7"/>
  <c r="O271" i="7" s="1"/>
  <c r="L267" i="8"/>
  <c r="P267" i="8" l="1"/>
  <c r="E268" i="8"/>
  <c r="B299" i="6"/>
  <c r="N298" i="6"/>
  <c r="B268" i="8"/>
  <c r="N267" i="8"/>
  <c r="F271" i="7"/>
  <c r="K295" i="4"/>
  <c r="M295" i="4" s="1"/>
  <c r="C296" i="4" s="1"/>
  <c r="L295" i="4"/>
  <c r="B271" i="9"/>
  <c r="N270" i="9"/>
  <c r="P298" i="6"/>
  <c r="E299" i="6"/>
  <c r="I294" i="5"/>
  <c r="J294" i="5"/>
  <c r="E296" i="4" l="1"/>
  <c r="G296" i="4" s="1"/>
  <c r="D271" i="9"/>
  <c r="O271" i="9" s="1"/>
  <c r="D268" i="8"/>
  <c r="O268" i="8" s="1"/>
  <c r="D299" i="6"/>
  <c r="O299" i="6" s="1"/>
  <c r="H271" i="7"/>
  <c r="N295" i="4"/>
  <c r="B296" i="4"/>
  <c r="K294" i="5"/>
  <c r="M294" i="5" s="1"/>
  <c r="C295" i="5" s="1"/>
  <c r="L294" i="5"/>
  <c r="G268" i="8"/>
  <c r="G299" i="6"/>
  <c r="P295" i="4"/>
  <c r="F299" i="6" l="1"/>
  <c r="I299" i="6" s="1"/>
  <c r="I271" i="7"/>
  <c r="F271" i="9"/>
  <c r="N294" i="5"/>
  <c r="B295" i="5"/>
  <c r="F268" i="8"/>
  <c r="E295" i="5"/>
  <c r="G295" i="5" s="1"/>
  <c r="J271" i="7"/>
  <c r="P294" i="5"/>
  <c r="D296" i="4"/>
  <c r="O296" i="4" s="1"/>
  <c r="J299" i="6" l="1"/>
  <c r="H268" i="8"/>
  <c r="J268" i="8" s="1"/>
  <c r="D295" i="5"/>
  <c r="O295" i="5" s="1"/>
  <c r="K299" i="6"/>
  <c r="M299" i="6" s="1"/>
  <c r="C300" i="6" s="1"/>
  <c r="L299" i="6"/>
  <c r="L271" i="7"/>
  <c r="F296" i="4"/>
  <c r="H271" i="9"/>
  <c r="I271" i="9" s="1"/>
  <c r="K271" i="7"/>
  <c r="M271" i="7" s="1"/>
  <c r="C272" i="7" s="1"/>
  <c r="P299" i="6" l="1"/>
  <c r="P271" i="7"/>
  <c r="B272" i="7"/>
  <c r="N271" i="7"/>
  <c r="L268" i="8"/>
  <c r="E272" i="7"/>
  <c r="G272" i="7" s="1"/>
  <c r="J271" i="9"/>
  <c r="K271" i="9" s="1"/>
  <c r="M271" i="9" s="1"/>
  <c r="C272" i="9" s="1"/>
  <c r="E300" i="6"/>
  <c r="G300" i="6" s="1"/>
  <c r="K268" i="8"/>
  <c r="M268" i="8" s="1"/>
  <c r="C269" i="8" s="1"/>
  <c r="J296" i="4"/>
  <c r="I296" i="4"/>
  <c r="B300" i="6"/>
  <c r="N299" i="6"/>
  <c r="F295" i="5"/>
  <c r="I268" i="8"/>
  <c r="E272" i="9" l="1"/>
  <c r="K296" i="4"/>
  <c r="M296" i="4" s="1"/>
  <c r="C297" i="4" s="1"/>
  <c r="L296" i="4"/>
  <c r="N268" i="8"/>
  <c r="B269" i="8"/>
  <c r="P268" i="8"/>
  <c r="E269" i="8"/>
  <c r="G269" i="8" s="1"/>
  <c r="D300" i="6"/>
  <c r="O300" i="6" s="1"/>
  <c r="P271" i="9"/>
  <c r="L271" i="9"/>
  <c r="I295" i="5"/>
  <c r="J295" i="5"/>
  <c r="D272" i="7"/>
  <c r="O272" i="7" s="1"/>
  <c r="F272" i="7" l="1"/>
  <c r="E297" i="4"/>
  <c r="G297" i="4" s="1"/>
  <c r="D269" i="8"/>
  <c r="O269" i="8" s="1"/>
  <c r="P296" i="4"/>
  <c r="F300" i="6"/>
  <c r="G272" i="9"/>
  <c r="H272" i="7"/>
  <c r="J272" i="7" s="1"/>
  <c r="K295" i="5"/>
  <c r="M295" i="5" s="1"/>
  <c r="C296" i="5" s="1"/>
  <c r="L295" i="5"/>
  <c r="B272" i="9"/>
  <c r="N271" i="9"/>
  <c r="B297" i="4"/>
  <c r="N296" i="4"/>
  <c r="L272" i="7" l="1"/>
  <c r="I272" i="7"/>
  <c r="B296" i="5"/>
  <c r="N295" i="5"/>
  <c r="K272" i="7"/>
  <c r="M272" i="7" s="1"/>
  <c r="C273" i="7" s="1"/>
  <c r="E296" i="5"/>
  <c r="F269" i="8"/>
  <c r="P295" i="5"/>
  <c r="J300" i="6"/>
  <c r="I300" i="6"/>
  <c r="D297" i="4"/>
  <c r="O297" i="4" s="1"/>
  <c r="D272" i="9"/>
  <c r="O272" i="9" s="1"/>
  <c r="H269" i="8" l="1"/>
  <c r="I269" i="8" s="1"/>
  <c r="G296" i="5"/>
  <c r="D296" i="5"/>
  <c r="O296" i="5" s="1"/>
  <c r="F297" i="4"/>
  <c r="N272" i="7"/>
  <c r="B273" i="7"/>
  <c r="K300" i="6"/>
  <c r="M300" i="6" s="1"/>
  <c r="C301" i="6" s="1"/>
  <c r="L300" i="6"/>
  <c r="E273" i="7"/>
  <c r="G273" i="7" s="1"/>
  <c r="F272" i="9"/>
  <c r="P272" i="7"/>
  <c r="J269" i="8" l="1"/>
  <c r="P300" i="6"/>
  <c r="N300" i="6"/>
  <c r="B301" i="6"/>
  <c r="F296" i="5"/>
  <c r="E301" i="6"/>
  <c r="J297" i="4"/>
  <c r="I297" i="4"/>
  <c r="L269" i="8"/>
  <c r="D273" i="7"/>
  <c r="O273" i="7" s="1"/>
  <c r="K269" i="8"/>
  <c r="M269" i="8" s="1"/>
  <c r="C270" i="8" s="1"/>
  <c r="H272" i="9"/>
  <c r="J272" i="9" s="1"/>
  <c r="F273" i="7" l="1"/>
  <c r="L272" i="9"/>
  <c r="B270" i="8"/>
  <c r="N269" i="8"/>
  <c r="E270" i="8"/>
  <c r="G270" i="8" s="1"/>
  <c r="K297" i="4"/>
  <c r="M297" i="4" s="1"/>
  <c r="C298" i="4" s="1"/>
  <c r="L297" i="4"/>
  <c r="P269" i="8"/>
  <c r="G301" i="6"/>
  <c r="H273" i="7"/>
  <c r="I273" i="7" s="1"/>
  <c r="I296" i="5"/>
  <c r="J296" i="5"/>
  <c r="D301" i="6"/>
  <c r="O301" i="6" s="1"/>
  <c r="K272" i="9"/>
  <c r="M272" i="9" s="1"/>
  <c r="C273" i="9" s="1"/>
  <c r="I272" i="9"/>
  <c r="J273" i="7" l="1"/>
  <c r="K296" i="5"/>
  <c r="M296" i="5" s="1"/>
  <c r="C297" i="5" s="1"/>
  <c r="L296" i="5"/>
  <c r="E298" i="4"/>
  <c r="D270" i="8"/>
  <c r="O270" i="8" s="1"/>
  <c r="L273" i="7"/>
  <c r="B273" i="9"/>
  <c r="N272" i="9"/>
  <c r="P297" i="4"/>
  <c r="P272" i="9"/>
  <c r="K273" i="7"/>
  <c r="M273" i="7" s="1"/>
  <c r="C274" i="7" s="1"/>
  <c r="N297" i="4"/>
  <c r="B298" i="4"/>
  <c r="E273" i="9"/>
  <c r="G273" i="9" s="1"/>
  <c r="F301" i="6"/>
  <c r="F270" i="8" l="1"/>
  <c r="G298" i="4"/>
  <c r="D298" i="4"/>
  <c r="O298" i="4" s="1"/>
  <c r="N273" i="7"/>
  <c r="B274" i="7"/>
  <c r="B297" i="5"/>
  <c r="N296" i="5"/>
  <c r="P273" i="7"/>
  <c r="E297" i="5"/>
  <c r="G297" i="5" s="1"/>
  <c r="D273" i="9"/>
  <c r="O273" i="9" s="1"/>
  <c r="H270" i="8"/>
  <c r="I270" i="8" s="1"/>
  <c r="J301" i="6"/>
  <c r="I301" i="6"/>
  <c r="P296" i="5"/>
  <c r="E274" i="7"/>
  <c r="G274" i="7" s="1"/>
  <c r="F298" i="4" l="1"/>
  <c r="D297" i="5"/>
  <c r="O297" i="5" s="1"/>
  <c r="F273" i="9"/>
  <c r="J298" i="4"/>
  <c r="I298" i="4"/>
  <c r="K301" i="6"/>
  <c r="M301" i="6" s="1"/>
  <c r="C302" i="6" s="1"/>
  <c r="L301" i="6"/>
  <c r="D274" i="7"/>
  <c r="O274" i="7" s="1"/>
  <c r="J270" i="8"/>
  <c r="K270" i="8" s="1"/>
  <c r="M270" i="8" s="1"/>
  <c r="C271" i="8" s="1"/>
  <c r="F274" i="7" l="1"/>
  <c r="B302" i="6"/>
  <c r="N301" i="6"/>
  <c r="E271" i="8"/>
  <c r="G271" i="8" s="1"/>
  <c r="H274" i="7"/>
  <c r="J274" i="7" s="1"/>
  <c r="H273" i="9"/>
  <c r="I273" i="9" s="1"/>
  <c r="P270" i="8"/>
  <c r="L270" i="8"/>
  <c r="P301" i="6"/>
  <c r="E302" i="6"/>
  <c r="G302" i="6" s="1"/>
  <c r="K298" i="4"/>
  <c r="M298" i="4" s="1"/>
  <c r="C299" i="4" s="1"/>
  <c r="L298" i="4"/>
  <c r="F297" i="5"/>
  <c r="J273" i="9" l="1"/>
  <c r="K273" i="9" s="1"/>
  <c r="M273" i="9" s="1"/>
  <c r="C274" i="9" s="1"/>
  <c r="P298" i="4"/>
  <c r="K274" i="7"/>
  <c r="M274" i="7" s="1"/>
  <c r="C275" i="7" s="1"/>
  <c r="B271" i="8"/>
  <c r="N270" i="8"/>
  <c r="L274" i="7"/>
  <c r="J297" i="5"/>
  <c r="I297" i="5"/>
  <c r="N298" i="4"/>
  <c r="B299" i="4"/>
  <c r="L273" i="9"/>
  <c r="I274" i="7"/>
  <c r="E299" i="4"/>
  <c r="D302" i="6"/>
  <c r="O302" i="6" s="1"/>
  <c r="P274" i="7" l="1"/>
  <c r="G299" i="4"/>
  <c r="K297" i="5"/>
  <c r="M297" i="5" s="1"/>
  <c r="C298" i="5" s="1"/>
  <c r="L297" i="5"/>
  <c r="E274" i="9"/>
  <c r="G274" i="9" s="1"/>
  <c r="P273" i="9"/>
  <c r="D271" i="8"/>
  <c r="O271" i="8" s="1"/>
  <c r="N273" i="9"/>
  <c r="B274" i="9"/>
  <c r="D299" i="4"/>
  <c r="O299" i="4" s="1"/>
  <c r="E275" i="7"/>
  <c r="B275" i="7"/>
  <c r="N274" i="7"/>
  <c r="F302" i="6"/>
  <c r="F299" i="4" l="1"/>
  <c r="D274" i="9"/>
  <c r="O274" i="9" s="1"/>
  <c r="F271" i="8"/>
  <c r="N297" i="5"/>
  <c r="B298" i="5"/>
  <c r="E298" i="5"/>
  <c r="G298" i="5" s="1"/>
  <c r="P297" i="5"/>
  <c r="J302" i="6"/>
  <c r="I302" i="6"/>
  <c r="D275" i="7"/>
  <c r="O275" i="7" s="1"/>
  <c r="G275" i="7"/>
  <c r="K302" i="6" l="1"/>
  <c r="M302" i="6" s="1"/>
  <c r="C303" i="6" s="1"/>
  <c r="L302" i="6"/>
  <c r="H271" i="8"/>
  <c r="I271" i="8"/>
  <c r="J271" i="8"/>
  <c r="F274" i="9"/>
  <c r="I299" i="4"/>
  <c r="J299" i="4"/>
  <c r="D298" i="5"/>
  <c r="O298" i="5" s="1"/>
  <c r="F275" i="7"/>
  <c r="F298" i="5" l="1"/>
  <c r="J298" i="5" s="1"/>
  <c r="K299" i="4"/>
  <c r="M299" i="4" s="1"/>
  <c r="C300" i="4" s="1"/>
  <c r="L299" i="4"/>
  <c r="H274" i="9"/>
  <c r="I274" i="9" s="1"/>
  <c r="H275" i="7"/>
  <c r="L271" i="8"/>
  <c r="I298" i="5"/>
  <c r="B303" i="6"/>
  <c r="N302" i="6"/>
  <c r="K271" i="8"/>
  <c r="M271" i="8" s="1"/>
  <c r="C272" i="8" s="1"/>
  <c r="P302" i="6"/>
  <c r="E303" i="6"/>
  <c r="G303" i="6" s="1"/>
  <c r="K298" i="5" l="1"/>
  <c r="M298" i="5" s="1"/>
  <c r="C299" i="5" s="1"/>
  <c r="J274" i="9"/>
  <c r="D303" i="6"/>
  <c r="O303" i="6" s="1"/>
  <c r="J275" i="7"/>
  <c r="K275" i="7" s="1"/>
  <c r="M275" i="7" s="1"/>
  <c r="C276" i="7" s="1"/>
  <c r="L298" i="5"/>
  <c r="N299" i="4"/>
  <c r="B300" i="4"/>
  <c r="B272" i="8"/>
  <c r="N271" i="8"/>
  <c r="E300" i="4"/>
  <c r="G300" i="4" s="1"/>
  <c r="E272" i="8"/>
  <c r="G272" i="8" s="1"/>
  <c r="P271" i="8"/>
  <c r="I275" i="7"/>
  <c r="P299" i="4"/>
  <c r="F303" i="6" l="1"/>
  <c r="E276" i="7"/>
  <c r="G276" i="7" s="1"/>
  <c r="L274" i="9"/>
  <c r="I303" i="6"/>
  <c r="J303" i="6"/>
  <c r="L303" i="6" s="1"/>
  <c r="E299" i="5"/>
  <c r="G299" i="5" s="1"/>
  <c r="D272" i="8"/>
  <c r="O272" i="8" s="1"/>
  <c r="P298" i="5"/>
  <c r="D300" i="4"/>
  <c r="O300" i="4" s="1"/>
  <c r="B299" i="5"/>
  <c r="N298" i="5"/>
  <c r="K274" i="9"/>
  <c r="M274" i="9" s="1"/>
  <c r="C275" i="9" s="1"/>
  <c r="P275" i="7"/>
  <c r="L275" i="7"/>
  <c r="F300" i="4" l="1"/>
  <c r="P274" i="9"/>
  <c r="B275" i="9"/>
  <c r="N274" i="9"/>
  <c r="B304" i="6"/>
  <c r="B276" i="7"/>
  <c r="N275" i="7"/>
  <c r="F272" i="8"/>
  <c r="E275" i="9"/>
  <c r="G275" i="9" s="1"/>
  <c r="K303" i="6"/>
  <c r="M303" i="6" s="1"/>
  <c r="C304" i="6" s="1"/>
  <c r="D299" i="5"/>
  <c r="O299" i="5" s="1"/>
  <c r="J300" i="4"/>
  <c r="I300" i="4"/>
  <c r="F299" i="5" l="1"/>
  <c r="D304" i="6"/>
  <c r="F304" i="6" s="1"/>
  <c r="K300" i="4"/>
  <c r="M300" i="4" s="1"/>
  <c r="C301" i="4" s="1"/>
  <c r="L300" i="4"/>
  <c r="P303" i="6"/>
  <c r="N303" i="6"/>
  <c r="E304" i="6"/>
  <c r="G304" i="6" s="1"/>
  <c r="I299" i="5"/>
  <c r="J299" i="5"/>
  <c r="H272" i="8"/>
  <c r="J272" i="8" s="1"/>
  <c r="D276" i="7"/>
  <c r="O276" i="7" s="1"/>
  <c r="D275" i="9"/>
  <c r="O275" i="9" s="1"/>
  <c r="P300" i="4" l="1"/>
  <c r="L272" i="8"/>
  <c r="B301" i="4"/>
  <c r="N300" i="4"/>
  <c r="E301" i="4"/>
  <c r="G301" i="4" s="1"/>
  <c r="K272" i="8"/>
  <c r="M272" i="8" s="1"/>
  <c r="C273" i="8" s="1"/>
  <c r="K299" i="5"/>
  <c r="M299" i="5" s="1"/>
  <c r="C300" i="5" s="1"/>
  <c r="L299" i="5"/>
  <c r="J304" i="6"/>
  <c r="I304" i="6"/>
  <c r="F276" i="7"/>
  <c r="O304" i="6"/>
  <c r="I272" i="8"/>
  <c r="F275" i="9"/>
  <c r="P299" i="5" l="1"/>
  <c r="E300" i="5"/>
  <c r="G300" i="5" s="1"/>
  <c r="B300" i="5"/>
  <c r="N299" i="5"/>
  <c r="D301" i="4"/>
  <c r="O301" i="4" s="1"/>
  <c r="H276" i="7"/>
  <c r="K304" i="6"/>
  <c r="M304" i="6" s="1"/>
  <c r="C305" i="6" s="1"/>
  <c r="L304" i="6"/>
  <c r="N272" i="8"/>
  <c r="B273" i="8"/>
  <c r="H275" i="9"/>
  <c r="I275" i="9" s="1"/>
  <c r="E273" i="8"/>
  <c r="G273" i="8" s="1"/>
  <c r="P272" i="8"/>
  <c r="F301" i="4" l="1"/>
  <c r="J275" i="9"/>
  <c r="D300" i="5"/>
  <c r="O300" i="5" s="1"/>
  <c r="P304" i="6"/>
  <c r="N304" i="6"/>
  <c r="B305" i="6"/>
  <c r="E305" i="6"/>
  <c r="G305" i="6" s="1"/>
  <c r="J301" i="4"/>
  <c r="I301" i="4"/>
  <c r="L275" i="9"/>
  <c r="D273" i="8"/>
  <c r="O273" i="8" s="1"/>
  <c r="I276" i="7"/>
  <c r="J276" i="7"/>
  <c r="K276" i="7" s="1"/>
  <c r="M276" i="7" s="1"/>
  <c r="C277" i="7" s="1"/>
  <c r="K275" i="9"/>
  <c r="M275" i="9" s="1"/>
  <c r="C276" i="9" s="1"/>
  <c r="F273" i="8" l="1"/>
  <c r="P275" i="9"/>
  <c r="E277" i="7"/>
  <c r="G277" i="7" s="1"/>
  <c r="B276" i="9"/>
  <c r="N275" i="9"/>
  <c r="K301" i="4"/>
  <c r="M301" i="4" s="1"/>
  <c r="C302" i="4" s="1"/>
  <c r="L301" i="4"/>
  <c r="P276" i="7"/>
  <c r="L276" i="7"/>
  <c r="F300" i="5"/>
  <c r="E276" i="9"/>
  <c r="H273" i="8"/>
  <c r="D305" i="6"/>
  <c r="O305" i="6" s="1"/>
  <c r="P301" i="4" l="1"/>
  <c r="G276" i="9"/>
  <c r="N301" i="4"/>
  <c r="B302" i="4"/>
  <c r="D276" i="9"/>
  <c r="O276" i="9" s="1"/>
  <c r="I300" i="5"/>
  <c r="J300" i="5"/>
  <c r="E302" i="4"/>
  <c r="G302" i="4" s="1"/>
  <c r="N276" i="7"/>
  <c r="B277" i="7"/>
  <c r="J273" i="8"/>
  <c r="K273" i="8" s="1"/>
  <c r="M273" i="8" s="1"/>
  <c r="C274" i="8" s="1"/>
  <c r="F305" i="6"/>
  <c r="I273" i="8"/>
  <c r="E274" i="8" l="1"/>
  <c r="G274" i="8" s="1"/>
  <c r="D302" i="4"/>
  <c r="O302" i="4" s="1"/>
  <c r="D277" i="7"/>
  <c r="O277" i="7" s="1"/>
  <c r="K300" i="5"/>
  <c r="M300" i="5" s="1"/>
  <c r="C301" i="5" s="1"/>
  <c r="L300" i="5"/>
  <c r="F276" i="9"/>
  <c r="P273" i="8"/>
  <c r="L273" i="8"/>
  <c r="J305" i="6"/>
  <c r="I305" i="6"/>
  <c r="E301" i="5" l="1"/>
  <c r="G301" i="5" s="1"/>
  <c r="F302" i="4"/>
  <c r="B301" i="5"/>
  <c r="N300" i="5"/>
  <c r="F277" i="7"/>
  <c r="K305" i="6"/>
  <c r="M305" i="6" s="1"/>
  <c r="C306" i="6" s="1"/>
  <c r="L305" i="6"/>
  <c r="H276" i="9"/>
  <c r="J276" i="9" s="1"/>
  <c r="B274" i="8"/>
  <c r="N273" i="8"/>
  <c r="P300" i="5"/>
  <c r="I276" i="9" l="1"/>
  <c r="P305" i="6"/>
  <c r="L276" i="9"/>
  <c r="D274" i="8"/>
  <c r="O274" i="8" s="1"/>
  <c r="H277" i="7"/>
  <c r="J277" i="7" s="1"/>
  <c r="I302" i="4"/>
  <c r="J302" i="4"/>
  <c r="K276" i="9"/>
  <c r="M276" i="9" s="1"/>
  <c r="C277" i="9" s="1"/>
  <c r="B306" i="6"/>
  <c r="N305" i="6"/>
  <c r="E306" i="6"/>
  <c r="G306" i="6" s="1"/>
  <c r="D301" i="5"/>
  <c r="O301" i="5" s="1"/>
  <c r="I277" i="7" l="1"/>
  <c r="F274" i="8"/>
  <c r="H274" i="8" s="1"/>
  <c r="E277" i="9"/>
  <c r="D306" i="6"/>
  <c r="O306" i="6" s="1"/>
  <c r="L277" i="7"/>
  <c r="B277" i="9"/>
  <c r="N276" i="9"/>
  <c r="K302" i="4"/>
  <c r="M302" i="4" s="1"/>
  <c r="C303" i="4" s="1"/>
  <c r="L302" i="4"/>
  <c r="K277" i="7"/>
  <c r="M277" i="7" s="1"/>
  <c r="C278" i="7" s="1"/>
  <c r="F301" i="5"/>
  <c r="P276" i="9"/>
  <c r="F306" i="6" l="1"/>
  <c r="P277" i="7"/>
  <c r="P302" i="4"/>
  <c r="D277" i="9"/>
  <c r="O277" i="9" s="1"/>
  <c r="E303" i="4"/>
  <c r="G277" i="9"/>
  <c r="I306" i="6"/>
  <c r="J306" i="6"/>
  <c r="B278" i="7"/>
  <c r="N277" i="7"/>
  <c r="I274" i="8"/>
  <c r="E278" i="7"/>
  <c r="G278" i="7" s="1"/>
  <c r="J274" i="8"/>
  <c r="K274" i="8" s="1"/>
  <c r="M274" i="8" s="1"/>
  <c r="C275" i="8" s="1"/>
  <c r="I301" i="5"/>
  <c r="J301" i="5"/>
  <c r="B303" i="4"/>
  <c r="N302" i="4"/>
  <c r="K306" i="6" l="1"/>
  <c r="M306" i="6" s="1"/>
  <c r="C307" i="6" s="1"/>
  <c r="L306" i="6"/>
  <c r="G303" i="4"/>
  <c r="D278" i="7"/>
  <c r="O278" i="7" s="1"/>
  <c r="E275" i="8"/>
  <c r="G275" i="8" s="1"/>
  <c r="F277" i="9"/>
  <c r="K301" i="5"/>
  <c r="M301" i="5" s="1"/>
  <c r="C302" i="5" s="1"/>
  <c r="L301" i="5"/>
  <c r="D303" i="4"/>
  <c r="O303" i="4" s="1"/>
  <c r="P274" i="8"/>
  <c r="L274" i="8"/>
  <c r="N301" i="5" l="1"/>
  <c r="B302" i="5"/>
  <c r="E302" i="5"/>
  <c r="N306" i="6"/>
  <c r="B307" i="6"/>
  <c r="P301" i="5"/>
  <c r="E307" i="6"/>
  <c r="G307" i="6" s="1"/>
  <c r="H277" i="9"/>
  <c r="I277" i="9" s="1"/>
  <c r="B275" i="8"/>
  <c r="N274" i="8"/>
  <c r="P306" i="6"/>
  <c r="F278" i="7"/>
  <c r="F303" i="4"/>
  <c r="J277" i="9" l="1"/>
  <c r="L277" i="9" s="1"/>
  <c r="G302" i="5"/>
  <c r="D275" i="8"/>
  <c r="O275" i="8" s="1"/>
  <c r="I303" i="4"/>
  <c r="J303" i="4"/>
  <c r="D302" i="5"/>
  <c r="O302" i="5" s="1"/>
  <c r="D307" i="6"/>
  <c r="O307" i="6" s="1"/>
  <c r="H278" i="7"/>
  <c r="J278" i="7" s="1"/>
  <c r="K277" i="9" l="1"/>
  <c r="M277" i="9" s="1"/>
  <c r="C278" i="9" s="1"/>
  <c r="F302" i="5"/>
  <c r="I302" i="5" s="1"/>
  <c r="L278" i="7"/>
  <c r="E278" i="9"/>
  <c r="G278" i="9" s="1"/>
  <c r="K278" i="7"/>
  <c r="M278" i="7" s="1"/>
  <c r="C279" i="7" s="1"/>
  <c r="J302" i="5"/>
  <c r="F275" i="8"/>
  <c r="N277" i="9"/>
  <c r="B278" i="9"/>
  <c r="I278" i="7"/>
  <c r="F307" i="6"/>
  <c r="P277" i="9"/>
  <c r="K303" i="4"/>
  <c r="M303" i="4" s="1"/>
  <c r="C304" i="4" s="1"/>
  <c r="L303" i="4"/>
  <c r="H275" i="8" l="1"/>
  <c r="J275" i="8" s="1"/>
  <c r="E279" i="7"/>
  <c r="P303" i="4"/>
  <c r="K302" i="5"/>
  <c r="M302" i="5" s="1"/>
  <c r="C303" i="5" s="1"/>
  <c r="L302" i="5"/>
  <c r="E304" i="4"/>
  <c r="D278" i="9"/>
  <c r="O278" i="9" s="1"/>
  <c r="B279" i="7"/>
  <c r="N278" i="7"/>
  <c r="N303" i="4"/>
  <c r="B304" i="4"/>
  <c r="J307" i="6"/>
  <c r="I307" i="6"/>
  <c r="P278" i="7"/>
  <c r="F278" i="9" l="1"/>
  <c r="H278" i="9" s="1"/>
  <c r="G279" i="7"/>
  <c r="D279" i="7"/>
  <c r="O279" i="7" s="1"/>
  <c r="G304" i="4"/>
  <c r="K275" i="8"/>
  <c r="M275" i="8" s="1"/>
  <c r="C276" i="8" s="1"/>
  <c r="E303" i="5"/>
  <c r="L275" i="8"/>
  <c r="B303" i="5"/>
  <c r="N302" i="5"/>
  <c r="P302" i="5"/>
  <c r="I275" i="8"/>
  <c r="K307" i="6"/>
  <c r="M307" i="6" s="1"/>
  <c r="C308" i="6" s="1"/>
  <c r="L307" i="6"/>
  <c r="D304" i="4"/>
  <c r="O304" i="4" s="1"/>
  <c r="P307" i="6" l="1"/>
  <c r="J278" i="9"/>
  <c r="K278" i="9" s="1"/>
  <c r="M278" i="9" s="1"/>
  <c r="C279" i="9" s="1"/>
  <c r="P275" i="8"/>
  <c r="G303" i="5"/>
  <c r="F279" i="7"/>
  <c r="I278" i="9"/>
  <c r="E276" i="8"/>
  <c r="G276" i="8" s="1"/>
  <c r="L278" i="9"/>
  <c r="B276" i="8"/>
  <c r="N275" i="8"/>
  <c r="E308" i="6"/>
  <c r="G308" i="6" s="1"/>
  <c r="F304" i="4"/>
  <c r="N307" i="6"/>
  <c r="B308" i="6"/>
  <c r="D303" i="5"/>
  <c r="O303" i="5" s="1"/>
  <c r="P278" i="9" l="1"/>
  <c r="I304" i="4"/>
  <c r="J304" i="4"/>
  <c r="N278" i="9"/>
  <c r="B279" i="9"/>
  <c r="E279" i="9"/>
  <c r="G279" i="9" s="1"/>
  <c r="H279" i="7"/>
  <c r="D276" i="8"/>
  <c r="O276" i="8" s="1"/>
  <c r="F303" i="5"/>
  <c r="D308" i="6"/>
  <c r="O308" i="6" s="1"/>
  <c r="F308" i="6" l="1"/>
  <c r="I308" i="6" s="1"/>
  <c r="J279" i="7"/>
  <c r="D279" i="9"/>
  <c r="O279" i="9" s="1"/>
  <c r="F276" i="8"/>
  <c r="I279" i="7"/>
  <c r="K304" i="4"/>
  <c r="M304" i="4" s="1"/>
  <c r="C305" i="4" s="1"/>
  <c r="L304" i="4"/>
  <c r="J303" i="5"/>
  <c r="I303" i="5"/>
  <c r="J308" i="6" l="1"/>
  <c r="F279" i="9"/>
  <c r="K303" i="5"/>
  <c r="M303" i="5" s="1"/>
  <c r="C304" i="5" s="1"/>
  <c r="L303" i="5"/>
  <c r="L279" i="7"/>
  <c r="P304" i="4"/>
  <c r="N304" i="4"/>
  <c r="B305" i="4"/>
  <c r="K308" i="6"/>
  <c r="M308" i="6" s="1"/>
  <c r="C309" i="6" s="1"/>
  <c r="L308" i="6"/>
  <c r="E305" i="4"/>
  <c r="H279" i="9"/>
  <c r="J279" i="9" s="1"/>
  <c r="H276" i="8"/>
  <c r="I276" i="8" s="1"/>
  <c r="K279" i="7"/>
  <c r="M279" i="7" s="1"/>
  <c r="C280" i="7" s="1"/>
  <c r="I279" i="9" l="1"/>
  <c r="K279" i="9"/>
  <c r="M279" i="9" s="1"/>
  <c r="C280" i="9" s="1"/>
  <c r="G305" i="4"/>
  <c r="N279" i="7"/>
  <c r="B280" i="7"/>
  <c r="L279" i="9"/>
  <c r="E309" i="6"/>
  <c r="P279" i="7"/>
  <c r="P308" i="6"/>
  <c r="B304" i="5"/>
  <c r="N303" i="5"/>
  <c r="B309" i="6"/>
  <c r="N308" i="6"/>
  <c r="D305" i="4"/>
  <c r="O305" i="4" s="1"/>
  <c r="E304" i="5"/>
  <c r="G304" i="5" s="1"/>
  <c r="E280" i="7"/>
  <c r="G280" i="7" s="1"/>
  <c r="J276" i="8"/>
  <c r="P303" i="5"/>
  <c r="P279" i="9" l="1"/>
  <c r="L276" i="8"/>
  <c r="D280" i="7"/>
  <c r="O280" i="7" s="1"/>
  <c r="G309" i="6"/>
  <c r="D309" i="6"/>
  <c r="O309" i="6" s="1"/>
  <c r="N279" i="9"/>
  <c r="B280" i="9"/>
  <c r="K276" i="8"/>
  <c r="M276" i="8" s="1"/>
  <c r="C277" i="8" s="1"/>
  <c r="D304" i="5"/>
  <c r="O304" i="5" s="1"/>
  <c r="E280" i="9"/>
  <c r="G280" i="9" s="1"/>
  <c r="F305" i="4"/>
  <c r="F280" i="7" l="1"/>
  <c r="F309" i="6"/>
  <c r="F304" i="5"/>
  <c r="I304" i="5" s="1"/>
  <c r="H280" i="7"/>
  <c r="I280" i="7" s="1"/>
  <c r="D280" i="9"/>
  <c r="O280" i="9" s="1"/>
  <c r="E277" i="8"/>
  <c r="I309" i="6"/>
  <c r="J309" i="6"/>
  <c r="B277" i="8"/>
  <c r="N276" i="8"/>
  <c r="I305" i="4"/>
  <c r="J305" i="4"/>
  <c r="P276" i="8"/>
  <c r="J304" i="5" l="1"/>
  <c r="F280" i="9"/>
  <c r="G277" i="8"/>
  <c r="D277" i="8"/>
  <c r="O277" i="8" s="1"/>
  <c r="K309" i="6"/>
  <c r="M309" i="6" s="1"/>
  <c r="C310" i="6" s="1"/>
  <c r="L309" i="6"/>
  <c r="L304" i="5"/>
  <c r="K304" i="5"/>
  <c r="M304" i="5" s="1"/>
  <c r="C305" i="5" s="1"/>
  <c r="K305" i="4"/>
  <c r="M305" i="4" s="1"/>
  <c r="C306" i="4" s="1"/>
  <c r="L305" i="4"/>
  <c r="J280" i="7"/>
  <c r="E305" i="5" l="1"/>
  <c r="G305" i="5" s="1"/>
  <c r="E306" i="4"/>
  <c r="G306" i="4" s="1"/>
  <c r="N309" i="6"/>
  <c r="B310" i="6"/>
  <c r="E310" i="6"/>
  <c r="L280" i="7"/>
  <c r="P309" i="6"/>
  <c r="P305" i="4"/>
  <c r="H280" i="9"/>
  <c r="J280" i="9" s="1"/>
  <c r="N305" i="4"/>
  <c r="B306" i="4"/>
  <c r="P304" i="5"/>
  <c r="K280" i="7"/>
  <c r="M280" i="7" s="1"/>
  <c r="C281" i="7" s="1"/>
  <c r="B305" i="5"/>
  <c r="N304" i="5"/>
  <c r="F277" i="8"/>
  <c r="I280" i="9" l="1"/>
  <c r="P280" i="7"/>
  <c r="E281" i="7"/>
  <c r="G281" i="7" s="1"/>
  <c r="N280" i="7"/>
  <c r="B281" i="7"/>
  <c r="H277" i="8"/>
  <c r="I277" i="8" s="1"/>
  <c r="L280" i="9"/>
  <c r="D310" i="6"/>
  <c r="O310" i="6" s="1"/>
  <c r="D305" i="5"/>
  <c r="O305" i="5" s="1"/>
  <c r="G310" i="6"/>
  <c r="D306" i="4"/>
  <c r="O306" i="4" s="1"/>
  <c r="K280" i="9"/>
  <c r="M280" i="9" s="1"/>
  <c r="C281" i="9" s="1"/>
  <c r="J277" i="8" l="1"/>
  <c r="L277" i="8" s="1"/>
  <c r="F310" i="6"/>
  <c r="E281" i="9"/>
  <c r="G281" i="9" s="1"/>
  <c r="F305" i="5"/>
  <c r="K277" i="8"/>
  <c r="M277" i="8" s="1"/>
  <c r="C278" i="8" s="1"/>
  <c r="D281" i="7"/>
  <c r="O281" i="7" s="1"/>
  <c r="N280" i="9"/>
  <c r="B281" i="9"/>
  <c r="F306" i="4"/>
  <c r="I310" i="6"/>
  <c r="J310" i="6"/>
  <c r="P280" i="9"/>
  <c r="F281" i="7" l="1"/>
  <c r="I305" i="5"/>
  <c r="J305" i="5"/>
  <c r="I306" i="4"/>
  <c r="J306" i="4"/>
  <c r="K310" i="6"/>
  <c r="M310" i="6" s="1"/>
  <c r="C311" i="6" s="1"/>
  <c r="L310" i="6"/>
  <c r="D281" i="9"/>
  <c r="O281" i="9" s="1"/>
  <c r="B278" i="8"/>
  <c r="N277" i="8"/>
  <c r="E278" i="8"/>
  <c r="G278" i="8" s="1"/>
  <c r="P277" i="8"/>
  <c r="K306" i="4" l="1"/>
  <c r="M306" i="4" s="1"/>
  <c r="C307" i="4" s="1"/>
  <c r="L306" i="4"/>
  <c r="E311" i="6"/>
  <c r="D278" i="8"/>
  <c r="O278" i="8" s="1"/>
  <c r="F281" i="9"/>
  <c r="K305" i="5"/>
  <c r="M305" i="5" s="1"/>
  <c r="C306" i="5" s="1"/>
  <c r="L305" i="5"/>
  <c r="P310" i="6"/>
  <c r="N310" i="6"/>
  <c r="B311" i="6"/>
  <c r="H281" i="7"/>
  <c r="J281" i="7" s="1"/>
  <c r="I281" i="7" l="1"/>
  <c r="E306" i="5"/>
  <c r="G311" i="6"/>
  <c r="H281" i="9"/>
  <c r="I281" i="9" s="1"/>
  <c r="L281" i="7"/>
  <c r="B307" i="4"/>
  <c r="N306" i="4"/>
  <c r="E307" i="4"/>
  <c r="G307" i="4" s="1"/>
  <c r="D311" i="6"/>
  <c r="O311" i="6" s="1"/>
  <c r="N305" i="5"/>
  <c r="B306" i="5"/>
  <c r="P305" i="5"/>
  <c r="F278" i="8"/>
  <c r="K281" i="7"/>
  <c r="M281" i="7" s="1"/>
  <c r="C282" i="7" s="1"/>
  <c r="P306" i="4"/>
  <c r="P281" i="7" l="1"/>
  <c r="J281" i="9"/>
  <c r="L281" i="9" s="1"/>
  <c r="G306" i="5"/>
  <c r="B282" i="7"/>
  <c r="N281" i="7"/>
  <c r="H278" i="8"/>
  <c r="I278" i="8" s="1"/>
  <c r="D306" i="5"/>
  <c r="O306" i="5" s="1"/>
  <c r="D307" i="4"/>
  <c r="O307" i="4" s="1"/>
  <c r="E282" i="7"/>
  <c r="F311" i="6"/>
  <c r="K281" i="9" l="1"/>
  <c r="M281" i="9" s="1"/>
  <c r="C282" i="9" s="1"/>
  <c r="J278" i="8"/>
  <c r="L278" i="8" s="1"/>
  <c r="F306" i="5"/>
  <c r="J306" i="5" s="1"/>
  <c r="B282" i="9"/>
  <c r="N281" i="9"/>
  <c r="P281" i="9"/>
  <c r="D282" i="7"/>
  <c r="O282" i="7" s="1"/>
  <c r="I306" i="5"/>
  <c r="E282" i="9"/>
  <c r="G282" i="9" s="1"/>
  <c r="F307" i="4"/>
  <c r="K278" i="8"/>
  <c r="M278" i="8" s="1"/>
  <c r="C279" i="8" s="1"/>
  <c r="J311" i="6"/>
  <c r="I311" i="6"/>
  <c r="G282" i="7"/>
  <c r="F282" i="7" l="1"/>
  <c r="K311" i="6"/>
  <c r="M311" i="6" s="1"/>
  <c r="C312" i="6" s="1"/>
  <c r="L311" i="6"/>
  <c r="B279" i="8"/>
  <c r="N278" i="8"/>
  <c r="I307" i="4"/>
  <c r="J307" i="4"/>
  <c r="K306" i="5"/>
  <c r="M306" i="5" s="1"/>
  <c r="C307" i="5" s="1"/>
  <c r="L306" i="5"/>
  <c r="P278" i="8"/>
  <c r="H282" i="7"/>
  <c r="J282" i="7" s="1"/>
  <c r="E279" i="8"/>
  <c r="D282" i="9"/>
  <c r="O282" i="9" s="1"/>
  <c r="I282" i="7" l="1"/>
  <c r="F282" i="9"/>
  <c r="H282" i="9" s="1"/>
  <c r="I282" i="9" s="1"/>
  <c r="L282" i="7"/>
  <c r="K307" i="4"/>
  <c r="M307" i="4" s="1"/>
  <c r="C308" i="4" s="1"/>
  <c r="L307" i="4"/>
  <c r="N306" i="5"/>
  <c r="B307" i="5"/>
  <c r="D279" i="8"/>
  <c r="O279" i="8" s="1"/>
  <c r="G279" i="8"/>
  <c r="P306" i="5"/>
  <c r="N311" i="6"/>
  <c r="B312" i="6"/>
  <c r="E307" i="5"/>
  <c r="G307" i="5" s="1"/>
  <c r="E312" i="6"/>
  <c r="G312" i="6" s="1"/>
  <c r="K282" i="7"/>
  <c r="M282" i="7" s="1"/>
  <c r="C283" i="7" s="1"/>
  <c r="P311" i="6"/>
  <c r="F279" i="8" l="1"/>
  <c r="J282" i="9"/>
  <c r="D307" i="5"/>
  <c r="O307" i="5" s="1"/>
  <c r="N307" i="4"/>
  <c r="B308" i="4"/>
  <c r="E308" i="4"/>
  <c r="D312" i="6"/>
  <c r="O312" i="6" s="1"/>
  <c r="P307" i="4"/>
  <c r="B283" i="7"/>
  <c r="N282" i="7"/>
  <c r="P282" i="7"/>
  <c r="E283" i="7"/>
  <c r="G283" i="7" s="1"/>
  <c r="D308" i="4" l="1"/>
  <c r="O308" i="4" s="1"/>
  <c r="F312" i="6"/>
  <c r="F307" i="5"/>
  <c r="L282" i="9"/>
  <c r="G308" i="4"/>
  <c r="K282" i="9"/>
  <c r="M282" i="9" s="1"/>
  <c r="C283" i="9" s="1"/>
  <c r="H279" i="8"/>
  <c r="J279" i="8" s="1"/>
  <c r="D283" i="7"/>
  <c r="O283" i="7" s="1"/>
  <c r="F308" i="4" l="1"/>
  <c r="L279" i="8"/>
  <c r="K279" i="8"/>
  <c r="M279" i="8" s="1"/>
  <c r="C280" i="8" s="1"/>
  <c r="J307" i="5"/>
  <c r="I307" i="5"/>
  <c r="B283" i="9"/>
  <c r="N282" i="9"/>
  <c r="I279" i="8"/>
  <c r="P282" i="9"/>
  <c r="J308" i="4"/>
  <c r="I308" i="4"/>
  <c r="F283" i="7"/>
  <c r="E283" i="9"/>
  <c r="G283" i="9" s="1"/>
  <c r="I312" i="6"/>
  <c r="J312" i="6"/>
  <c r="K308" i="4" l="1"/>
  <c r="M308" i="4" s="1"/>
  <c r="C309" i="4" s="1"/>
  <c r="L308" i="4"/>
  <c r="E280" i="8"/>
  <c r="G280" i="8" s="1"/>
  <c r="H283" i="7"/>
  <c r="I283" i="7" s="1"/>
  <c r="D283" i="9"/>
  <c r="O283" i="9" s="1"/>
  <c r="K307" i="5"/>
  <c r="M307" i="5" s="1"/>
  <c r="C308" i="5" s="1"/>
  <c r="L307" i="5"/>
  <c r="N279" i="8"/>
  <c r="B280" i="8"/>
  <c r="K312" i="6"/>
  <c r="M312" i="6" s="1"/>
  <c r="C313" i="6" s="1"/>
  <c r="L312" i="6"/>
  <c r="P279" i="8"/>
  <c r="F283" i="9" l="1"/>
  <c r="J283" i="7"/>
  <c r="P307" i="5"/>
  <c r="D280" i="8"/>
  <c r="O280" i="8" s="1"/>
  <c r="H283" i="9"/>
  <c r="I283" i="9" s="1"/>
  <c r="N307" i="5"/>
  <c r="B308" i="5"/>
  <c r="K283" i="7"/>
  <c r="M283" i="7" s="1"/>
  <c r="C284" i="7" s="1"/>
  <c r="L283" i="7"/>
  <c r="B313" i="6"/>
  <c r="N312" i="6"/>
  <c r="N308" i="4"/>
  <c r="B309" i="4"/>
  <c r="E309" i="4"/>
  <c r="G309" i="4" s="1"/>
  <c r="E308" i="5"/>
  <c r="E313" i="6"/>
  <c r="G313" i="6" s="1"/>
  <c r="P312" i="6"/>
  <c r="P308" i="4"/>
  <c r="P283" i="7" l="1"/>
  <c r="J283" i="9"/>
  <c r="L283" i="9" s="1"/>
  <c r="D309" i="4"/>
  <c r="O309" i="4" s="1"/>
  <c r="E284" i="7"/>
  <c r="G284" i="7" s="1"/>
  <c r="N283" i="7"/>
  <c r="B284" i="7"/>
  <c r="F280" i="8"/>
  <c r="D313" i="6"/>
  <c r="O313" i="6" s="1"/>
  <c r="D308" i="5"/>
  <c r="O308" i="5" s="1"/>
  <c r="G308" i="5"/>
  <c r="K283" i="9" l="1"/>
  <c r="M283" i="9" s="1"/>
  <c r="C284" i="9" s="1"/>
  <c r="F313" i="6"/>
  <c r="I313" i="6" s="1"/>
  <c r="D284" i="7"/>
  <c r="O284" i="7" s="1"/>
  <c r="F309" i="4"/>
  <c r="H280" i="8"/>
  <c r="J280" i="8" s="1"/>
  <c r="B284" i="9"/>
  <c r="N283" i="9"/>
  <c r="E284" i="9"/>
  <c r="F308" i="5"/>
  <c r="P283" i="9" l="1"/>
  <c r="J313" i="6"/>
  <c r="L313" i="6" s="1"/>
  <c r="F284" i="7"/>
  <c r="L280" i="8"/>
  <c r="K280" i="8"/>
  <c r="M280" i="8" s="1"/>
  <c r="C281" i="8" s="1"/>
  <c r="I309" i="4"/>
  <c r="J309" i="4"/>
  <c r="B314" i="6"/>
  <c r="D284" i="9"/>
  <c r="O284" i="9" s="1"/>
  <c r="H284" i="7"/>
  <c r="J308" i="5"/>
  <c r="I308" i="5"/>
  <c r="G284" i="9"/>
  <c r="I280" i="8"/>
  <c r="K313" i="6"/>
  <c r="M313" i="6" s="1"/>
  <c r="C314" i="6" s="1"/>
  <c r="N313" i="6" l="1"/>
  <c r="P313" i="6"/>
  <c r="D314" i="6"/>
  <c r="K308" i="5"/>
  <c r="M308" i="5" s="1"/>
  <c r="C309" i="5" s="1"/>
  <c r="L308" i="5"/>
  <c r="J284" i="7"/>
  <c r="K284" i="7" s="1"/>
  <c r="M284" i="7" s="1"/>
  <c r="C285" i="7" s="1"/>
  <c r="E281" i="8"/>
  <c r="F284" i="9"/>
  <c r="N280" i="8"/>
  <c r="B281" i="8"/>
  <c r="K309" i="4"/>
  <c r="M309" i="4" s="1"/>
  <c r="C310" i="4" s="1"/>
  <c r="L309" i="4"/>
  <c r="P280" i="8"/>
  <c r="I284" i="7"/>
  <c r="E314" i="6"/>
  <c r="G314" i="6" s="1"/>
  <c r="O314" i="6" l="1"/>
  <c r="E285" i="7"/>
  <c r="G285" i="7" s="1"/>
  <c r="N309" i="4"/>
  <c r="B310" i="4"/>
  <c r="B309" i="5"/>
  <c r="N308" i="5"/>
  <c r="P309" i="4"/>
  <c r="E309" i="5"/>
  <c r="G309" i="5" s="1"/>
  <c r="P308" i="5"/>
  <c r="H284" i="9"/>
  <c r="J284" i="9" s="1"/>
  <c r="G281" i="8"/>
  <c r="E310" i="4"/>
  <c r="G310" i="4" s="1"/>
  <c r="P284" i="7"/>
  <c r="L284" i="7"/>
  <c r="D281" i="8"/>
  <c r="O281" i="8" s="1"/>
  <c r="F314" i="6"/>
  <c r="F281" i="8" l="1"/>
  <c r="I284" i="9"/>
  <c r="L284" i="9"/>
  <c r="I314" i="6"/>
  <c r="J314" i="6"/>
  <c r="B285" i="7"/>
  <c r="N284" i="7"/>
  <c r="H281" i="8"/>
  <c r="J281" i="8" s="1"/>
  <c r="D310" i="4"/>
  <c r="O310" i="4" s="1"/>
  <c r="D309" i="5"/>
  <c r="O309" i="5" s="1"/>
  <c r="K284" i="9"/>
  <c r="M284" i="9" s="1"/>
  <c r="C285" i="9" s="1"/>
  <c r="L281" i="8" l="1"/>
  <c r="K314" i="6"/>
  <c r="M314" i="6" s="1"/>
  <c r="C315" i="6" s="1"/>
  <c r="L314" i="6"/>
  <c r="F310" i="4"/>
  <c r="D285" i="7"/>
  <c r="O285" i="7" s="1"/>
  <c r="K281" i="8"/>
  <c r="M281" i="8" s="1"/>
  <c r="C282" i="8" s="1"/>
  <c r="N284" i="9"/>
  <c r="B285" i="9"/>
  <c r="I281" i="8"/>
  <c r="E285" i="9"/>
  <c r="G285" i="9" s="1"/>
  <c r="P284" i="9"/>
  <c r="F309" i="5"/>
  <c r="F285" i="7" l="1"/>
  <c r="H285" i="7" s="1"/>
  <c r="I309" i="5"/>
  <c r="J309" i="5"/>
  <c r="E315" i="6"/>
  <c r="G315" i="6" s="1"/>
  <c r="P314" i="6"/>
  <c r="E282" i="8"/>
  <c r="G282" i="8" s="1"/>
  <c r="N314" i="6"/>
  <c r="B315" i="6"/>
  <c r="N281" i="8"/>
  <c r="B282" i="8"/>
  <c r="D285" i="9"/>
  <c r="O285" i="9" s="1"/>
  <c r="J310" i="4"/>
  <c r="I310" i="4"/>
  <c r="P281" i="8"/>
  <c r="I285" i="7" l="1"/>
  <c r="J285" i="7"/>
  <c r="L285" i="7" s="1"/>
  <c r="B286" i="7" s="1"/>
  <c r="K309" i="5"/>
  <c r="M309" i="5" s="1"/>
  <c r="C310" i="5" s="1"/>
  <c r="L309" i="5"/>
  <c r="D315" i="6"/>
  <c r="O315" i="6" s="1"/>
  <c r="K310" i="4"/>
  <c r="M310" i="4" s="1"/>
  <c r="C311" i="4" s="1"/>
  <c r="L310" i="4"/>
  <c r="D282" i="8"/>
  <c r="O282" i="8" s="1"/>
  <c r="F285" i="9"/>
  <c r="K285" i="7"/>
  <c r="M285" i="7" s="1"/>
  <c r="C286" i="7" s="1"/>
  <c r="P309" i="5" l="1"/>
  <c r="H285" i="9"/>
  <c r="I285" i="9" s="1"/>
  <c r="N310" i="4"/>
  <c r="B311" i="4"/>
  <c r="P310" i="4"/>
  <c r="F282" i="8"/>
  <c r="F315" i="6"/>
  <c r="N285" i="7"/>
  <c r="E286" i="7"/>
  <c r="E311" i="4"/>
  <c r="G311" i="4" s="1"/>
  <c r="N309" i="5"/>
  <c r="B310" i="5"/>
  <c r="D286" i="7"/>
  <c r="F286" i="7" s="1"/>
  <c r="P285" i="7"/>
  <c r="E310" i="5"/>
  <c r="G310" i="5" s="1"/>
  <c r="J285" i="9" l="1"/>
  <c r="G286" i="7"/>
  <c r="D310" i="5"/>
  <c r="O310" i="5" s="1"/>
  <c r="J315" i="6"/>
  <c r="I315" i="6"/>
  <c r="D311" i="4"/>
  <c r="O311" i="4" s="1"/>
  <c r="H282" i="8"/>
  <c r="J282" i="8" s="1"/>
  <c r="L285" i="9"/>
  <c r="H286" i="7"/>
  <c r="O286" i="7"/>
  <c r="K285" i="9"/>
  <c r="M285" i="9" s="1"/>
  <c r="C286" i="9" s="1"/>
  <c r="I282" i="8" l="1"/>
  <c r="F311" i="4"/>
  <c r="I311" i="4" s="1"/>
  <c r="F310" i="5"/>
  <c r="J310" i="5" s="1"/>
  <c r="P285" i="9"/>
  <c r="J286" i="7"/>
  <c r="K286" i="7" s="1"/>
  <c r="I286" i="7"/>
  <c r="K282" i="8"/>
  <c r="M282" i="8" s="1"/>
  <c r="C283" i="8" s="1"/>
  <c r="B286" i="9"/>
  <c r="N285" i="9"/>
  <c r="E286" i="9"/>
  <c r="K315" i="6"/>
  <c r="M315" i="6" s="1"/>
  <c r="C316" i="6" s="1"/>
  <c r="L315" i="6"/>
  <c r="L282" i="8"/>
  <c r="I310" i="5" l="1"/>
  <c r="J311" i="4"/>
  <c r="L311" i="4" s="1"/>
  <c r="B312" i="4" s="1"/>
  <c r="L286" i="7"/>
  <c r="M286" i="7"/>
  <c r="C287" i="7" s="1"/>
  <c r="P286" i="7"/>
  <c r="E283" i="8"/>
  <c r="K310" i="5"/>
  <c r="M310" i="5" s="1"/>
  <c r="C311" i="5" s="1"/>
  <c r="B287" i="7"/>
  <c r="P315" i="6"/>
  <c r="D286" i="9"/>
  <c r="O286" i="9" s="1"/>
  <c r="G286" i="9"/>
  <c r="N282" i="8"/>
  <c r="B283" i="8"/>
  <c r="P282" i="8"/>
  <c r="E316" i="6"/>
  <c r="G316" i="6" s="1"/>
  <c r="K311" i="4"/>
  <c r="M311" i="4" s="1"/>
  <c r="C312" i="4" s="1"/>
  <c r="L310" i="5"/>
  <c r="B316" i="6"/>
  <c r="N315" i="6"/>
  <c r="N286" i="7" l="1"/>
  <c r="P310" i="5"/>
  <c r="F286" i="9"/>
  <c r="E287" i="7"/>
  <c r="G287" i="7" s="1"/>
  <c r="E312" i="4"/>
  <c r="G312" i="4" s="1"/>
  <c r="G283" i="8"/>
  <c r="D283" i="8"/>
  <c r="O283" i="8" s="1"/>
  <c r="H286" i="9"/>
  <c r="J286" i="9" s="1"/>
  <c r="E311" i="5"/>
  <c r="B311" i="5"/>
  <c r="N310" i="5"/>
  <c r="D287" i="7"/>
  <c r="D316" i="6"/>
  <c r="O316" i="6" s="1"/>
  <c r="N311" i="4"/>
  <c r="P311" i="4"/>
  <c r="D312" i="4"/>
  <c r="O312" i="4" s="1"/>
  <c r="O287" i="7" l="1"/>
  <c r="D311" i="5"/>
  <c r="O311" i="5" s="1"/>
  <c r="K286" i="9"/>
  <c r="M286" i="9" s="1"/>
  <c r="C287" i="9" s="1"/>
  <c r="F283" i="8"/>
  <c r="L286" i="9"/>
  <c r="G311" i="5"/>
  <c r="I286" i="9"/>
  <c r="F312" i="4"/>
  <c r="F316" i="6"/>
  <c r="F287" i="7"/>
  <c r="P286" i="9" l="1"/>
  <c r="F311" i="5"/>
  <c r="J311" i="5" s="1"/>
  <c r="J316" i="6"/>
  <c r="I316" i="6"/>
  <c r="N286" i="9"/>
  <c r="B287" i="9"/>
  <c r="H283" i="8"/>
  <c r="H287" i="7"/>
  <c r="J287" i="7" s="1"/>
  <c r="J312" i="4"/>
  <c r="I312" i="4"/>
  <c r="E287" i="9"/>
  <c r="I311" i="5" l="1"/>
  <c r="I287" i="7"/>
  <c r="L311" i="5"/>
  <c r="K311" i="5"/>
  <c r="M311" i="5" s="1"/>
  <c r="C312" i="5" s="1"/>
  <c r="G287" i="9"/>
  <c r="L287" i="7"/>
  <c r="D287" i="9"/>
  <c r="O287" i="9" s="1"/>
  <c r="K312" i="4"/>
  <c r="M312" i="4" s="1"/>
  <c r="C313" i="4" s="1"/>
  <c r="L312" i="4"/>
  <c r="J283" i="8"/>
  <c r="K287" i="7"/>
  <c r="M287" i="7" s="1"/>
  <c r="C288" i="7" s="1"/>
  <c r="I283" i="8"/>
  <c r="K316" i="6"/>
  <c r="M316" i="6" s="1"/>
  <c r="C317" i="6" s="1"/>
  <c r="L316" i="6"/>
  <c r="P316" i="6" l="1"/>
  <c r="E288" i="7"/>
  <c r="G288" i="7" s="1"/>
  <c r="B288" i="7"/>
  <c r="N287" i="7"/>
  <c r="L283" i="8"/>
  <c r="E312" i="5"/>
  <c r="E313" i="4"/>
  <c r="G313" i="4" s="1"/>
  <c r="N311" i="5"/>
  <c r="B312" i="5"/>
  <c r="E317" i="6"/>
  <c r="G317" i="6" s="1"/>
  <c r="P312" i="4"/>
  <c r="P287" i="7"/>
  <c r="P311" i="5"/>
  <c r="N312" i="4"/>
  <c r="B313" i="4"/>
  <c r="K283" i="8"/>
  <c r="M283" i="8" s="1"/>
  <c r="C284" i="8" s="1"/>
  <c r="F287" i="9"/>
  <c r="B317" i="6"/>
  <c r="N316" i="6"/>
  <c r="D312" i="5" l="1"/>
  <c r="O312" i="5" s="1"/>
  <c r="H287" i="9"/>
  <c r="J287" i="9" s="1"/>
  <c r="D288" i="7"/>
  <c r="O288" i="7" s="1"/>
  <c r="E284" i="8"/>
  <c r="G284" i="8" s="1"/>
  <c r="G312" i="5"/>
  <c r="P283" i="8"/>
  <c r="D317" i="6"/>
  <c r="O317" i="6" s="1"/>
  <c r="N283" i="8"/>
  <c r="B284" i="8"/>
  <c r="D313" i="4"/>
  <c r="O313" i="4" s="1"/>
  <c r="F317" i="6" l="1"/>
  <c r="J317" i="6" s="1"/>
  <c r="L317" i="6" s="1"/>
  <c r="F312" i="5"/>
  <c r="F313" i="4"/>
  <c r="F288" i="7"/>
  <c r="H288" i="7" s="1"/>
  <c r="I287" i="9"/>
  <c r="L287" i="9"/>
  <c r="I317" i="6"/>
  <c r="J312" i="5"/>
  <c r="I312" i="5"/>
  <c r="I313" i="4"/>
  <c r="J313" i="4"/>
  <c r="K287" i="9"/>
  <c r="M287" i="9" s="1"/>
  <c r="C288" i="9" s="1"/>
  <c r="D284" i="8"/>
  <c r="O284" i="8" s="1"/>
  <c r="E288" i="9" l="1"/>
  <c r="G288" i="9" s="1"/>
  <c r="B318" i="6"/>
  <c r="F284" i="8"/>
  <c r="J288" i="7"/>
  <c r="K313" i="4"/>
  <c r="M313" i="4" s="1"/>
  <c r="C314" i="4" s="1"/>
  <c r="L313" i="4"/>
  <c r="K317" i="6"/>
  <c r="M317" i="6" s="1"/>
  <c r="C318" i="6" s="1"/>
  <c r="K312" i="5"/>
  <c r="M312" i="5" s="1"/>
  <c r="C313" i="5" s="1"/>
  <c r="L312" i="5"/>
  <c r="I288" i="7"/>
  <c r="N287" i="9"/>
  <c r="B288" i="9"/>
  <c r="P287" i="9"/>
  <c r="B313" i="5" l="1"/>
  <c r="N312" i="5"/>
  <c r="N313" i="4"/>
  <c r="B314" i="4"/>
  <c r="L288" i="7"/>
  <c r="K288" i="7"/>
  <c r="M288" i="7" s="1"/>
  <c r="C289" i="7" s="1"/>
  <c r="D288" i="9"/>
  <c r="O288" i="9" s="1"/>
  <c r="E318" i="6"/>
  <c r="P317" i="6"/>
  <c r="E314" i="4"/>
  <c r="G314" i="4" s="1"/>
  <c r="E313" i="5"/>
  <c r="P313" i="4"/>
  <c r="D318" i="6"/>
  <c r="P312" i="5"/>
  <c r="H284" i="8"/>
  <c r="J284" i="8" s="1"/>
  <c r="N317" i="6"/>
  <c r="E289" i="7" l="1"/>
  <c r="B289" i="7"/>
  <c r="N288" i="7"/>
  <c r="G318" i="6"/>
  <c r="O318" i="6"/>
  <c r="P288" i="7"/>
  <c r="K284" i="8"/>
  <c r="M284" i="8" s="1"/>
  <c r="C285" i="8" s="1"/>
  <c r="I284" i="8"/>
  <c r="D314" i="4"/>
  <c r="O314" i="4" s="1"/>
  <c r="F288" i="9"/>
  <c r="F318" i="6"/>
  <c r="G313" i="5"/>
  <c r="L284" i="8"/>
  <c r="D313" i="5"/>
  <c r="O313" i="5" s="1"/>
  <c r="F314" i="4" l="1"/>
  <c r="I314" i="4" s="1"/>
  <c r="G289" i="7"/>
  <c r="H288" i="9"/>
  <c r="I288" i="9" s="1"/>
  <c r="F313" i="5"/>
  <c r="B285" i="8"/>
  <c r="N284" i="8"/>
  <c r="P284" i="8"/>
  <c r="E285" i="8"/>
  <c r="G285" i="8" s="1"/>
  <c r="D289" i="7"/>
  <c r="O289" i="7" s="1"/>
  <c r="I318" i="6"/>
  <c r="J318" i="6"/>
  <c r="J314" i="4" l="1"/>
  <c r="J288" i="9"/>
  <c r="L288" i="9" s="1"/>
  <c r="D285" i="8"/>
  <c r="O285" i="8" s="1"/>
  <c r="K314" i="4"/>
  <c r="M314" i="4" s="1"/>
  <c r="C315" i="4" s="1"/>
  <c r="L314" i="4"/>
  <c r="F289" i="7"/>
  <c r="L318" i="6"/>
  <c r="K318" i="6"/>
  <c r="M318" i="6" s="1"/>
  <c r="C319" i="6" s="1"/>
  <c r="J313" i="5"/>
  <c r="I313" i="5"/>
  <c r="K288" i="9" l="1"/>
  <c r="M288" i="9" s="1"/>
  <c r="C289" i="9" s="1"/>
  <c r="E319" i="6"/>
  <c r="G319" i="6" s="1"/>
  <c r="B319" i="6"/>
  <c r="N318" i="6"/>
  <c r="F285" i="8"/>
  <c r="K313" i="5"/>
  <c r="M313" i="5" s="1"/>
  <c r="C314" i="5" s="1"/>
  <c r="L313" i="5"/>
  <c r="N314" i="4"/>
  <c r="B315" i="4"/>
  <c r="B289" i="9"/>
  <c r="N288" i="9"/>
  <c r="H289" i="7"/>
  <c r="J289" i="7" s="1"/>
  <c r="P314" i="4"/>
  <c r="P288" i="9"/>
  <c r="P318" i="6"/>
  <c r="E289" i="9"/>
  <c r="G289" i="9" s="1"/>
  <c r="E315" i="4"/>
  <c r="I289" i="7" l="1"/>
  <c r="D315" i="4"/>
  <c r="O315" i="4" s="1"/>
  <c r="K289" i="7"/>
  <c r="M289" i="7" s="1"/>
  <c r="C290" i="7" s="1"/>
  <c r="G315" i="4"/>
  <c r="D319" i="6"/>
  <c r="O319" i="6" s="1"/>
  <c r="D289" i="9"/>
  <c r="O289" i="9" s="1"/>
  <c r="N313" i="5"/>
  <c r="B314" i="5"/>
  <c r="P313" i="5"/>
  <c r="E314" i="5"/>
  <c r="L289" i="7"/>
  <c r="H285" i="8"/>
  <c r="I285" i="8" s="1"/>
  <c r="J285" i="8" l="1"/>
  <c r="L285" i="8" s="1"/>
  <c r="D314" i="5"/>
  <c r="O314" i="5" s="1"/>
  <c r="G314" i="5"/>
  <c r="F319" i="6"/>
  <c r="F289" i="9"/>
  <c r="E290" i="7"/>
  <c r="G290" i="7" s="1"/>
  <c r="F315" i="4"/>
  <c r="N289" i="7"/>
  <c r="B290" i="7"/>
  <c r="P289" i="7"/>
  <c r="K285" i="8" l="1"/>
  <c r="M285" i="8" s="1"/>
  <c r="C286" i="8" s="1"/>
  <c r="F314" i="5"/>
  <c r="D290" i="7"/>
  <c r="O290" i="7" s="1"/>
  <c r="J319" i="6"/>
  <c r="I319" i="6"/>
  <c r="N285" i="8"/>
  <c r="B286" i="8"/>
  <c r="H289" i="9"/>
  <c r="I289" i="9" s="1"/>
  <c r="E286" i="8"/>
  <c r="G286" i="8" s="1"/>
  <c r="J314" i="5"/>
  <c r="I314" i="5"/>
  <c r="I315" i="4"/>
  <c r="J315" i="4"/>
  <c r="P285" i="8"/>
  <c r="J289" i="9" l="1"/>
  <c r="L289" i="9" s="1"/>
  <c r="K319" i="6"/>
  <c r="M319" i="6" s="1"/>
  <c r="C320" i="6" s="1"/>
  <c r="L319" i="6"/>
  <c r="K315" i="4"/>
  <c r="M315" i="4" s="1"/>
  <c r="C316" i="4" s="1"/>
  <c r="L315" i="4"/>
  <c r="K289" i="9"/>
  <c r="M289" i="9" s="1"/>
  <c r="C290" i="9" s="1"/>
  <c r="D286" i="8"/>
  <c r="O286" i="8" s="1"/>
  <c r="F290" i="7"/>
  <c r="K314" i="5"/>
  <c r="M314" i="5" s="1"/>
  <c r="C315" i="5" s="1"/>
  <c r="L314" i="5"/>
  <c r="P315" i="4" l="1"/>
  <c r="F286" i="8"/>
  <c r="H286" i="8" s="1"/>
  <c r="J286" i="8" s="1"/>
  <c r="E315" i="5"/>
  <c r="G315" i="5" s="1"/>
  <c r="B316" i="4"/>
  <c r="N315" i="4"/>
  <c r="P314" i="5"/>
  <c r="B320" i="6"/>
  <c r="N319" i="6"/>
  <c r="E320" i="6"/>
  <c r="G320" i="6" s="1"/>
  <c r="B315" i="5"/>
  <c r="N314" i="5"/>
  <c r="E290" i="9"/>
  <c r="G290" i="9" s="1"/>
  <c r="P319" i="6"/>
  <c r="E316" i="4"/>
  <c r="G316" i="4" s="1"/>
  <c r="P289" i="9"/>
  <c r="H290" i="7"/>
  <c r="I290" i="7" s="1"/>
  <c r="B290" i="9"/>
  <c r="N289" i="9"/>
  <c r="I286" i="8" l="1"/>
  <c r="J290" i="7"/>
  <c r="L290" i="7" s="1"/>
  <c r="L286" i="8"/>
  <c r="D290" i="9"/>
  <c r="O290" i="9" s="1"/>
  <c r="D320" i="6"/>
  <c r="O320" i="6" s="1"/>
  <c r="D316" i="4"/>
  <c r="O316" i="4" s="1"/>
  <c r="D315" i="5"/>
  <c r="O315" i="5" s="1"/>
  <c r="K286" i="8"/>
  <c r="M286" i="8" s="1"/>
  <c r="C287" i="8" s="1"/>
  <c r="K290" i="7"/>
  <c r="M290" i="7" s="1"/>
  <c r="C291" i="7" s="1"/>
  <c r="F290" i="9" l="1"/>
  <c r="H290" i="9" s="1"/>
  <c r="I290" i="9" s="1"/>
  <c r="F320" i="6"/>
  <c r="I320" i="6" s="1"/>
  <c r="E291" i="7"/>
  <c r="P290" i="7"/>
  <c r="E287" i="8"/>
  <c r="G287" i="8" s="1"/>
  <c r="B287" i="8"/>
  <c r="N286" i="8"/>
  <c r="F315" i="5"/>
  <c r="F316" i="4"/>
  <c r="B291" i="7"/>
  <c r="N290" i="7"/>
  <c r="P286" i="8"/>
  <c r="J320" i="6" l="1"/>
  <c r="L320" i="6" s="1"/>
  <c r="J290" i="9"/>
  <c r="G291" i="7"/>
  <c r="D287" i="8"/>
  <c r="O287" i="8" s="1"/>
  <c r="K320" i="6"/>
  <c r="M320" i="6" s="1"/>
  <c r="C321" i="6" s="1"/>
  <c r="B321" i="6"/>
  <c r="D291" i="7"/>
  <c r="O291" i="7" s="1"/>
  <c r="J315" i="5"/>
  <c r="I315" i="5"/>
  <c r="J316" i="4"/>
  <c r="I316" i="4"/>
  <c r="F291" i="7" l="1"/>
  <c r="D321" i="6"/>
  <c r="K315" i="5"/>
  <c r="M315" i="5" s="1"/>
  <c r="C316" i="5" s="1"/>
  <c r="L315" i="5"/>
  <c r="P320" i="6"/>
  <c r="H291" i="7"/>
  <c r="I291" i="7" s="1"/>
  <c r="K316" i="4"/>
  <c r="M316" i="4" s="1"/>
  <c r="C317" i="4" s="1"/>
  <c r="L316" i="4"/>
  <c r="E321" i="6"/>
  <c r="G321" i="6" s="1"/>
  <c r="L290" i="9"/>
  <c r="N320" i="6"/>
  <c r="F287" i="8"/>
  <c r="K290" i="9"/>
  <c r="M290" i="9" s="1"/>
  <c r="C291" i="9" s="1"/>
  <c r="P290" i="9" l="1"/>
  <c r="J291" i="7"/>
  <c r="L291" i="7" s="1"/>
  <c r="N316" i="4"/>
  <c r="B317" i="4"/>
  <c r="P316" i="4"/>
  <c r="N315" i="5"/>
  <c r="B316" i="5"/>
  <c r="E316" i="5"/>
  <c r="P315" i="5"/>
  <c r="K291" i="7"/>
  <c r="M291" i="7" s="1"/>
  <c r="C292" i="7" s="1"/>
  <c r="O321" i="6"/>
  <c r="B291" i="9"/>
  <c r="N290" i="9"/>
  <c r="H287" i="8"/>
  <c r="I287" i="8" s="1"/>
  <c r="F321" i="6"/>
  <c r="B292" i="7"/>
  <c r="E317" i="4"/>
  <c r="G317" i="4" s="1"/>
  <c r="E291" i="9"/>
  <c r="G291" i="9" s="1"/>
  <c r="N291" i="7" l="1"/>
  <c r="J287" i="8"/>
  <c r="L287" i="8" s="1"/>
  <c r="G316" i="5"/>
  <c r="D316" i="5"/>
  <c r="O316" i="5" s="1"/>
  <c r="D291" i="9"/>
  <c r="O291" i="9" s="1"/>
  <c r="J321" i="6"/>
  <c r="I321" i="6"/>
  <c r="E292" i="7"/>
  <c r="D317" i="4"/>
  <c r="O317" i="4" s="1"/>
  <c r="K287" i="8"/>
  <c r="M287" i="8" s="1"/>
  <c r="C288" i="8" s="1"/>
  <c r="P291" i="7"/>
  <c r="D292" i="7"/>
  <c r="F292" i="7" s="1"/>
  <c r="F291" i="9" l="1"/>
  <c r="H291" i="9" s="1"/>
  <c r="F316" i="5"/>
  <c r="K321" i="6"/>
  <c r="M321" i="6" s="1"/>
  <c r="C322" i="6" s="1"/>
  <c r="L321" i="6"/>
  <c r="F317" i="4"/>
  <c r="B288" i="8"/>
  <c r="N287" i="8"/>
  <c r="O292" i="7"/>
  <c r="P287" i="8"/>
  <c r="G292" i="7"/>
  <c r="H292" i="7" s="1"/>
  <c r="J292" i="7" s="1"/>
  <c r="E288" i="8"/>
  <c r="G288" i="8" s="1"/>
  <c r="I291" i="9" l="1"/>
  <c r="J291" i="9"/>
  <c r="L292" i="7"/>
  <c r="E322" i="6"/>
  <c r="I316" i="5"/>
  <c r="J316" i="5"/>
  <c r="K292" i="7"/>
  <c r="M292" i="7" s="1"/>
  <c r="C293" i="7" s="1"/>
  <c r="D288" i="8"/>
  <c r="O288" i="8" s="1"/>
  <c r="L291" i="9"/>
  <c r="I292" i="7"/>
  <c r="B322" i="6"/>
  <c r="N321" i="6"/>
  <c r="K291" i="9"/>
  <c r="M291" i="9" s="1"/>
  <c r="C292" i="9" s="1"/>
  <c r="J317" i="4"/>
  <c r="I317" i="4"/>
  <c r="P321" i="6"/>
  <c r="P291" i="9" l="1"/>
  <c r="F288" i="8"/>
  <c r="G322" i="6"/>
  <c r="E292" i="9"/>
  <c r="B292" i="9"/>
  <c r="N291" i="9"/>
  <c r="K316" i="5"/>
  <c r="M316" i="5" s="1"/>
  <c r="C317" i="5" s="1"/>
  <c r="L316" i="5"/>
  <c r="B293" i="7"/>
  <c r="N292" i="7"/>
  <c r="D322" i="6"/>
  <c r="O322" i="6" s="1"/>
  <c r="E293" i="7"/>
  <c r="K317" i="4"/>
  <c r="M317" i="4" s="1"/>
  <c r="C318" i="4" s="1"/>
  <c r="L317" i="4"/>
  <c r="P292" i="7"/>
  <c r="E317" i="5" l="1"/>
  <c r="G317" i="5" s="1"/>
  <c r="G292" i="9"/>
  <c r="B317" i="5"/>
  <c r="N316" i="5"/>
  <c r="B318" i="4"/>
  <c r="N317" i="4"/>
  <c r="F322" i="6"/>
  <c r="D292" i="9"/>
  <c r="O292" i="9" s="1"/>
  <c r="H288" i="8"/>
  <c r="D293" i="7"/>
  <c r="O293" i="7" s="1"/>
  <c r="P317" i="4"/>
  <c r="P316" i="5"/>
  <c r="E318" i="4"/>
  <c r="G318" i="4" s="1"/>
  <c r="G293" i="7"/>
  <c r="J322" i="6" l="1"/>
  <c r="I322" i="6"/>
  <c r="D318" i="4"/>
  <c r="O318" i="4" s="1"/>
  <c r="J288" i="8"/>
  <c r="I288" i="8"/>
  <c r="D317" i="5"/>
  <c r="O317" i="5" s="1"/>
  <c r="F292" i="9"/>
  <c r="F293" i="7"/>
  <c r="F317" i="5" l="1"/>
  <c r="L288" i="8"/>
  <c r="H292" i="9"/>
  <c r="I292" i="9" s="1"/>
  <c r="H293" i="7"/>
  <c r="J293" i="7" s="1"/>
  <c r="J317" i="5"/>
  <c r="I317" i="5"/>
  <c r="K288" i="8"/>
  <c r="M288" i="8" s="1"/>
  <c r="C289" i="8" s="1"/>
  <c r="K322" i="6"/>
  <c r="M322" i="6" s="1"/>
  <c r="C323" i="6" s="1"/>
  <c r="L322" i="6"/>
  <c r="F318" i="4"/>
  <c r="J292" i="9" l="1"/>
  <c r="K317" i="5"/>
  <c r="M317" i="5" s="1"/>
  <c r="C318" i="5" s="1"/>
  <c r="L317" i="5"/>
  <c r="N322" i="6"/>
  <c r="B323" i="6"/>
  <c r="K293" i="7"/>
  <c r="M293" i="7" s="1"/>
  <c r="C294" i="7" s="1"/>
  <c r="L293" i="7"/>
  <c r="E323" i="6"/>
  <c r="G323" i="6" s="1"/>
  <c r="E289" i="8"/>
  <c r="G289" i="8" s="1"/>
  <c r="K292" i="9"/>
  <c r="M292" i="9" s="1"/>
  <c r="C293" i="9" s="1"/>
  <c r="P322" i="6"/>
  <c r="L292" i="9"/>
  <c r="B289" i="8"/>
  <c r="N288" i="8"/>
  <c r="J318" i="4"/>
  <c r="I318" i="4"/>
  <c r="I293" i="7"/>
  <c r="P288" i="8"/>
  <c r="P293" i="7" l="1"/>
  <c r="P292" i="9"/>
  <c r="B293" i="9"/>
  <c r="N292" i="9"/>
  <c r="E294" i="7"/>
  <c r="D323" i="6"/>
  <c r="O323" i="6" s="1"/>
  <c r="B294" i="7"/>
  <c r="N293" i="7"/>
  <c r="B318" i="5"/>
  <c r="N317" i="5"/>
  <c r="E293" i="9"/>
  <c r="G293" i="9" s="1"/>
  <c r="E318" i="5"/>
  <c r="K318" i="4"/>
  <c r="M318" i="4" s="1"/>
  <c r="C319" i="4" s="1"/>
  <c r="L318" i="4"/>
  <c r="D289" i="8"/>
  <c r="O289" i="8" s="1"/>
  <c r="P317" i="5"/>
  <c r="G294" i="7" l="1"/>
  <c r="D318" i="5"/>
  <c r="O318" i="5" s="1"/>
  <c r="F323" i="6"/>
  <c r="N318" i="4"/>
  <c r="B319" i="4"/>
  <c r="E319" i="4"/>
  <c r="G318" i="5"/>
  <c r="D293" i="9"/>
  <c r="O293" i="9" s="1"/>
  <c r="D294" i="7"/>
  <c r="O294" i="7" s="1"/>
  <c r="F289" i="8"/>
  <c r="P318" i="4"/>
  <c r="F318" i="5" l="1"/>
  <c r="F293" i="9"/>
  <c r="D319" i="4"/>
  <c r="O319" i="4" s="1"/>
  <c r="G319" i="4"/>
  <c r="I323" i="6"/>
  <c r="J323" i="6"/>
  <c r="H289" i="8"/>
  <c r="I289" i="8" s="1"/>
  <c r="H293" i="9"/>
  <c r="J318" i="5"/>
  <c r="I318" i="5"/>
  <c r="F294" i="7"/>
  <c r="J289" i="8" l="1"/>
  <c r="L289" i="8" s="1"/>
  <c r="H294" i="7"/>
  <c r="J293" i="9"/>
  <c r="K323" i="6"/>
  <c r="M323" i="6" s="1"/>
  <c r="C324" i="6" s="1"/>
  <c r="L323" i="6"/>
  <c r="F319" i="4"/>
  <c r="I293" i="9"/>
  <c r="L318" i="5"/>
  <c r="K318" i="5"/>
  <c r="M318" i="5" s="1"/>
  <c r="C319" i="5" s="1"/>
  <c r="K289" i="8"/>
  <c r="M289" i="8" s="1"/>
  <c r="C290" i="8" s="1"/>
  <c r="P323" i="6" l="1"/>
  <c r="E319" i="5"/>
  <c r="B324" i="6"/>
  <c r="N323" i="6"/>
  <c r="J294" i="7"/>
  <c r="K294" i="7" s="1"/>
  <c r="M294" i="7" s="1"/>
  <c r="C295" i="7" s="1"/>
  <c r="E290" i="8"/>
  <c r="I319" i="4"/>
  <c r="J319" i="4"/>
  <c r="N289" i="8"/>
  <c r="B290" i="8"/>
  <c r="P318" i="5"/>
  <c r="L293" i="9"/>
  <c r="P289" i="8"/>
  <c r="B319" i="5"/>
  <c r="N318" i="5"/>
  <c r="E324" i="6"/>
  <c r="I294" i="7"/>
  <c r="K293" i="9"/>
  <c r="M293" i="9" s="1"/>
  <c r="C294" i="9" s="1"/>
  <c r="P293" i="9" l="1"/>
  <c r="E295" i="7"/>
  <c r="E294" i="9"/>
  <c r="G294" i="9" s="1"/>
  <c r="B294" i="9"/>
  <c r="N293" i="9"/>
  <c r="D324" i="6"/>
  <c r="O324" i="6" s="1"/>
  <c r="D290" i="8"/>
  <c r="O290" i="8" s="1"/>
  <c r="G290" i="8"/>
  <c r="G319" i="5"/>
  <c r="K319" i="4"/>
  <c r="M319" i="4" s="1"/>
  <c r="C320" i="4" s="1"/>
  <c r="L319" i="4"/>
  <c r="P294" i="7"/>
  <c r="L294" i="7"/>
  <c r="G324" i="6"/>
  <c r="D319" i="5"/>
  <c r="O319" i="5" s="1"/>
  <c r="F324" i="6" l="1"/>
  <c r="F290" i="8"/>
  <c r="N294" i="7"/>
  <c r="B295" i="7"/>
  <c r="G295" i="7"/>
  <c r="F319" i="5"/>
  <c r="B320" i="4"/>
  <c r="N319" i="4"/>
  <c r="E320" i="4"/>
  <c r="I324" i="6"/>
  <c r="J324" i="6"/>
  <c r="D294" i="9"/>
  <c r="O294" i="9" s="1"/>
  <c r="P319" i="4"/>
  <c r="I319" i="5" l="1"/>
  <c r="J319" i="5"/>
  <c r="D295" i="7"/>
  <c r="O295" i="7" s="1"/>
  <c r="K324" i="6"/>
  <c r="M324" i="6" s="1"/>
  <c r="C325" i="6" s="1"/>
  <c r="L324" i="6"/>
  <c r="F294" i="9"/>
  <c r="H290" i="8"/>
  <c r="I290" i="8" s="1"/>
  <c r="G320" i="4"/>
  <c r="D320" i="4"/>
  <c r="O320" i="4" s="1"/>
  <c r="P324" i="6" l="1"/>
  <c r="J290" i="8"/>
  <c r="L290" i="8" s="1"/>
  <c r="F320" i="4"/>
  <c r="E325" i="6"/>
  <c r="H294" i="9"/>
  <c r="I294" i="9" s="1"/>
  <c r="F295" i="7"/>
  <c r="N324" i="6"/>
  <c r="B325" i="6"/>
  <c r="K319" i="5"/>
  <c r="M319" i="5" s="1"/>
  <c r="C320" i="5" s="1"/>
  <c r="L319" i="5"/>
  <c r="K290" i="8" l="1"/>
  <c r="M290" i="8" s="1"/>
  <c r="C291" i="8" s="1"/>
  <c r="E291" i="8" s="1"/>
  <c r="G291" i="8" s="1"/>
  <c r="N319" i="5"/>
  <c r="B320" i="5"/>
  <c r="E320" i="5"/>
  <c r="G320" i="5" s="1"/>
  <c r="D325" i="6"/>
  <c r="O325" i="6" s="1"/>
  <c r="H295" i="7"/>
  <c r="J295" i="7" s="1"/>
  <c r="G325" i="6"/>
  <c r="P319" i="5"/>
  <c r="N290" i="8"/>
  <c r="B291" i="8"/>
  <c r="J294" i="9"/>
  <c r="K294" i="9" s="1"/>
  <c r="M294" i="9" s="1"/>
  <c r="C295" i="9" s="1"/>
  <c r="P290" i="8"/>
  <c r="J320" i="4"/>
  <c r="I320" i="4"/>
  <c r="D320" i="5" l="1"/>
  <c r="O320" i="5" s="1"/>
  <c r="L295" i="7"/>
  <c r="K320" i="4"/>
  <c r="M320" i="4" s="1"/>
  <c r="C321" i="4" s="1"/>
  <c r="L320" i="4"/>
  <c r="E295" i="9"/>
  <c r="K295" i="7"/>
  <c r="M295" i="7" s="1"/>
  <c r="C296" i="7" s="1"/>
  <c r="F325" i="6"/>
  <c r="P294" i="9"/>
  <c r="L294" i="9"/>
  <c r="D291" i="8"/>
  <c r="O291" i="8" s="1"/>
  <c r="I295" i="7"/>
  <c r="E321" i="4" l="1"/>
  <c r="F291" i="8"/>
  <c r="N320" i="4"/>
  <c r="B321" i="4"/>
  <c r="P295" i="7"/>
  <c r="I325" i="6"/>
  <c r="J325" i="6"/>
  <c r="N294" i="9"/>
  <c r="B295" i="9"/>
  <c r="G295" i="9"/>
  <c r="P320" i="4"/>
  <c r="F320" i="5"/>
  <c r="E296" i="7"/>
  <c r="N295" i="7"/>
  <c r="B296" i="7"/>
  <c r="H291" i="8" l="1"/>
  <c r="I291" i="8" s="1"/>
  <c r="J291" i="8"/>
  <c r="D295" i="9"/>
  <c r="O295" i="9" s="1"/>
  <c r="J320" i="5"/>
  <c r="I320" i="5"/>
  <c r="G321" i="4"/>
  <c r="K325" i="6"/>
  <c r="M325" i="6" s="1"/>
  <c r="C326" i="6" s="1"/>
  <c r="L325" i="6"/>
  <c r="D321" i="4"/>
  <c r="O321" i="4" s="1"/>
  <c r="D296" i="7"/>
  <c r="O296" i="7" s="1"/>
  <c r="G296" i="7"/>
  <c r="F321" i="4" l="1"/>
  <c r="E326" i="6"/>
  <c r="G326" i="6" s="1"/>
  <c r="L291" i="8"/>
  <c r="F296" i="7"/>
  <c r="K291" i="8"/>
  <c r="M291" i="8" s="1"/>
  <c r="C292" i="8" s="1"/>
  <c r="N325" i="6"/>
  <c r="B326" i="6"/>
  <c r="K320" i="5"/>
  <c r="M320" i="5" s="1"/>
  <c r="C321" i="5" s="1"/>
  <c r="L320" i="5"/>
  <c r="F295" i="9"/>
  <c r="I321" i="4"/>
  <c r="J321" i="4"/>
  <c r="P325" i="6"/>
  <c r="P320" i="5" l="1"/>
  <c r="P291" i="8"/>
  <c r="K321" i="4"/>
  <c r="M321" i="4" s="1"/>
  <c r="C322" i="4" s="1"/>
  <c r="L321" i="4"/>
  <c r="H295" i="9"/>
  <c r="J295" i="9" s="1"/>
  <c r="H296" i="7"/>
  <c r="D326" i="6"/>
  <c r="O326" i="6" s="1"/>
  <c r="N320" i="5"/>
  <c r="B321" i="5"/>
  <c r="E321" i="5"/>
  <c r="E292" i="8"/>
  <c r="N291" i="8"/>
  <c r="B292" i="8"/>
  <c r="F326" i="6" l="1"/>
  <c r="G321" i="5"/>
  <c r="L295" i="9"/>
  <c r="K295" i="9"/>
  <c r="M295" i="9" s="1"/>
  <c r="C296" i="9" s="1"/>
  <c r="I295" i="9"/>
  <c r="J326" i="6"/>
  <c r="L326" i="6" s="1"/>
  <c r="I326" i="6"/>
  <c r="D292" i="8"/>
  <c r="O292" i="8" s="1"/>
  <c r="B322" i="4"/>
  <c r="N321" i="4"/>
  <c r="J296" i="7"/>
  <c r="K296" i="7" s="1"/>
  <c r="M296" i="7" s="1"/>
  <c r="C297" i="7" s="1"/>
  <c r="E322" i="4"/>
  <c r="G322" i="4" s="1"/>
  <c r="D321" i="5"/>
  <c r="O321" i="5" s="1"/>
  <c r="I296" i="7"/>
  <c r="G292" i="8"/>
  <c r="P321" i="4"/>
  <c r="F321" i="5" l="1"/>
  <c r="E297" i="7"/>
  <c r="B327" i="6"/>
  <c r="F292" i="8"/>
  <c r="E296" i="9"/>
  <c r="N295" i="9"/>
  <c r="B296" i="9"/>
  <c r="P295" i="9"/>
  <c r="K326" i="6"/>
  <c r="M326" i="6" s="1"/>
  <c r="C327" i="6" s="1"/>
  <c r="D322" i="4"/>
  <c r="O322" i="4" s="1"/>
  <c r="P296" i="7"/>
  <c r="L296" i="7"/>
  <c r="I321" i="5"/>
  <c r="J321" i="5"/>
  <c r="H292" i="8" l="1"/>
  <c r="J292" i="8" s="1"/>
  <c r="G296" i="9"/>
  <c r="D327" i="6"/>
  <c r="P326" i="6"/>
  <c r="N326" i="6"/>
  <c r="F322" i="4"/>
  <c r="D296" i="9"/>
  <c r="O296" i="9" s="1"/>
  <c r="E327" i="6"/>
  <c r="G327" i="6" s="1"/>
  <c r="L321" i="5"/>
  <c r="K321" i="5"/>
  <c r="M321" i="5" s="1"/>
  <c r="C322" i="5" s="1"/>
  <c r="G297" i="7"/>
  <c r="N296" i="7"/>
  <c r="B297" i="7"/>
  <c r="P321" i="5" l="1"/>
  <c r="D297" i="7"/>
  <c r="O297" i="7" s="1"/>
  <c r="L292" i="8"/>
  <c r="F296" i="9"/>
  <c r="K292" i="8"/>
  <c r="M292" i="8" s="1"/>
  <c r="C293" i="8" s="1"/>
  <c r="O327" i="6"/>
  <c r="E322" i="5"/>
  <c r="I292" i="8"/>
  <c r="B322" i="5"/>
  <c r="N321" i="5"/>
  <c r="I322" i="4"/>
  <c r="J322" i="4"/>
  <c r="F327" i="6"/>
  <c r="K322" i="4" l="1"/>
  <c r="M322" i="4" s="1"/>
  <c r="C323" i="4" s="1"/>
  <c r="L322" i="4"/>
  <c r="P292" i="8"/>
  <c r="N292" i="8"/>
  <c r="B293" i="8"/>
  <c r="I327" i="6"/>
  <c r="J327" i="6"/>
  <c r="D322" i="5"/>
  <c r="O322" i="5" s="1"/>
  <c r="G322" i="5"/>
  <c r="H296" i="9"/>
  <c r="I296" i="9" s="1"/>
  <c r="E293" i="8"/>
  <c r="G293" i="8" s="1"/>
  <c r="F297" i="7"/>
  <c r="J296" i="9" l="1"/>
  <c r="L327" i="6"/>
  <c r="K327" i="6"/>
  <c r="M327" i="6" s="1"/>
  <c r="C328" i="6" s="1"/>
  <c r="N322" i="4"/>
  <c r="B323" i="4"/>
  <c r="E323" i="4"/>
  <c r="H297" i="7"/>
  <c r="I297" i="7" s="1"/>
  <c r="P322" i="4"/>
  <c r="K296" i="9"/>
  <c r="M296" i="9" s="1"/>
  <c r="C297" i="9" s="1"/>
  <c r="F322" i="5"/>
  <c r="D293" i="8"/>
  <c r="O293" i="8" s="1"/>
  <c r="J297" i="7" l="1"/>
  <c r="F293" i="8"/>
  <c r="E328" i="6"/>
  <c r="G328" i="6" s="1"/>
  <c r="I322" i="5"/>
  <c r="J322" i="5"/>
  <c r="N327" i="6"/>
  <c r="B328" i="6"/>
  <c r="L297" i="7"/>
  <c r="G323" i="4"/>
  <c r="P327" i="6"/>
  <c r="E297" i="9"/>
  <c r="G297" i="9" s="1"/>
  <c r="P296" i="9"/>
  <c r="L296" i="9"/>
  <c r="K297" i="7"/>
  <c r="M297" i="7" s="1"/>
  <c r="C298" i="7" s="1"/>
  <c r="D323" i="4"/>
  <c r="O323" i="4" s="1"/>
  <c r="P297" i="7" l="1"/>
  <c r="N297" i="7"/>
  <c r="B298" i="7"/>
  <c r="K322" i="5"/>
  <c r="M322" i="5" s="1"/>
  <c r="C323" i="5" s="1"/>
  <c r="L322" i="5"/>
  <c r="D328" i="6"/>
  <c r="O328" i="6" s="1"/>
  <c r="E298" i="7"/>
  <c r="G298" i="7" s="1"/>
  <c r="F323" i="4"/>
  <c r="H293" i="8"/>
  <c r="I293" i="8" s="1"/>
  <c r="B297" i="9"/>
  <c r="N296" i="9"/>
  <c r="D297" i="9" l="1"/>
  <c r="O297" i="9" s="1"/>
  <c r="B323" i="5"/>
  <c r="N322" i="5"/>
  <c r="E323" i="5"/>
  <c r="P322" i="5"/>
  <c r="F328" i="6"/>
  <c r="D298" i="7"/>
  <c r="O298" i="7" s="1"/>
  <c r="J293" i="8"/>
  <c r="I323" i="4"/>
  <c r="J323" i="4"/>
  <c r="G323" i="5" l="1"/>
  <c r="D323" i="5"/>
  <c r="O323" i="5" s="1"/>
  <c r="J328" i="6"/>
  <c r="I328" i="6"/>
  <c r="L293" i="8"/>
  <c r="K323" i="4"/>
  <c r="M323" i="4" s="1"/>
  <c r="C324" i="4" s="1"/>
  <c r="L323" i="4"/>
  <c r="F298" i="7"/>
  <c r="K293" i="8"/>
  <c r="M293" i="8" s="1"/>
  <c r="C294" i="8" s="1"/>
  <c r="F297" i="9"/>
  <c r="P323" i="4" l="1"/>
  <c r="H297" i="9"/>
  <c r="P293" i="8"/>
  <c r="E294" i="8"/>
  <c r="K328" i="6"/>
  <c r="M328" i="6" s="1"/>
  <c r="C329" i="6" s="1"/>
  <c r="L328" i="6"/>
  <c r="E324" i="4"/>
  <c r="G324" i="4" s="1"/>
  <c r="H298" i="7"/>
  <c r="B294" i="8"/>
  <c r="N293" i="8"/>
  <c r="B324" i="4"/>
  <c r="N323" i="4"/>
  <c r="F323" i="5"/>
  <c r="D294" i="8" l="1"/>
  <c r="O294" i="8" s="1"/>
  <c r="G294" i="8"/>
  <c r="P328" i="6"/>
  <c r="I298" i="7"/>
  <c r="E329" i="6"/>
  <c r="G329" i="6" s="1"/>
  <c r="N328" i="6"/>
  <c r="B329" i="6"/>
  <c r="I297" i="9"/>
  <c r="J298" i="7"/>
  <c r="K298" i="7" s="1"/>
  <c r="M298" i="7" s="1"/>
  <c r="C299" i="7" s="1"/>
  <c r="I323" i="5"/>
  <c r="J323" i="5"/>
  <c r="D324" i="4"/>
  <c r="O324" i="4" s="1"/>
  <c r="J297" i="9"/>
  <c r="K297" i="9" s="1"/>
  <c r="M297" i="9" s="1"/>
  <c r="C298" i="9" s="1"/>
  <c r="F324" i="4" l="1"/>
  <c r="E299" i="7"/>
  <c r="G299" i="7" s="1"/>
  <c r="E298" i="9"/>
  <c r="G298" i="9" s="1"/>
  <c r="K323" i="5"/>
  <c r="M323" i="5" s="1"/>
  <c r="C324" i="5" s="1"/>
  <c r="L323" i="5"/>
  <c r="F294" i="8"/>
  <c r="I324" i="4"/>
  <c r="J324" i="4"/>
  <c r="P298" i="7"/>
  <c r="L298" i="7"/>
  <c r="D329" i="6"/>
  <c r="O329" i="6" s="1"/>
  <c r="P297" i="9"/>
  <c r="L297" i="9"/>
  <c r="F329" i="6" l="1"/>
  <c r="K324" i="4"/>
  <c r="M324" i="4" s="1"/>
  <c r="C325" i="4" s="1"/>
  <c r="L324" i="4"/>
  <c r="P323" i="5"/>
  <c r="N298" i="7"/>
  <c r="B299" i="7"/>
  <c r="H294" i="8"/>
  <c r="I294" i="8" s="1"/>
  <c r="N297" i="9"/>
  <c r="B298" i="9"/>
  <c r="I329" i="6"/>
  <c r="J329" i="6"/>
  <c r="B324" i="5"/>
  <c r="N323" i="5"/>
  <c r="E324" i="5"/>
  <c r="J294" i="8" l="1"/>
  <c r="L294" i="8" s="1"/>
  <c r="G324" i="5"/>
  <c r="D298" i="9"/>
  <c r="O298" i="9" s="1"/>
  <c r="N324" i="4"/>
  <c r="B325" i="4"/>
  <c r="E325" i="4"/>
  <c r="G325" i="4" s="1"/>
  <c r="K329" i="6"/>
  <c r="M329" i="6" s="1"/>
  <c r="C330" i="6" s="1"/>
  <c r="L329" i="6"/>
  <c r="D299" i="7"/>
  <c r="O299" i="7" s="1"/>
  <c r="P324" i="4"/>
  <c r="D324" i="5"/>
  <c r="O324" i="5" s="1"/>
  <c r="K294" i="8"/>
  <c r="M294" i="8" s="1"/>
  <c r="C295" i="8" s="1"/>
  <c r="F299" i="7" l="1"/>
  <c r="E330" i="6"/>
  <c r="B330" i="6"/>
  <c r="N329" i="6"/>
  <c r="E295" i="8"/>
  <c r="G295" i="8" s="1"/>
  <c r="F324" i="5"/>
  <c r="H299" i="7"/>
  <c r="I299" i="7" s="1"/>
  <c r="N294" i="8"/>
  <c r="B295" i="8"/>
  <c r="P329" i="6"/>
  <c r="D325" i="4"/>
  <c r="O325" i="4" s="1"/>
  <c r="P294" i="8"/>
  <c r="F298" i="9"/>
  <c r="F325" i="4" l="1"/>
  <c r="D295" i="8"/>
  <c r="O295" i="8" s="1"/>
  <c r="D330" i="6"/>
  <c r="O330" i="6" s="1"/>
  <c r="J299" i="7"/>
  <c r="K299" i="7" s="1"/>
  <c r="M299" i="7" s="1"/>
  <c r="C300" i="7" s="1"/>
  <c r="G330" i="6"/>
  <c r="H298" i="9"/>
  <c r="I298" i="9" s="1"/>
  <c r="J325" i="4"/>
  <c r="L325" i="4" s="1"/>
  <c r="I325" i="4"/>
  <c r="J324" i="5"/>
  <c r="I324" i="5"/>
  <c r="P299" i="7" l="1"/>
  <c r="L299" i="7"/>
  <c r="K324" i="5"/>
  <c r="M324" i="5" s="1"/>
  <c r="C325" i="5" s="1"/>
  <c r="L324" i="5"/>
  <c r="F295" i="8"/>
  <c r="B326" i="4"/>
  <c r="K325" i="4"/>
  <c r="M325" i="4" s="1"/>
  <c r="C326" i="4" s="1"/>
  <c r="J298" i="9"/>
  <c r="E300" i="7"/>
  <c r="G300" i="7" s="1"/>
  <c r="F330" i="6"/>
  <c r="P325" i="4" l="1"/>
  <c r="L298" i="9"/>
  <c r="K298" i="9"/>
  <c r="M298" i="9" s="1"/>
  <c r="C299" i="9" s="1"/>
  <c r="H295" i="8"/>
  <c r="I295" i="8" s="1"/>
  <c r="E325" i="5"/>
  <c r="G325" i="5" s="1"/>
  <c r="B325" i="5"/>
  <c r="N324" i="5"/>
  <c r="P324" i="5"/>
  <c r="D326" i="4"/>
  <c r="N299" i="7"/>
  <c r="B300" i="7"/>
  <c r="J330" i="6"/>
  <c r="I330" i="6"/>
  <c r="E326" i="4"/>
  <c r="G326" i="4" s="1"/>
  <c r="N325" i="4"/>
  <c r="O326" i="4" l="1"/>
  <c r="J295" i="8"/>
  <c r="L295" i="8" s="1"/>
  <c r="F326" i="4"/>
  <c r="L330" i="6"/>
  <c r="K330" i="6"/>
  <c r="M330" i="6" s="1"/>
  <c r="C331" i="6" s="1"/>
  <c r="D325" i="5"/>
  <c r="O325" i="5" s="1"/>
  <c r="E299" i="9"/>
  <c r="G299" i="9" s="1"/>
  <c r="B299" i="9"/>
  <c r="N298" i="9"/>
  <c r="D300" i="7"/>
  <c r="O300" i="7" s="1"/>
  <c r="P298" i="9"/>
  <c r="K295" i="8" l="1"/>
  <c r="M295" i="8" s="1"/>
  <c r="C296" i="8" s="1"/>
  <c r="F300" i="7"/>
  <c r="E331" i="6"/>
  <c r="N330" i="6"/>
  <c r="B331" i="6"/>
  <c r="P330" i="6"/>
  <c r="F325" i="5"/>
  <c r="I326" i="4"/>
  <c r="J326" i="4"/>
  <c r="E296" i="8"/>
  <c r="G296" i="8" s="1"/>
  <c r="N295" i="8"/>
  <c r="B296" i="8"/>
  <c r="D299" i="9"/>
  <c r="O299" i="9" s="1"/>
  <c r="P295" i="8"/>
  <c r="H300" i="7"/>
  <c r="I300" i="7" s="1"/>
  <c r="J325" i="5" l="1"/>
  <c r="I325" i="5"/>
  <c r="D331" i="6"/>
  <c r="O331" i="6" s="1"/>
  <c r="F299" i="9"/>
  <c r="G331" i="6"/>
  <c r="K326" i="4"/>
  <c r="M326" i="4" s="1"/>
  <c r="C327" i="4" s="1"/>
  <c r="L326" i="4"/>
  <c r="D296" i="8"/>
  <c r="O296" i="8" s="1"/>
  <c r="J300" i="7"/>
  <c r="P326" i="4" l="1"/>
  <c r="F296" i="8"/>
  <c r="E327" i="4"/>
  <c r="G327" i="4" s="1"/>
  <c r="L300" i="7"/>
  <c r="N326" i="4"/>
  <c r="B327" i="4"/>
  <c r="K300" i="7"/>
  <c r="M300" i="7" s="1"/>
  <c r="C301" i="7" s="1"/>
  <c r="F331" i="6"/>
  <c r="K325" i="5"/>
  <c r="M325" i="5" s="1"/>
  <c r="C326" i="5" s="1"/>
  <c r="L325" i="5"/>
  <c r="H299" i="9"/>
  <c r="J299" i="9" s="1"/>
  <c r="I299" i="9" l="1"/>
  <c r="P325" i="5"/>
  <c r="L299" i="9"/>
  <c r="D327" i="4"/>
  <c r="O327" i="4" s="1"/>
  <c r="E301" i="7"/>
  <c r="G301" i="7" s="1"/>
  <c r="B326" i="5"/>
  <c r="N325" i="5"/>
  <c r="P300" i="7"/>
  <c r="J331" i="6"/>
  <c r="I331" i="6"/>
  <c r="K299" i="9"/>
  <c r="M299" i="9" s="1"/>
  <c r="C300" i="9" s="1"/>
  <c r="E326" i="5"/>
  <c r="G326" i="5" s="1"/>
  <c r="N300" i="7"/>
  <c r="B301" i="7"/>
  <c r="H296" i="8"/>
  <c r="J296" i="8" s="1"/>
  <c r="E300" i="9" l="1"/>
  <c r="F327" i="4"/>
  <c r="K331" i="6"/>
  <c r="M331" i="6" s="1"/>
  <c r="C332" i="6" s="1"/>
  <c r="L331" i="6"/>
  <c r="L296" i="8"/>
  <c r="D301" i="7"/>
  <c r="O301" i="7" s="1"/>
  <c r="B300" i="9"/>
  <c r="N299" i="9"/>
  <c r="D326" i="5"/>
  <c r="O326" i="5" s="1"/>
  <c r="K296" i="8"/>
  <c r="M296" i="8" s="1"/>
  <c r="C297" i="8" s="1"/>
  <c r="I296" i="8"/>
  <c r="P299" i="9"/>
  <c r="P296" i="8" l="1"/>
  <c r="F301" i="7"/>
  <c r="N296" i="8"/>
  <c r="B297" i="8"/>
  <c r="J327" i="4"/>
  <c r="I327" i="4"/>
  <c r="G300" i="9"/>
  <c r="P331" i="6"/>
  <c r="E332" i="6"/>
  <c r="G332" i="6" s="1"/>
  <c r="D300" i="9"/>
  <c r="O300" i="9" s="1"/>
  <c r="B332" i="6"/>
  <c r="N331" i="6"/>
  <c r="E297" i="8"/>
  <c r="G297" i="8" s="1"/>
  <c r="F326" i="5"/>
  <c r="F300" i="9" l="1"/>
  <c r="H300" i="9" s="1"/>
  <c r="K327" i="4"/>
  <c r="M327" i="4" s="1"/>
  <c r="C328" i="4" s="1"/>
  <c r="L327" i="4"/>
  <c r="D297" i="8"/>
  <c r="O297" i="8" s="1"/>
  <c r="D332" i="6"/>
  <c r="O332" i="6" s="1"/>
  <c r="J326" i="5"/>
  <c r="I326" i="5"/>
  <c r="H301" i="7"/>
  <c r="I301" i="7" s="1"/>
  <c r="I300" i="9" l="1"/>
  <c r="J300" i="9"/>
  <c r="L300" i="9" s="1"/>
  <c r="F332" i="6"/>
  <c r="J301" i="7"/>
  <c r="K301" i="7" s="1"/>
  <c r="K326" i="5"/>
  <c r="M326" i="5" s="1"/>
  <c r="C327" i="5" s="1"/>
  <c r="L326" i="5"/>
  <c r="F297" i="8"/>
  <c r="B328" i="4"/>
  <c r="N327" i="4"/>
  <c r="L301" i="7"/>
  <c r="P327" i="4"/>
  <c r="I332" i="6"/>
  <c r="J332" i="6"/>
  <c r="E328" i="4"/>
  <c r="K300" i="9" l="1"/>
  <c r="M300" i="9" s="1"/>
  <c r="C301" i="9" s="1"/>
  <c r="M301" i="7"/>
  <c r="C302" i="7" s="1"/>
  <c r="P301" i="7"/>
  <c r="P326" i="5"/>
  <c r="D328" i="4"/>
  <c r="O328" i="4" s="1"/>
  <c r="E301" i="9"/>
  <c r="G301" i="9" s="1"/>
  <c r="K332" i="6"/>
  <c r="M332" i="6" s="1"/>
  <c r="C333" i="6" s="1"/>
  <c r="L332" i="6"/>
  <c r="N300" i="9"/>
  <c r="B301" i="9"/>
  <c r="G328" i="4"/>
  <c r="H297" i="8"/>
  <c r="J297" i="8" s="1"/>
  <c r="P300" i="9"/>
  <c r="E327" i="5"/>
  <c r="B302" i="7"/>
  <c r="N301" i="7"/>
  <c r="B327" i="5"/>
  <c r="N326" i="5"/>
  <c r="E302" i="7"/>
  <c r="I297" i="8" l="1"/>
  <c r="F328" i="4"/>
  <c r="E333" i="6"/>
  <c r="K297" i="8"/>
  <c r="M297" i="8" s="1"/>
  <c r="C298" i="8" s="1"/>
  <c r="D327" i="5"/>
  <c r="O327" i="5" s="1"/>
  <c r="G302" i="7"/>
  <c r="N332" i="6"/>
  <c r="B333" i="6"/>
  <c r="P332" i="6"/>
  <c r="D302" i="7"/>
  <c r="O302" i="7" s="1"/>
  <c r="I328" i="4"/>
  <c r="J328" i="4"/>
  <c r="L297" i="8"/>
  <c r="D301" i="9"/>
  <c r="O301" i="9" s="1"/>
  <c r="G327" i="5"/>
  <c r="F327" i="5" l="1"/>
  <c r="J327" i="5" s="1"/>
  <c r="E298" i="8"/>
  <c r="G298" i="8" s="1"/>
  <c r="F302" i="7"/>
  <c r="G333" i="6"/>
  <c r="I327" i="5"/>
  <c r="D333" i="6"/>
  <c r="O333" i="6" s="1"/>
  <c r="B298" i="8"/>
  <c r="N297" i="8"/>
  <c r="P297" i="8"/>
  <c r="F301" i="9"/>
  <c r="L328" i="4"/>
  <c r="K328" i="4"/>
  <c r="M328" i="4" s="1"/>
  <c r="C329" i="4" s="1"/>
  <c r="P328" i="4" l="1"/>
  <c r="L327" i="5"/>
  <c r="K327" i="5"/>
  <c r="M327" i="5" s="1"/>
  <c r="C328" i="5" s="1"/>
  <c r="H301" i="9"/>
  <c r="D298" i="8"/>
  <c r="O298" i="8" s="1"/>
  <c r="F333" i="6"/>
  <c r="E329" i="4"/>
  <c r="H302" i="7"/>
  <c r="J302" i="7" s="1"/>
  <c r="B329" i="4"/>
  <c r="N328" i="4"/>
  <c r="I302" i="7" l="1"/>
  <c r="L302" i="7"/>
  <c r="I333" i="6"/>
  <c r="J333" i="6"/>
  <c r="G329" i="4"/>
  <c r="K302" i="7"/>
  <c r="M302" i="7" s="1"/>
  <c r="C303" i="7" s="1"/>
  <c r="I301" i="9"/>
  <c r="J301" i="9"/>
  <c r="K301" i="9" s="1"/>
  <c r="M301" i="9" s="1"/>
  <c r="C302" i="9" s="1"/>
  <c r="E328" i="5"/>
  <c r="G328" i="5" s="1"/>
  <c r="D329" i="4"/>
  <c r="O329" i="4" s="1"/>
  <c r="B328" i="5"/>
  <c r="N327" i="5"/>
  <c r="F298" i="8"/>
  <c r="P327" i="5"/>
  <c r="E302" i="9" l="1"/>
  <c r="G302" i="9" s="1"/>
  <c r="F329" i="4"/>
  <c r="K333" i="6"/>
  <c r="M333" i="6" s="1"/>
  <c r="C334" i="6" s="1"/>
  <c r="L333" i="6"/>
  <c r="E303" i="7"/>
  <c r="G303" i="7" s="1"/>
  <c r="B303" i="7"/>
  <c r="N302" i="7"/>
  <c r="D328" i="5"/>
  <c r="O328" i="5" s="1"/>
  <c r="P301" i="9"/>
  <c r="L301" i="9"/>
  <c r="H298" i="8"/>
  <c r="J298" i="8" s="1"/>
  <c r="P302" i="7"/>
  <c r="P333" i="6" l="1"/>
  <c r="L298" i="8"/>
  <c r="I329" i="4"/>
  <c r="J329" i="4"/>
  <c r="E334" i="6"/>
  <c r="G334" i="6" s="1"/>
  <c r="N333" i="6"/>
  <c r="B334" i="6"/>
  <c r="I298" i="8"/>
  <c r="F328" i="5"/>
  <c r="D303" i="7"/>
  <c r="O303" i="7" s="1"/>
  <c r="K298" i="8"/>
  <c r="M298" i="8" s="1"/>
  <c r="C299" i="8" s="1"/>
  <c r="N301" i="9"/>
  <c r="B302" i="9"/>
  <c r="D302" i="9" l="1"/>
  <c r="O302" i="9" s="1"/>
  <c r="K329" i="4"/>
  <c r="M329" i="4" s="1"/>
  <c r="C330" i="4" s="1"/>
  <c r="L329" i="4"/>
  <c r="E299" i="8"/>
  <c r="G299" i="8" s="1"/>
  <c r="F303" i="7"/>
  <c r="D334" i="6"/>
  <c r="O334" i="6" s="1"/>
  <c r="B299" i="8"/>
  <c r="N298" i="8"/>
  <c r="I328" i="5"/>
  <c r="J328" i="5"/>
  <c r="P298" i="8"/>
  <c r="F334" i="6" l="1"/>
  <c r="K328" i="5"/>
  <c r="M328" i="5" s="1"/>
  <c r="C329" i="5" s="1"/>
  <c r="L328" i="5"/>
  <c r="N329" i="4"/>
  <c r="B330" i="4"/>
  <c r="D299" i="8"/>
  <c r="O299" i="8" s="1"/>
  <c r="E330" i="4"/>
  <c r="P329" i="4"/>
  <c r="H303" i="7"/>
  <c r="J303" i="7" s="1"/>
  <c r="F302" i="9"/>
  <c r="I303" i="7" l="1"/>
  <c r="L303" i="7"/>
  <c r="N328" i="5"/>
  <c r="B329" i="5"/>
  <c r="K303" i="7"/>
  <c r="M303" i="7" s="1"/>
  <c r="C304" i="7" s="1"/>
  <c r="F299" i="8"/>
  <c r="P328" i="5"/>
  <c r="G330" i="4"/>
  <c r="D330" i="4"/>
  <c r="O330" i="4" s="1"/>
  <c r="J334" i="6"/>
  <c r="I334" i="6"/>
  <c r="H302" i="9"/>
  <c r="J302" i="9" s="1"/>
  <c r="E329" i="5"/>
  <c r="G329" i="5" s="1"/>
  <c r="F330" i="4" l="1"/>
  <c r="I302" i="9"/>
  <c r="L302" i="9"/>
  <c r="K334" i="6"/>
  <c r="M334" i="6" s="1"/>
  <c r="C335" i="6" s="1"/>
  <c r="L334" i="6"/>
  <c r="B304" i="7"/>
  <c r="N303" i="7"/>
  <c r="J330" i="4"/>
  <c r="L330" i="4" s="1"/>
  <c r="I330" i="4"/>
  <c r="D329" i="5"/>
  <c r="O329" i="5" s="1"/>
  <c r="P303" i="7"/>
  <c r="H299" i="8"/>
  <c r="I299" i="8" s="1"/>
  <c r="K302" i="9"/>
  <c r="M302" i="9" s="1"/>
  <c r="C303" i="9" s="1"/>
  <c r="E304" i="7"/>
  <c r="G304" i="7" s="1"/>
  <c r="J299" i="8" l="1"/>
  <c r="L299" i="8" s="1"/>
  <c r="P334" i="6"/>
  <c r="F329" i="5"/>
  <c r="I329" i="5" s="1"/>
  <c r="B331" i="4"/>
  <c r="E303" i="9"/>
  <c r="G303" i="9" s="1"/>
  <c r="B335" i="6"/>
  <c r="N334" i="6"/>
  <c r="K330" i="4"/>
  <c r="M330" i="4" s="1"/>
  <c r="C331" i="4" s="1"/>
  <c r="E335" i="6"/>
  <c r="G335" i="6" s="1"/>
  <c r="B303" i="9"/>
  <c r="N302" i="9"/>
  <c r="P302" i="9"/>
  <c r="K299" i="8"/>
  <c r="M299" i="8" s="1"/>
  <c r="C300" i="8" s="1"/>
  <c r="D304" i="7"/>
  <c r="O304" i="7" s="1"/>
  <c r="J329" i="5" l="1"/>
  <c r="F304" i="7"/>
  <c r="P299" i="8"/>
  <c r="L329" i="5"/>
  <c r="K329" i="5"/>
  <c r="M329" i="5" s="1"/>
  <c r="C330" i="5" s="1"/>
  <c r="D303" i="9"/>
  <c r="O303" i="9" s="1"/>
  <c r="P330" i="4"/>
  <c r="B300" i="8"/>
  <c r="N299" i="8"/>
  <c r="H304" i="7"/>
  <c r="I304" i="7" s="1"/>
  <c r="E331" i="4"/>
  <c r="G331" i="4" s="1"/>
  <c r="E300" i="8"/>
  <c r="G300" i="8" s="1"/>
  <c r="D331" i="4"/>
  <c r="F331" i="4" s="1"/>
  <c r="D335" i="6"/>
  <c r="O335" i="6" s="1"/>
  <c r="N330" i="4"/>
  <c r="F335" i="6" l="1"/>
  <c r="J335" i="6" s="1"/>
  <c r="D300" i="8"/>
  <c r="O300" i="8" s="1"/>
  <c r="F303" i="9"/>
  <c r="I335" i="6"/>
  <c r="E330" i="5"/>
  <c r="J304" i="7"/>
  <c r="N329" i="5"/>
  <c r="B330" i="5"/>
  <c r="J331" i="4"/>
  <c r="I331" i="4"/>
  <c r="O331" i="4"/>
  <c r="P329" i="5"/>
  <c r="K335" i="6" l="1"/>
  <c r="M335" i="6" s="1"/>
  <c r="C336" i="6" s="1"/>
  <c r="L335" i="6"/>
  <c r="F300" i="8"/>
  <c r="L304" i="7"/>
  <c r="K304" i="7"/>
  <c r="M304" i="7" s="1"/>
  <c r="C305" i="7" s="1"/>
  <c r="L331" i="4"/>
  <c r="K331" i="4"/>
  <c r="M331" i="4" s="1"/>
  <c r="C332" i="4" s="1"/>
  <c r="D330" i="5"/>
  <c r="O330" i="5" s="1"/>
  <c r="G330" i="5"/>
  <c r="H303" i="9"/>
  <c r="J303" i="9" s="1"/>
  <c r="I303" i="9" l="1"/>
  <c r="L303" i="9"/>
  <c r="E305" i="7"/>
  <c r="G305" i="7" s="1"/>
  <c r="H300" i="8"/>
  <c r="I300" i="8" s="1"/>
  <c r="P304" i="7"/>
  <c r="P331" i="4"/>
  <c r="F330" i="5"/>
  <c r="B336" i="6"/>
  <c r="N335" i="6"/>
  <c r="K303" i="9"/>
  <c r="M303" i="9" s="1"/>
  <c r="C304" i="9" s="1"/>
  <c r="E332" i="4"/>
  <c r="G332" i="4" s="1"/>
  <c r="B305" i="7"/>
  <c r="N304" i="7"/>
  <c r="P335" i="6"/>
  <c r="B332" i="4"/>
  <c r="N331" i="4"/>
  <c r="E336" i="6"/>
  <c r="G336" i="6" s="1"/>
  <c r="J330" i="5" l="1"/>
  <c r="I330" i="5"/>
  <c r="E304" i="9"/>
  <c r="G304" i="9" s="1"/>
  <c r="D336" i="6"/>
  <c r="O336" i="6" s="1"/>
  <c r="D332" i="4"/>
  <c r="O332" i="4" s="1"/>
  <c r="N303" i="9"/>
  <c r="B304" i="9"/>
  <c r="J300" i="8"/>
  <c r="D305" i="7"/>
  <c r="O305" i="7" s="1"/>
  <c r="P303" i="9"/>
  <c r="F332" i="4" l="1"/>
  <c r="J332" i="4" s="1"/>
  <c r="F305" i="7"/>
  <c r="D304" i="9"/>
  <c r="O304" i="9" s="1"/>
  <c r="L300" i="8"/>
  <c r="K300" i="8"/>
  <c r="M300" i="8" s="1"/>
  <c r="C301" i="8" s="1"/>
  <c r="I332" i="4"/>
  <c r="F336" i="6"/>
  <c r="H305" i="7"/>
  <c r="K330" i="5"/>
  <c r="M330" i="5" s="1"/>
  <c r="C331" i="5" s="1"/>
  <c r="L330" i="5"/>
  <c r="F304" i="9" l="1"/>
  <c r="I305" i="7"/>
  <c r="K332" i="4"/>
  <c r="M332" i="4" s="1"/>
  <c r="C333" i="4" s="1"/>
  <c r="L332" i="4"/>
  <c r="N330" i="5"/>
  <c r="B331" i="5"/>
  <c r="E301" i="8"/>
  <c r="E331" i="5"/>
  <c r="G331" i="5" s="1"/>
  <c r="J305" i="7"/>
  <c r="N300" i="8"/>
  <c r="B301" i="8"/>
  <c r="H304" i="9"/>
  <c r="I304" i="9" s="1"/>
  <c r="P330" i="5"/>
  <c r="J336" i="6"/>
  <c r="I336" i="6"/>
  <c r="P300" i="8"/>
  <c r="D331" i="5" l="1"/>
  <c r="O331" i="5" s="1"/>
  <c r="D301" i="8"/>
  <c r="O301" i="8" s="1"/>
  <c r="B333" i="4"/>
  <c r="N332" i="4"/>
  <c r="L305" i="7"/>
  <c r="G301" i="8"/>
  <c r="E333" i="4"/>
  <c r="G333" i="4" s="1"/>
  <c r="P332" i="4"/>
  <c r="K336" i="6"/>
  <c r="M336" i="6" s="1"/>
  <c r="C337" i="6" s="1"/>
  <c r="L336" i="6"/>
  <c r="J304" i="9"/>
  <c r="K304" i="9" s="1"/>
  <c r="M304" i="9" s="1"/>
  <c r="C305" i="9" s="1"/>
  <c r="K305" i="7"/>
  <c r="M305" i="7" s="1"/>
  <c r="C306" i="7" s="1"/>
  <c r="P336" i="6" l="1"/>
  <c r="P305" i="7"/>
  <c r="D333" i="4"/>
  <c r="O333" i="4" s="1"/>
  <c r="F301" i="8"/>
  <c r="F331" i="5"/>
  <c r="B306" i="7"/>
  <c r="N305" i="7"/>
  <c r="P304" i="9"/>
  <c r="L304" i="9"/>
  <c r="E305" i="9"/>
  <c r="G305" i="9" s="1"/>
  <c r="E306" i="7"/>
  <c r="G306" i="7" s="1"/>
  <c r="B337" i="6"/>
  <c r="N336" i="6"/>
  <c r="E337" i="6"/>
  <c r="G337" i="6" s="1"/>
  <c r="F333" i="4" l="1"/>
  <c r="N304" i="9"/>
  <c r="B305" i="9"/>
  <c r="D306" i="7"/>
  <c r="O306" i="7" s="1"/>
  <c r="J331" i="5"/>
  <c r="I331" i="5"/>
  <c r="H301" i="8"/>
  <c r="J301" i="8" s="1"/>
  <c r="I333" i="4"/>
  <c r="J333" i="4"/>
  <c r="L333" i="4" s="1"/>
  <c r="D337" i="6"/>
  <c r="O337" i="6" s="1"/>
  <c r="F337" i="6" l="1"/>
  <c r="I301" i="8"/>
  <c r="L301" i="8"/>
  <c r="B334" i="4"/>
  <c r="J337" i="6"/>
  <c r="L337" i="6" s="1"/>
  <c r="I337" i="6"/>
  <c r="K333" i="4"/>
  <c r="M333" i="4" s="1"/>
  <c r="C334" i="4" s="1"/>
  <c r="D305" i="9"/>
  <c r="O305" i="9" s="1"/>
  <c r="K301" i="8"/>
  <c r="M301" i="8" s="1"/>
  <c r="C302" i="8" s="1"/>
  <c r="K331" i="5"/>
  <c r="M331" i="5" s="1"/>
  <c r="C332" i="5" s="1"/>
  <c r="L331" i="5"/>
  <c r="F306" i="7"/>
  <c r="E332" i="5" l="1"/>
  <c r="G332" i="5" s="1"/>
  <c r="K337" i="6"/>
  <c r="M337" i="6" s="1"/>
  <c r="C338" i="6" s="1"/>
  <c r="N331" i="5"/>
  <c r="B332" i="5"/>
  <c r="N333" i="4"/>
  <c r="F305" i="9"/>
  <c r="P333" i="4"/>
  <c r="D334" i="4"/>
  <c r="B338" i="6"/>
  <c r="N337" i="6"/>
  <c r="P331" i="5"/>
  <c r="E334" i="4"/>
  <c r="G334" i="4" s="1"/>
  <c r="B302" i="8"/>
  <c r="N301" i="8"/>
  <c r="H306" i="7"/>
  <c r="J306" i="7" s="1"/>
  <c r="E302" i="8"/>
  <c r="G302" i="8" s="1"/>
  <c r="P301" i="8"/>
  <c r="O334" i="4" l="1"/>
  <c r="D338" i="6"/>
  <c r="F334" i="4"/>
  <c r="H305" i="9"/>
  <c r="J305" i="9" s="1"/>
  <c r="E338" i="6"/>
  <c r="G338" i="6" s="1"/>
  <c r="L306" i="7"/>
  <c r="P337" i="6"/>
  <c r="D302" i="8"/>
  <c r="O302" i="8" s="1"/>
  <c r="K306" i="7"/>
  <c r="M306" i="7" s="1"/>
  <c r="C307" i="7" s="1"/>
  <c r="D332" i="5"/>
  <c r="O332" i="5" s="1"/>
  <c r="I306" i="7"/>
  <c r="F302" i="8" l="1"/>
  <c r="I305" i="9"/>
  <c r="L305" i="9"/>
  <c r="K305" i="9"/>
  <c r="M305" i="9" s="1"/>
  <c r="C306" i="9" s="1"/>
  <c r="P306" i="7"/>
  <c r="I334" i="4"/>
  <c r="J334" i="4"/>
  <c r="E307" i="7"/>
  <c r="B307" i="7"/>
  <c r="N306" i="7"/>
  <c r="O338" i="6"/>
  <c r="H302" i="8"/>
  <c r="J302" i="8" s="1"/>
  <c r="F332" i="5"/>
  <c r="F338" i="6"/>
  <c r="I302" i="8" l="1"/>
  <c r="L302" i="8"/>
  <c r="K334" i="4"/>
  <c r="M334" i="4" s="1"/>
  <c r="C335" i="4" s="1"/>
  <c r="L334" i="4"/>
  <c r="E306" i="9"/>
  <c r="G306" i="9" s="1"/>
  <c r="I332" i="5"/>
  <c r="J332" i="5"/>
  <c r="D307" i="7"/>
  <c r="O307" i="7" s="1"/>
  <c r="G307" i="7"/>
  <c r="B306" i="9"/>
  <c r="N305" i="9"/>
  <c r="K302" i="8"/>
  <c r="M302" i="8" s="1"/>
  <c r="C303" i="8" s="1"/>
  <c r="J338" i="6"/>
  <c r="I338" i="6"/>
  <c r="P305" i="9"/>
  <c r="B335" i="4" l="1"/>
  <c r="N334" i="4"/>
  <c r="K338" i="6"/>
  <c r="M338" i="6" s="1"/>
  <c r="C339" i="6" s="1"/>
  <c r="L338" i="6"/>
  <c r="E335" i="4"/>
  <c r="G335" i="4" s="1"/>
  <c r="P334" i="4"/>
  <c r="E303" i="8"/>
  <c r="G303" i="8" s="1"/>
  <c r="F307" i="7"/>
  <c r="N302" i="8"/>
  <c r="B303" i="8"/>
  <c r="D306" i="9"/>
  <c r="O306" i="9" s="1"/>
  <c r="K332" i="5"/>
  <c r="M332" i="5" s="1"/>
  <c r="C333" i="5" s="1"/>
  <c r="L332" i="5"/>
  <c r="P302" i="8"/>
  <c r="F306" i="9" l="1"/>
  <c r="D303" i="8"/>
  <c r="O303" i="8" s="1"/>
  <c r="B339" i="6"/>
  <c r="N338" i="6"/>
  <c r="H306" i="9"/>
  <c r="I306" i="9" s="1"/>
  <c r="E339" i="6"/>
  <c r="G339" i="6" s="1"/>
  <c r="P338" i="6"/>
  <c r="N332" i="5"/>
  <c r="B333" i="5"/>
  <c r="P332" i="5"/>
  <c r="H307" i="7"/>
  <c r="E333" i="5"/>
  <c r="G333" i="5" s="1"/>
  <c r="D335" i="4"/>
  <c r="O335" i="4" s="1"/>
  <c r="F335" i="4" l="1"/>
  <c r="J335" i="4" s="1"/>
  <c r="F303" i="8"/>
  <c r="H303" i="8" s="1"/>
  <c r="I303" i="8" s="1"/>
  <c r="D333" i="5"/>
  <c r="O333" i="5" s="1"/>
  <c r="D339" i="6"/>
  <c r="O339" i="6" s="1"/>
  <c r="J307" i="7"/>
  <c r="K307" i="7" s="1"/>
  <c r="M307" i="7" s="1"/>
  <c r="C308" i="7" s="1"/>
  <c r="I335" i="4"/>
  <c r="J306" i="9"/>
  <c r="I307" i="7"/>
  <c r="F339" i="6" l="1"/>
  <c r="I339" i="6" s="1"/>
  <c r="E308" i="7"/>
  <c r="J339" i="6"/>
  <c r="L306" i="9"/>
  <c r="P307" i="7"/>
  <c r="L307" i="7"/>
  <c r="K306" i="9"/>
  <c r="M306" i="9" s="1"/>
  <c r="C307" i="9" s="1"/>
  <c r="K335" i="4"/>
  <c r="M335" i="4" s="1"/>
  <c r="C336" i="4" s="1"/>
  <c r="L335" i="4"/>
  <c r="J303" i="8"/>
  <c r="L339" i="6"/>
  <c r="F333" i="5"/>
  <c r="E307" i="9" l="1"/>
  <c r="G307" i="9" s="1"/>
  <c r="P335" i="4"/>
  <c r="J333" i="5"/>
  <c r="I333" i="5"/>
  <c r="K339" i="6"/>
  <c r="M339" i="6" s="1"/>
  <c r="C340" i="6" s="1"/>
  <c r="E336" i="4"/>
  <c r="G336" i="4" s="1"/>
  <c r="B336" i="4"/>
  <c r="N335" i="4"/>
  <c r="N306" i="9"/>
  <c r="B307" i="9"/>
  <c r="G308" i="7"/>
  <c r="B340" i="6"/>
  <c r="B308" i="7"/>
  <c r="N307" i="7"/>
  <c r="P306" i="9"/>
  <c r="L303" i="8"/>
  <c r="K303" i="8"/>
  <c r="M303" i="8" s="1"/>
  <c r="C304" i="8" s="1"/>
  <c r="N339" i="6" l="1"/>
  <c r="D307" i="9"/>
  <c r="O307" i="9" s="1"/>
  <c r="K333" i="5"/>
  <c r="M333" i="5" s="1"/>
  <c r="C334" i="5" s="1"/>
  <c r="L333" i="5"/>
  <c r="P339" i="6"/>
  <c r="P303" i="8"/>
  <c r="D336" i="4"/>
  <c r="O336" i="4" s="1"/>
  <c r="E340" i="6"/>
  <c r="G340" i="6" s="1"/>
  <c r="E304" i="8"/>
  <c r="G304" i="8" s="1"/>
  <c r="D308" i="7"/>
  <c r="O308" i="7" s="1"/>
  <c r="B304" i="8"/>
  <c r="N303" i="8"/>
  <c r="D340" i="6"/>
  <c r="F340" i="6" s="1"/>
  <c r="F308" i="7" l="1"/>
  <c r="H308" i="7" s="1"/>
  <c r="J308" i="7" s="1"/>
  <c r="J340" i="6"/>
  <c r="I340" i="6"/>
  <c r="N333" i="5"/>
  <c r="B334" i="5"/>
  <c r="E334" i="5"/>
  <c r="G334" i="5" s="1"/>
  <c r="P333" i="5"/>
  <c r="F336" i="4"/>
  <c r="O340" i="6"/>
  <c r="F307" i="9"/>
  <c r="D304" i="8"/>
  <c r="O304" i="8" s="1"/>
  <c r="L308" i="7" l="1"/>
  <c r="I336" i="4"/>
  <c r="J336" i="4"/>
  <c r="D334" i="5"/>
  <c r="O334" i="5" s="1"/>
  <c r="H307" i="9"/>
  <c r="J307" i="9" s="1"/>
  <c r="K308" i="7"/>
  <c r="M308" i="7" s="1"/>
  <c r="C309" i="7" s="1"/>
  <c r="L340" i="6"/>
  <c r="F304" i="8"/>
  <c r="I308" i="7"/>
  <c r="K340" i="6"/>
  <c r="M340" i="6" s="1"/>
  <c r="C341" i="6" s="1"/>
  <c r="I307" i="9" l="1"/>
  <c r="L307" i="9"/>
  <c r="F334" i="5"/>
  <c r="H304" i="8"/>
  <c r="N340" i="6"/>
  <c r="B341" i="6"/>
  <c r="K336" i="4"/>
  <c r="M336" i="4" s="1"/>
  <c r="C337" i="4" s="1"/>
  <c r="L336" i="4"/>
  <c r="P340" i="6"/>
  <c r="E341" i="6"/>
  <c r="E309" i="7"/>
  <c r="B309" i="7"/>
  <c r="N308" i="7"/>
  <c r="K307" i="9"/>
  <c r="M307" i="9" s="1"/>
  <c r="C308" i="9" s="1"/>
  <c r="P308" i="7"/>
  <c r="B337" i="4" l="1"/>
  <c r="N336" i="4"/>
  <c r="G341" i="6"/>
  <c r="G309" i="7"/>
  <c r="P336" i="4"/>
  <c r="J304" i="8"/>
  <c r="E308" i="9"/>
  <c r="G308" i="9" s="1"/>
  <c r="I304" i="8"/>
  <c r="E337" i="4"/>
  <c r="I334" i="5"/>
  <c r="J334" i="5"/>
  <c r="D341" i="6"/>
  <c r="O341" i="6" s="1"/>
  <c r="D309" i="7"/>
  <c r="O309" i="7" s="1"/>
  <c r="B308" i="9"/>
  <c r="N307" i="9"/>
  <c r="P307" i="9"/>
  <c r="F309" i="7" l="1"/>
  <c r="L304" i="8"/>
  <c r="K304" i="8"/>
  <c r="M304" i="8" s="1"/>
  <c r="C305" i="8" s="1"/>
  <c r="G337" i="4"/>
  <c r="K334" i="5"/>
  <c r="M334" i="5" s="1"/>
  <c r="C335" i="5" s="1"/>
  <c r="L334" i="5"/>
  <c r="D308" i="9"/>
  <c r="O308" i="9" s="1"/>
  <c r="H309" i="7"/>
  <c r="J309" i="7" s="1"/>
  <c r="D337" i="4"/>
  <c r="O337" i="4" s="1"/>
  <c r="F341" i="6"/>
  <c r="F308" i="9" l="1"/>
  <c r="H308" i="9" s="1"/>
  <c r="I308" i="9" s="1"/>
  <c r="L309" i="7"/>
  <c r="B335" i="5"/>
  <c r="N334" i="5"/>
  <c r="I309" i="7"/>
  <c r="E305" i="8"/>
  <c r="G305" i="8" s="1"/>
  <c r="F337" i="4"/>
  <c r="N304" i="8"/>
  <c r="B305" i="8"/>
  <c r="E335" i="5"/>
  <c r="G335" i="5" s="1"/>
  <c r="P304" i="8"/>
  <c r="K309" i="7"/>
  <c r="M309" i="7" s="1"/>
  <c r="C310" i="7" s="1"/>
  <c r="P334" i="5"/>
  <c r="I341" i="6"/>
  <c r="J341" i="6"/>
  <c r="J308" i="9" l="1"/>
  <c r="L308" i="9" s="1"/>
  <c r="D305" i="8"/>
  <c r="O305" i="8" s="1"/>
  <c r="D335" i="5"/>
  <c r="O335" i="5" s="1"/>
  <c r="J337" i="4"/>
  <c r="I337" i="4"/>
  <c r="B310" i="7"/>
  <c r="N309" i="7"/>
  <c r="K341" i="6"/>
  <c r="M341" i="6" s="1"/>
  <c r="C342" i="6" s="1"/>
  <c r="L341" i="6"/>
  <c r="E310" i="7"/>
  <c r="G310" i="7" s="1"/>
  <c r="P309" i="7"/>
  <c r="P341" i="6" l="1"/>
  <c r="K308" i="9"/>
  <c r="M308" i="9" s="1"/>
  <c r="C309" i="9" s="1"/>
  <c r="E309" i="9" s="1"/>
  <c r="G309" i="9" s="1"/>
  <c r="F335" i="5"/>
  <c r="J335" i="5" s="1"/>
  <c r="K337" i="4"/>
  <c r="M337" i="4" s="1"/>
  <c r="C338" i="4" s="1"/>
  <c r="L337" i="4"/>
  <c r="E342" i="6"/>
  <c r="G342" i="6" s="1"/>
  <c r="F305" i="8"/>
  <c r="N308" i="9"/>
  <c r="B309" i="9"/>
  <c r="N341" i="6"/>
  <c r="B342" i="6"/>
  <c r="D310" i="7"/>
  <c r="O310" i="7" s="1"/>
  <c r="P308" i="9"/>
  <c r="I335" i="5" l="1"/>
  <c r="D342" i="6"/>
  <c r="O342" i="6" s="1"/>
  <c r="B338" i="4"/>
  <c r="N337" i="4"/>
  <c r="H305" i="8"/>
  <c r="J305" i="8" s="1"/>
  <c r="E338" i="4"/>
  <c r="G338" i="4" s="1"/>
  <c r="P337" i="4"/>
  <c r="D309" i="9"/>
  <c r="O309" i="9" s="1"/>
  <c r="K335" i="5"/>
  <c r="M335" i="5" s="1"/>
  <c r="C336" i="5" s="1"/>
  <c r="L335" i="5"/>
  <c r="F310" i="7"/>
  <c r="F342" i="6" l="1"/>
  <c r="I305" i="8"/>
  <c r="P335" i="5"/>
  <c r="L305" i="8"/>
  <c r="D338" i="4"/>
  <c r="O338" i="4" s="1"/>
  <c r="F309" i="9"/>
  <c r="K305" i="8"/>
  <c r="M305" i="8" s="1"/>
  <c r="C306" i="8" s="1"/>
  <c r="E336" i="5"/>
  <c r="G336" i="5" s="1"/>
  <c r="I342" i="6"/>
  <c r="J342" i="6"/>
  <c r="N335" i="5"/>
  <c r="B336" i="5"/>
  <c r="H310" i="7"/>
  <c r="J310" i="7" s="1"/>
  <c r="I310" i="7" l="1"/>
  <c r="F338" i="4"/>
  <c r="J338" i="4" s="1"/>
  <c r="L310" i="7"/>
  <c r="K342" i="6"/>
  <c r="M342" i="6" s="1"/>
  <c r="C343" i="6" s="1"/>
  <c r="L342" i="6"/>
  <c r="H309" i="9"/>
  <c r="I309" i="9" s="1"/>
  <c r="D336" i="5"/>
  <c r="O336" i="5" s="1"/>
  <c r="N305" i="8"/>
  <c r="B306" i="8"/>
  <c r="K310" i="7"/>
  <c r="M310" i="7" s="1"/>
  <c r="C311" i="7" s="1"/>
  <c r="P305" i="8"/>
  <c r="E306" i="8"/>
  <c r="I338" i="4" l="1"/>
  <c r="J309" i="9"/>
  <c r="K309" i="9" s="1"/>
  <c r="F336" i="5"/>
  <c r="N342" i="6"/>
  <c r="B343" i="6"/>
  <c r="D306" i="8"/>
  <c r="O306" i="8" s="1"/>
  <c r="E343" i="6"/>
  <c r="K338" i="4"/>
  <c r="M338" i="4" s="1"/>
  <c r="C339" i="4" s="1"/>
  <c r="P342" i="6"/>
  <c r="G306" i="8"/>
  <c r="N310" i="7"/>
  <c r="B311" i="7"/>
  <c r="E311" i="7"/>
  <c r="G311" i="7" s="1"/>
  <c r="L309" i="9"/>
  <c r="L338" i="4"/>
  <c r="P310" i="7"/>
  <c r="P338" i="4" l="1"/>
  <c r="M309" i="9"/>
  <c r="C310" i="9" s="1"/>
  <c r="E310" i="9" s="1"/>
  <c r="G310" i="9" s="1"/>
  <c r="P309" i="9"/>
  <c r="F306" i="8"/>
  <c r="D343" i="6"/>
  <c r="O343" i="6" s="1"/>
  <c r="G343" i="6"/>
  <c r="I336" i="5"/>
  <c r="J336" i="5"/>
  <c r="E339" i="4"/>
  <c r="G339" i="4" s="1"/>
  <c r="N338" i="4"/>
  <c r="B339" i="4"/>
  <c r="D311" i="7"/>
  <c r="O311" i="7" s="1"/>
  <c r="B310" i="9"/>
  <c r="N309" i="9" l="1"/>
  <c r="F311" i="7"/>
  <c r="H311" i="7" s="1"/>
  <c r="I311" i="7" s="1"/>
  <c r="D339" i="4"/>
  <c r="O339" i="4" s="1"/>
  <c r="F343" i="6"/>
  <c r="D310" i="9"/>
  <c r="O310" i="9" s="1"/>
  <c r="K336" i="5"/>
  <c r="M336" i="5" s="1"/>
  <c r="C337" i="5" s="1"/>
  <c r="L336" i="5"/>
  <c r="H306" i="8"/>
  <c r="J306" i="8" s="1"/>
  <c r="I306" i="8" l="1"/>
  <c r="J311" i="7"/>
  <c r="L311" i="7" s="1"/>
  <c r="F339" i="4"/>
  <c r="J339" i="4" s="1"/>
  <c r="P336" i="5"/>
  <c r="F310" i="9"/>
  <c r="H310" i="9" s="1"/>
  <c r="J310" i="9" s="1"/>
  <c r="B312" i="7"/>
  <c r="L306" i="8"/>
  <c r="E337" i="5"/>
  <c r="G337" i="5" s="1"/>
  <c r="B337" i="5"/>
  <c r="N336" i="5"/>
  <c r="I343" i="6"/>
  <c r="J343" i="6"/>
  <c r="K306" i="8"/>
  <c r="M306" i="8" s="1"/>
  <c r="C307" i="8" s="1"/>
  <c r="K311" i="7"/>
  <c r="M311" i="7" s="1"/>
  <c r="C312" i="7" s="1"/>
  <c r="I339" i="4" l="1"/>
  <c r="P311" i="7"/>
  <c r="L310" i="9"/>
  <c r="K310" i="9"/>
  <c r="M310" i="9" s="1"/>
  <c r="C311" i="9" s="1"/>
  <c r="K339" i="4"/>
  <c r="M339" i="4" s="1"/>
  <c r="C340" i="4" s="1"/>
  <c r="L339" i="4"/>
  <c r="K343" i="6"/>
  <c r="M343" i="6" s="1"/>
  <c r="C344" i="6" s="1"/>
  <c r="L343" i="6"/>
  <c r="D337" i="5"/>
  <c r="O337" i="5" s="1"/>
  <c r="P306" i="8"/>
  <c r="E307" i="8"/>
  <c r="G307" i="8" s="1"/>
  <c r="I310" i="9"/>
  <c r="N311" i="7"/>
  <c r="E312" i="7"/>
  <c r="N306" i="8"/>
  <c r="B307" i="8"/>
  <c r="D312" i="7"/>
  <c r="O312" i="7" l="1"/>
  <c r="B344" i="6"/>
  <c r="N343" i="6"/>
  <c r="B340" i="4"/>
  <c r="N339" i="4"/>
  <c r="E340" i="4"/>
  <c r="G340" i="4" s="1"/>
  <c r="E344" i="6"/>
  <c r="G344" i="6" s="1"/>
  <c r="P339" i="4"/>
  <c r="F337" i="5"/>
  <c r="E311" i="9"/>
  <c r="G311" i="9" s="1"/>
  <c r="D307" i="8"/>
  <c r="O307" i="8" s="1"/>
  <c r="B311" i="9"/>
  <c r="N310" i="9"/>
  <c r="P343" i="6"/>
  <c r="F312" i="7"/>
  <c r="P310" i="9"/>
  <c r="G312" i="7"/>
  <c r="F307" i="8" l="1"/>
  <c r="J337" i="5"/>
  <c r="I337" i="5"/>
  <c r="D311" i="9"/>
  <c r="O311" i="9" s="1"/>
  <c r="D340" i="4"/>
  <c r="O340" i="4" s="1"/>
  <c r="H312" i="7"/>
  <c r="J312" i="7" s="1"/>
  <c r="H307" i="8"/>
  <c r="J307" i="8" s="1"/>
  <c r="D344" i="6"/>
  <c r="O344" i="6" s="1"/>
  <c r="F344" i="6" l="1"/>
  <c r="I312" i="7"/>
  <c r="L307" i="8"/>
  <c r="L312" i="7"/>
  <c r="I344" i="6"/>
  <c r="J344" i="6"/>
  <c r="I307" i="8"/>
  <c r="K307" i="8"/>
  <c r="M307" i="8" s="1"/>
  <c r="C308" i="8" s="1"/>
  <c r="K337" i="5"/>
  <c r="M337" i="5" s="1"/>
  <c r="C338" i="5" s="1"/>
  <c r="L337" i="5"/>
  <c r="F340" i="4"/>
  <c r="K312" i="7"/>
  <c r="M312" i="7" s="1"/>
  <c r="C313" i="7" s="1"/>
  <c r="F311" i="9"/>
  <c r="N337" i="5" l="1"/>
  <c r="B338" i="5"/>
  <c r="P337" i="5"/>
  <c r="E338" i="5"/>
  <c r="G338" i="5" s="1"/>
  <c r="H311" i="9"/>
  <c r="I311" i="9" s="1"/>
  <c r="B313" i="7"/>
  <c r="N312" i="7"/>
  <c r="E313" i="7"/>
  <c r="G313" i="7" s="1"/>
  <c r="P312" i="7"/>
  <c r="I340" i="4"/>
  <c r="J340" i="4"/>
  <c r="K344" i="6"/>
  <c r="M344" i="6" s="1"/>
  <c r="C345" i="6" s="1"/>
  <c r="L344" i="6"/>
  <c r="B308" i="8"/>
  <c r="N307" i="8"/>
  <c r="E308" i="8"/>
  <c r="G308" i="8" s="1"/>
  <c r="P307" i="8"/>
  <c r="P344" i="6" l="1"/>
  <c r="D313" i="7"/>
  <c r="O313" i="7" s="1"/>
  <c r="K340" i="4"/>
  <c r="M340" i="4" s="1"/>
  <c r="C341" i="4" s="1"/>
  <c r="L340" i="4"/>
  <c r="J311" i="9"/>
  <c r="D308" i="8"/>
  <c r="O308" i="8" s="1"/>
  <c r="N344" i="6"/>
  <c r="B345" i="6"/>
  <c r="D338" i="5"/>
  <c r="O338" i="5" s="1"/>
  <c r="E345" i="6"/>
  <c r="G345" i="6" s="1"/>
  <c r="F308" i="8" l="1"/>
  <c r="L311" i="9"/>
  <c r="K311" i="9"/>
  <c r="M311" i="9" s="1"/>
  <c r="C312" i="9" s="1"/>
  <c r="D345" i="6"/>
  <c r="O345" i="6" s="1"/>
  <c r="P340" i="4"/>
  <c r="F338" i="5"/>
  <c r="E341" i="4"/>
  <c r="F313" i="7"/>
  <c r="B341" i="4"/>
  <c r="N340" i="4"/>
  <c r="E312" i="9" l="1"/>
  <c r="G312" i="9" s="1"/>
  <c r="D341" i="4"/>
  <c r="O341" i="4" s="1"/>
  <c r="J338" i="5"/>
  <c r="I338" i="5"/>
  <c r="N311" i="9"/>
  <c r="B312" i="9"/>
  <c r="H313" i="7"/>
  <c r="J313" i="7" s="1"/>
  <c r="G341" i="4"/>
  <c r="F345" i="6"/>
  <c r="P311" i="9"/>
  <c r="H308" i="8"/>
  <c r="I308" i="8" s="1"/>
  <c r="J308" i="8" l="1"/>
  <c r="K308" i="8" s="1"/>
  <c r="M308" i="8" s="1"/>
  <c r="C309" i="8" s="1"/>
  <c r="I345" i="6"/>
  <c r="J345" i="6"/>
  <c r="K313" i="7"/>
  <c r="M313" i="7" s="1"/>
  <c r="C314" i="7" s="1"/>
  <c r="D312" i="9"/>
  <c r="O312" i="9" s="1"/>
  <c r="K338" i="5"/>
  <c r="M338" i="5" s="1"/>
  <c r="C339" i="5" s="1"/>
  <c r="L338" i="5"/>
  <c r="L313" i="7"/>
  <c r="F341" i="4"/>
  <c r="I313" i="7"/>
  <c r="L308" i="8" l="1"/>
  <c r="P313" i="7"/>
  <c r="F312" i="9"/>
  <c r="H312" i="9" s="1"/>
  <c r="J312" i="9" s="1"/>
  <c r="N313" i="7"/>
  <c r="B314" i="7"/>
  <c r="E339" i="5"/>
  <c r="G339" i="5" s="1"/>
  <c r="E309" i="8"/>
  <c r="G309" i="8" s="1"/>
  <c r="J341" i="4"/>
  <c r="I341" i="4"/>
  <c r="P308" i="8"/>
  <c r="B339" i="5"/>
  <c r="N338" i="5"/>
  <c r="E314" i="7"/>
  <c r="G314" i="7" s="1"/>
  <c r="N308" i="8"/>
  <c r="B309" i="8"/>
  <c r="P338" i="5"/>
  <c r="K345" i="6"/>
  <c r="M345" i="6" s="1"/>
  <c r="C346" i="6" s="1"/>
  <c r="L345" i="6"/>
  <c r="L312" i="9" l="1"/>
  <c r="K341" i="4"/>
  <c r="M341" i="4" s="1"/>
  <c r="C342" i="4" s="1"/>
  <c r="L341" i="4"/>
  <c r="K312" i="9"/>
  <c r="M312" i="9" s="1"/>
  <c r="C313" i="9" s="1"/>
  <c r="D339" i="5"/>
  <c r="O339" i="5" s="1"/>
  <c r="B346" i="6"/>
  <c r="N345" i="6"/>
  <c r="I312" i="9"/>
  <c r="P345" i="6"/>
  <c r="D309" i="8"/>
  <c r="O309" i="8" s="1"/>
  <c r="D314" i="7"/>
  <c r="O314" i="7" s="1"/>
  <c r="E346" i="6"/>
  <c r="G346" i="6" s="1"/>
  <c r="F339" i="5" l="1"/>
  <c r="B342" i="4"/>
  <c r="N341" i="4"/>
  <c r="E342" i="4"/>
  <c r="P341" i="4"/>
  <c r="I339" i="5"/>
  <c r="J339" i="5"/>
  <c r="L339" i="5" s="1"/>
  <c r="N312" i="9"/>
  <c r="B313" i="9"/>
  <c r="E313" i="9"/>
  <c r="P312" i="9"/>
  <c r="D346" i="6"/>
  <c r="O346" i="6" s="1"/>
  <c r="F314" i="7"/>
  <c r="F309" i="8"/>
  <c r="B340" i="5" l="1"/>
  <c r="D313" i="9"/>
  <c r="O313" i="9" s="1"/>
  <c r="G342" i="4"/>
  <c r="G313" i="9"/>
  <c r="K339" i="5"/>
  <c r="M339" i="5" s="1"/>
  <c r="C340" i="5" s="1"/>
  <c r="H309" i="8"/>
  <c r="J309" i="8" s="1"/>
  <c r="D342" i="4"/>
  <c r="O342" i="4" s="1"/>
  <c r="H314" i="7"/>
  <c r="I314" i="7" s="1"/>
  <c r="F346" i="6"/>
  <c r="I309" i="8" l="1"/>
  <c r="F342" i="4"/>
  <c r="P339" i="5"/>
  <c r="F313" i="9"/>
  <c r="E340" i="5"/>
  <c r="G340" i="5" s="1"/>
  <c r="L309" i="8"/>
  <c r="D340" i="5"/>
  <c r="N339" i="5"/>
  <c r="K309" i="8"/>
  <c r="M309" i="8" s="1"/>
  <c r="C310" i="8" s="1"/>
  <c r="J346" i="6"/>
  <c r="I346" i="6"/>
  <c r="J314" i="7"/>
  <c r="K314" i="7" s="1"/>
  <c r="M314" i="7" s="1"/>
  <c r="C315" i="7" s="1"/>
  <c r="O340" i="5" l="1"/>
  <c r="E315" i="7"/>
  <c r="P314" i="7"/>
  <c r="L314" i="7"/>
  <c r="K346" i="6"/>
  <c r="M346" i="6" s="1"/>
  <c r="C347" i="6" s="1"/>
  <c r="L346" i="6"/>
  <c r="E310" i="8"/>
  <c r="G310" i="8" s="1"/>
  <c r="H313" i="9"/>
  <c r="N309" i="8"/>
  <c r="B310" i="8"/>
  <c r="F340" i="5"/>
  <c r="I342" i="4"/>
  <c r="J342" i="4"/>
  <c r="P309" i="8"/>
  <c r="B347" i="6" l="1"/>
  <c r="N346" i="6"/>
  <c r="B315" i="7"/>
  <c r="N314" i="7"/>
  <c r="I313" i="9"/>
  <c r="K342" i="4"/>
  <c r="M342" i="4" s="1"/>
  <c r="C343" i="4" s="1"/>
  <c r="L342" i="4"/>
  <c r="E347" i="6"/>
  <c r="G347" i="6" s="1"/>
  <c r="J340" i="5"/>
  <c r="I340" i="5"/>
  <c r="G315" i="7"/>
  <c r="J313" i="9"/>
  <c r="K313" i="9" s="1"/>
  <c r="M313" i="9" s="1"/>
  <c r="C314" i="9" s="1"/>
  <c r="P346" i="6"/>
  <c r="D310" i="8"/>
  <c r="O310" i="8" s="1"/>
  <c r="E314" i="9" l="1"/>
  <c r="G314" i="9" s="1"/>
  <c r="B343" i="4"/>
  <c r="N342" i="4"/>
  <c r="D315" i="7"/>
  <c r="O315" i="7" s="1"/>
  <c r="E343" i="4"/>
  <c r="D347" i="6"/>
  <c r="O347" i="6" s="1"/>
  <c r="P313" i="9"/>
  <c r="L313" i="9"/>
  <c r="K340" i="5"/>
  <c r="M340" i="5" s="1"/>
  <c r="C341" i="5" s="1"/>
  <c r="L340" i="5"/>
  <c r="P342" i="4"/>
  <c r="F310" i="8"/>
  <c r="F315" i="7" l="1"/>
  <c r="H315" i="7" s="1"/>
  <c r="P340" i="5"/>
  <c r="G343" i="4"/>
  <c r="D343" i="4"/>
  <c r="O343" i="4" s="1"/>
  <c r="E341" i="5"/>
  <c r="G341" i="5" s="1"/>
  <c r="N313" i="9"/>
  <c r="B314" i="9"/>
  <c r="F347" i="6"/>
  <c r="H310" i="8"/>
  <c r="J310" i="8" s="1"/>
  <c r="B341" i="5"/>
  <c r="N340" i="5"/>
  <c r="J315" i="7" l="1"/>
  <c r="F343" i="4"/>
  <c r="I310" i="8"/>
  <c r="D314" i="9"/>
  <c r="O314" i="9" s="1"/>
  <c r="L315" i="7"/>
  <c r="I347" i="6"/>
  <c r="J347" i="6"/>
  <c r="I343" i="4"/>
  <c r="J343" i="4"/>
  <c r="K315" i="7"/>
  <c r="M315" i="7" s="1"/>
  <c r="C316" i="7" s="1"/>
  <c r="D341" i="5"/>
  <c r="O341" i="5" s="1"/>
  <c r="I315" i="7"/>
  <c r="L310" i="8"/>
  <c r="K310" i="8"/>
  <c r="M310" i="8" s="1"/>
  <c r="C311" i="8" s="1"/>
  <c r="P315" i="7" l="1"/>
  <c r="B311" i="8"/>
  <c r="N310" i="8"/>
  <c r="L343" i="4"/>
  <c r="K343" i="4"/>
  <c r="M343" i="4" s="1"/>
  <c r="C344" i="4" s="1"/>
  <c r="F341" i="5"/>
  <c r="N315" i="7"/>
  <c r="B316" i="7"/>
  <c r="E311" i="8"/>
  <c r="G311" i="8" s="1"/>
  <c r="E316" i="7"/>
  <c r="G316" i="7" s="1"/>
  <c r="P310" i="8"/>
  <c r="K347" i="6"/>
  <c r="M347" i="6" s="1"/>
  <c r="C348" i="6" s="1"/>
  <c r="L347" i="6"/>
  <c r="F314" i="9"/>
  <c r="P347" i="6" l="1"/>
  <c r="E344" i="4"/>
  <c r="G344" i="4" s="1"/>
  <c r="B344" i="4"/>
  <c r="N343" i="4"/>
  <c r="E348" i="6"/>
  <c r="G348" i="6" s="1"/>
  <c r="D316" i="7"/>
  <c r="O316" i="7" s="1"/>
  <c r="P343" i="4"/>
  <c r="H314" i="9"/>
  <c r="J314" i="9" s="1"/>
  <c r="B348" i="6"/>
  <c r="N347" i="6"/>
  <c r="J341" i="5"/>
  <c r="I341" i="5"/>
  <c r="D311" i="8"/>
  <c r="O311" i="8" s="1"/>
  <c r="F316" i="7" l="1"/>
  <c r="F311" i="8"/>
  <c r="H311" i="8" s="1"/>
  <c r="J311" i="8" s="1"/>
  <c r="D344" i="4"/>
  <c r="O344" i="4" s="1"/>
  <c r="D348" i="6"/>
  <c r="O348" i="6" s="1"/>
  <c r="H316" i="7"/>
  <c r="L314" i="9"/>
  <c r="K341" i="5"/>
  <c r="M341" i="5" s="1"/>
  <c r="C342" i="5" s="1"/>
  <c r="L341" i="5"/>
  <c r="K314" i="9"/>
  <c r="M314" i="9" s="1"/>
  <c r="C315" i="9" s="1"/>
  <c r="I314" i="9"/>
  <c r="I311" i="8" l="1"/>
  <c r="B342" i="5"/>
  <c r="N341" i="5"/>
  <c r="P314" i="9"/>
  <c r="F348" i="6"/>
  <c r="E315" i="9"/>
  <c r="P341" i="5"/>
  <c r="N314" i="9"/>
  <c r="B315" i="9"/>
  <c r="E342" i="5"/>
  <c r="G342" i="5" s="1"/>
  <c r="K311" i="8"/>
  <c r="M311" i="8" s="1"/>
  <c r="C312" i="8" s="1"/>
  <c r="J316" i="7"/>
  <c r="F344" i="4"/>
  <c r="L311" i="8"/>
  <c r="I316" i="7"/>
  <c r="L316" i="7" l="1"/>
  <c r="G315" i="9"/>
  <c r="J348" i="6"/>
  <c r="I348" i="6"/>
  <c r="E312" i="8"/>
  <c r="I344" i="4"/>
  <c r="J344" i="4"/>
  <c r="D315" i="9"/>
  <c r="O315" i="9" s="1"/>
  <c r="K316" i="7"/>
  <c r="M316" i="7" s="1"/>
  <c r="C317" i="7" s="1"/>
  <c r="N311" i="8"/>
  <c r="B312" i="8"/>
  <c r="P311" i="8"/>
  <c r="D342" i="5"/>
  <c r="O342" i="5" s="1"/>
  <c r="K348" i="6" l="1"/>
  <c r="M348" i="6" s="1"/>
  <c r="C349" i="6" s="1"/>
  <c r="L348" i="6"/>
  <c r="D312" i="8"/>
  <c r="O312" i="8" s="1"/>
  <c r="E317" i="7"/>
  <c r="G317" i="7" s="1"/>
  <c r="K344" i="4"/>
  <c r="M344" i="4" s="1"/>
  <c r="C345" i="4" s="1"/>
  <c r="L344" i="4"/>
  <c r="G312" i="8"/>
  <c r="N316" i="7"/>
  <c r="B317" i="7"/>
  <c r="F315" i="9"/>
  <c r="P316" i="7"/>
  <c r="F342" i="5"/>
  <c r="F312" i="8" l="1"/>
  <c r="E345" i="4"/>
  <c r="G345" i="4" s="1"/>
  <c r="N348" i="6"/>
  <c r="B349" i="6"/>
  <c r="H315" i="9"/>
  <c r="J315" i="9" s="1"/>
  <c r="D317" i="7"/>
  <c r="O317" i="7" s="1"/>
  <c r="E349" i="6"/>
  <c r="B345" i="4"/>
  <c r="N344" i="4"/>
  <c r="I342" i="5"/>
  <c r="J342" i="5"/>
  <c r="P348" i="6"/>
  <c r="P344" i="4"/>
  <c r="F317" i="7" l="1"/>
  <c r="K315" i="9"/>
  <c r="M315" i="9" s="1"/>
  <c r="C316" i="9" s="1"/>
  <c r="L315" i="9"/>
  <c r="G349" i="6"/>
  <c r="I315" i="9"/>
  <c r="D349" i="6"/>
  <c r="O349" i="6" s="1"/>
  <c r="H312" i="8"/>
  <c r="I312" i="8" s="1"/>
  <c r="K342" i="5"/>
  <c r="M342" i="5" s="1"/>
  <c r="C343" i="5" s="1"/>
  <c r="L342" i="5"/>
  <c r="H317" i="7"/>
  <c r="I317" i="7" s="1"/>
  <c r="D345" i="4"/>
  <c r="O345" i="4" s="1"/>
  <c r="F349" i="6" l="1"/>
  <c r="B316" i="9"/>
  <c r="N315" i="9"/>
  <c r="E343" i="5"/>
  <c r="J349" i="6"/>
  <c r="I349" i="6"/>
  <c r="P315" i="9"/>
  <c r="P342" i="5"/>
  <c r="E316" i="9"/>
  <c r="J317" i="7"/>
  <c r="B343" i="5"/>
  <c r="N342" i="5"/>
  <c r="F345" i="4"/>
  <c r="J312" i="8"/>
  <c r="L317" i="7" l="1"/>
  <c r="G316" i="9"/>
  <c r="G343" i="5"/>
  <c r="D343" i="5"/>
  <c r="O343" i="5" s="1"/>
  <c r="D316" i="9"/>
  <c r="O316" i="9" s="1"/>
  <c r="L312" i="8"/>
  <c r="K312" i="8"/>
  <c r="M312" i="8" s="1"/>
  <c r="C313" i="8" s="1"/>
  <c r="K349" i="6"/>
  <c r="M349" i="6" s="1"/>
  <c r="C350" i="6" s="1"/>
  <c r="L349" i="6"/>
  <c r="I345" i="4"/>
  <c r="J345" i="4"/>
  <c r="K317" i="7"/>
  <c r="M317" i="7" s="1"/>
  <c r="C318" i="7" s="1"/>
  <c r="P349" i="6" l="1"/>
  <c r="F343" i="5"/>
  <c r="I343" i="5" s="1"/>
  <c r="F316" i="9"/>
  <c r="E350" i="6"/>
  <c r="G350" i="6" s="1"/>
  <c r="B318" i="7"/>
  <c r="N317" i="7"/>
  <c r="P312" i="8"/>
  <c r="E318" i="7"/>
  <c r="G318" i="7" s="1"/>
  <c r="P317" i="7"/>
  <c r="E313" i="8"/>
  <c r="G313" i="8" s="1"/>
  <c r="H316" i="9"/>
  <c r="I316" i="9" s="1"/>
  <c r="K345" i="4"/>
  <c r="M345" i="4" s="1"/>
  <c r="C346" i="4" s="1"/>
  <c r="L345" i="4"/>
  <c r="B350" i="6"/>
  <c r="N349" i="6"/>
  <c r="N312" i="8"/>
  <c r="B313" i="8"/>
  <c r="J343" i="5" l="1"/>
  <c r="L343" i="5" s="1"/>
  <c r="D318" i="7"/>
  <c r="O318" i="7" s="1"/>
  <c r="N345" i="4"/>
  <c r="B346" i="4"/>
  <c r="E346" i="4"/>
  <c r="G346" i="4" s="1"/>
  <c r="P345" i="4"/>
  <c r="D313" i="8"/>
  <c r="O313" i="8" s="1"/>
  <c r="B344" i="5"/>
  <c r="K343" i="5"/>
  <c r="M343" i="5" s="1"/>
  <c r="C344" i="5" s="1"/>
  <c r="D350" i="6"/>
  <c r="O350" i="6" s="1"/>
  <c r="J316" i="9"/>
  <c r="K316" i="9" s="1"/>
  <c r="M316" i="9" s="1"/>
  <c r="C317" i="9" s="1"/>
  <c r="F313" i="8" l="1"/>
  <c r="P343" i="5"/>
  <c r="D346" i="4"/>
  <c r="O346" i="4" s="1"/>
  <c r="N343" i="5"/>
  <c r="E317" i="9"/>
  <c r="H313" i="8"/>
  <c r="F318" i="7"/>
  <c r="E344" i="5"/>
  <c r="G344" i="5" s="1"/>
  <c r="D344" i="5"/>
  <c r="F344" i="5" s="1"/>
  <c r="P316" i="9"/>
  <c r="L316" i="9"/>
  <c r="F350" i="6"/>
  <c r="F346" i="4" l="1"/>
  <c r="O344" i="5"/>
  <c r="I344" i="5"/>
  <c r="J344" i="5"/>
  <c r="L344" i="5" s="1"/>
  <c r="G317" i="9"/>
  <c r="I350" i="6"/>
  <c r="J350" i="6"/>
  <c r="J346" i="4"/>
  <c r="I346" i="4"/>
  <c r="H318" i="7"/>
  <c r="I318" i="7" s="1"/>
  <c r="J313" i="8"/>
  <c r="K313" i="8" s="1"/>
  <c r="M313" i="8" s="1"/>
  <c r="C314" i="8" s="1"/>
  <c r="B317" i="9"/>
  <c r="N316" i="9"/>
  <c r="I313" i="8"/>
  <c r="E314" i="8" l="1"/>
  <c r="G314" i="8" s="1"/>
  <c r="J318" i="7"/>
  <c r="K318" i="7" s="1"/>
  <c r="M318" i="7" s="1"/>
  <c r="C319" i="7" s="1"/>
  <c r="K346" i="4"/>
  <c r="M346" i="4" s="1"/>
  <c r="C347" i="4" s="1"/>
  <c r="L346" i="4"/>
  <c r="K344" i="5"/>
  <c r="M344" i="5" s="1"/>
  <c r="C345" i="5" s="1"/>
  <c r="P313" i="8"/>
  <c r="L313" i="8"/>
  <c r="B345" i="5"/>
  <c r="D317" i="9"/>
  <c r="O317" i="9" s="1"/>
  <c r="K350" i="6"/>
  <c r="M350" i="6" s="1"/>
  <c r="C351" i="6" s="1"/>
  <c r="L350" i="6"/>
  <c r="N344" i="5" l="1"/>
  <c r="P350" i="6"/>
  <c r="E351" i="6"/>
  <c r="G351" i="6" s="1"/>
  <c r="E319" i="7"/>
  <c r="G319" i="7" s="1"/>
  <c r="E347" i="4"/>
  <c r="G347" i="4" s="1"/>
  <c r="D345" i="5"/>
  <c r="P346" i="4"/>
  <c r="B314" i="8"/>
  <c r="N313" i="8"/>
  <c r="P344" i="5"/>
  <c r="F317" i="9"/>
  <c r="P318" i="7"/>
  <c r="L318" i="7"/>
  <c r="E345" i="5"/>
  <c r="B347" i="4"/>
  <c r="N346" i="4"/>
  <c r="B351" i="6"/>
  <c r="N350" i="6"/>
  <c r="O345" i="5" l="1"/>
  <c r="F345" i="5"/>
  <c r="D351" i="6"/>
  <c r="O351" i="6" s="1"/>
  <c r="D314" i="8"/>
  <c r="O314" i="8" s="1"/>
  <c r="B319" i="7"/>
  <c r="N318" i="7"/>
  <c r="D347" i="4"/>
  <c r="O347" i="4" s="1"/>
  <c r="G345" i="5"/>
  <c r="J345" i="5" s="1"/>
  <c r="H317" i="9"/>
  <c r="L345" i="5" l="1"/>
  <c r="K345" i="5"/>
  <c r="M345" i="5" s="1"/>
  <c r="C346" i="5" s="1"/>
  <c r="I345" i="5"/>
  <c r="J317" i="9"/>
  <c r="K317" i="9" s="1"/>
  <c r="M317" i="9" s="1"/>
  <c r="C318" i="9" s="1"/>
  <c r="F351" i="6"/>
  <c r="F347" i="4"/>
  <c r="D319" i="7"/>
  <c r="O319" i="7" s="1"/>
  <c r="F314" i="8"/>
  <c r="I317" i="9"/>
  <c r="E318" i="9" l="1"/>
  <c r="G318" i="9" s="1"/>
  <c r="I351" i="6"/>
  <c r="J351" i="6"/>
  <c r="H314" i="8"/>
  <c r="J314" i="8" s="1"/>
  <c r="F319" i="7"/>
  <c r="E346" i="5"/>
  <c r="I347" i="4"/>
  <c r="J347" i="4"/>
  <c r="B346" i="5"/>
  <c r="N345" i="5"/>
  <c r="P317" i="9"/>
  <c r="L317" i="9"/>
  <c r="P345" i="5"/>
  <c r="L314" i="8" l="1"/>
  <c r="K347" i="4"/>
  <c r="M347" i="4" s="1"/>
  <c r="C348" i="4" s="1"/>
  <c r="L347" i="4"/>
  <c r="H319" i="7"/>
  <c r="I319" i="7" s="1"/>
  <c r="K351" i="6"/>
  <c r="M351" i="6" s="1"/>
  <c r="C352" i="6" s="1"/>
  <c r="L351" i="6"/>
  <c r="G346" i="5"/>
  <c r="K314" i="8"/>
  <c r="M314" i="8" s="1"/>
  <c r="C315" i="8" s="1"/>
  <c r="D346" i="5"/>
  <c r="O346" i="5" s="1"/>
  <c r="I314" i="8"/>
  <c r="B318" i="9"/>
  <c r="N317" i="9"/>
  <c r="F346" i="5" l="1"/>
  <c r="E315" i="8"/>
  <c r="G315" i="8" s="1"/>
  <c r="E348" i="4"/>
  <c r="G348" i="4" s="1"/>
  <c r="P347" i="4"/>
  <c r="P351" i="6"/>
  <c r="N314" i="8"/>
  <c r="B315" i="8"/>
  <c r="N351" i="6"/>
  <c r="B352" i="6"/>
  <c r="J319" i="7"/>
  <c r="K319" i="7" s="1"/>
  <c r="M319" i="7" s="1"/>
  <c r="C320" i="7" s="1"/>
  <c r="P314" i="8"/>
  <c r="J346" i="5"/>
  <c r="I346" i="5"/>
  <c r="E352" i="6"/>
  <c r="G352" i="6" s="1"/>
  <c r="N347" i="4"/>
  <c r="B348" i="4"/>
  <c r="D318" i="9"/>
  <c r="O318" i="9" s="1"/>
  <c r="F318" i="9" l="1"/>
  <c r="E320" i="7"/>
  <c r="G320" i="7" s="1"/>
  <c r="D352" i="6"/>
  <c r="O352" i="6" s="1"/>
  <c r="D315" i="8"/>
  <c r="O315" i="8" s="1"/>
  <c r="H318" i="9"/>
  <c r="I318" i="9" s="1"/>
  <c r="K346" i="5"/>
  <c r="M346" i="5" s="1"/>
  <c r="C347" i="5" s="1"/>
  <c r="D348" i="4"/>
  <c r="O348" i="4" s="1"/>
  <c r="P319" i="7"/>
  <c r="L319" i="7"/>
  <c r="L346" i="5"/>
  <c r="F315" i="8" l="1"/>
  <c r="H315" i="8" s="1"/>
  <c r="F348" i="4"/>
  <c r="E347" i="5"/>
  <c r="P346" i="5"/>
  <c r="F352" i="6"/>
  <c r="I348" i="4"/>
  <c r="J348" i="4"/>
  <c r="B320" i="7"/>
  <c r="N319" i="7"/>
  <c r="J318" i="9"/>
  <c r="B347" i="5"/>
  <c r="N346" i="5"/>
  <c r="K348" i="4" l="1"/>
  <c r="M348" i="4" s="1"/>
  <c r="C349" i="4" s="1"/>
  <c r="L348" i="4"/>
  <c r="D320" i="7"/>
  <c r="O320" i="7" s="1"/>
  <c r="L318" i="9"/>
  <c r="K318" i="9"/>
  <c r="M318" i="9" s="1"/>
  <c r="C319" i="9" s="1"/>
  <c r="G347" i="5"/>
  <c r="D347" i="5"/>
  <c r="O347" i="5" s="1"/>
  <c r="J315" i="8"/>
  <c r="K315" i="8" s="1"/>
  <c r="M315" i="8" s="1"/>
  <c r="C316" i="8" s="1"/>
  <c r="J352" i="6"/>
  <c r="I352" i="6"/>
  <c r="I315" i="8"/>
  <c r="E316" i="8" l="1"/>
  <c r="P318" i="9"/>
  <c r="P315" i="8"/>
  <c r="L315" i="8"/>
  <c r="F347" i="5"/>
  <c r="F320" i="7"/>
  <c r="K352" i="6"/>
  <c r="M352" i="6" s="1"/>
  <c r="C353" i="6" s="1"/>
  <c r="L352" i="6"/>
  <c r="E349" i="4"/>
  <c r="G349" i="4" s="1"/>
  <c r="E319" i="9"/>
  <c r="G319" i="9" s="1"/>
  <c r="P348" i="4"/>
  <c r="N318" i="9"/>
  <c r="B319" i="9"/>
  <c r="B349" i="4"/>
  <c r="N348" i="4"/>
  <c r="N315" i="8" l="1"/>
  <c r="B316" i="8"/>
  <c r="E353" i="6"/>
  <c r="G353" i="6" s="1"/>
  <c r="N352" i="6"/>
  <c r="B353" i="6"/>
  <c r="P352" i="6"/>
  <c r="D319" i="9"/>
  <c r="O319" i="9" s="1"/>
  <c r="H320" i="7"/>
  <c r="I320" i="7" s="1"/>
  <c r="J347" i="5"/>
  <c r="I347" i="5"/>
  <c r="D349" i="4"/>
  <c r="O349" i="4" s="1"/>
  <c r="G316" i="8"/>
  <c r="F349" i="4" l="1"/>
  <c r="J320" i="7"/>
  <c r="K320" i="7" s="1"/>
  <c r="F319" i="9"/>
  <c r="K347" i="5"/>
  <c r="M347" i="5" s="1"/>
  <c r="C348" i="5" s="1"/>
  <c r="L347" i="5"/>
  <c r="D353" i="6"/>
  <c r="O353" i="6" s="1"/>
  <c r="D316" i="8"/>
  <c r="O316" i="8" s="1"/>
  <c r="H319" i="9"/>
  <c r="J319" i="9" s="1"/>
  <c r="J349" i="4"/>
  <c r="I349" i="4"/>
  <c r="L320" i="7"/>
  <c r="M320" i="7" l="1"/>
  <c r="C321" i="7" s="1"/>
  <c r="P320" i="7"/>
  <c r="L319" i="9"/>
  <c r="K349" i="4"/>
  <c r="M349" i="4" s="1"/>
  <c r="C350" i="4" s="1"/>
  <c r="L349" i="4"/>
  <c r="I319" i="9"/>
  <c r="E321" i="7"/>
  <c r="B321" i="7"/>
  <c r="N320" i="7"/>
  <c r="F316" i="8"/>
  <c r="N347" i="5"/>
  <c r="B348" i="5"/>
  <c r="F353" i="6"/>
  <c r="P347" i="5"/>
  <c r="K319" i="9"/>
  <c r="M319" i="9" s="1"/>
  <c r="C320" i="9" s="1"/>
  <c r="E348" i="5"/>
  <c r="G348" i="5" s="1"/>
  <c r="N349" i="4" l="1"/>
  <c r="B350" i="4"/>
  <c r="D348" i="5"/>
  <c r="O348" i="5" s="1"/>
  <c r="E350" i="4"/>
  <c r="G350" i="4" s="1"/>
  <c r="H316" i="8"/>
  <c r="G321" i="7"/>
  <c r="P349" i="4"/>
  <c r="E320" i="9"/>
  <c r="I353" i="6"/>
  <c r="J353" i="6"/>
  <c r="B320" i="9"/>
  <c r="N319" i="9"/>
  <c r="D321" i="7"/>
  <c r="O321" i="7" s="1"/>
  <c r="P319" i="9"/>
  <c r="F348" i="5" l="1"/>
  <c r="J348" i="5" s="1"/>
  <c r="G320" i="9"/>
  <c r="I316" i="8"/>
  <c r="J316" i="8"/>
  <c r="I348" i="5"/>
  <c r="D350" i="4"/>
  <c r="O350" i="4" s="1"/>
  <c r="D320" i="9"/>
  <c r="O320" i="9" s="1"/>
  <c r="F321" i="7"/>
  <c r="K353" i="6"/>
  <c r="M353" i="6" s="1"/>
  <c r="C354" i="6" s="1"/>
  <c r="L353" i="6"/>
  <c r="F320" i="9" l="1"/>
  <c r="N353" i="6"/>
  <c r="B354" i="6"/>
  <c r="E354" i="6"/>
  <c r="G354" i="6" s="1"/>
  <c r="F350" i="4"/>
  <c r="H321" i="7"/>
  <c r="L316" i="8"/>
  <c r="P353" i="6"/>
  <c r="K316" i="8"/>
  <c r="M316" i="8" s="1"/>
  <c r="C317" i="8" s="1"/>
  <c r="H320" i="9"/>
  <c r="J320" i="9" s="1"/>
  <c r="K348" i="5"/>
  <c r="M348" i="5" s="1"/>
  <c r="C349" i="5" s="1"/>
  <c r="L348" i="5"/>
  <c r="P316" i="8" l="1"/>
  <c r="E349" i="5"/>
  <c r="G349" i="5" s="1"/>
  <c r="I321" i="7"/>
  <c r="K320" i="9"/>
  <c r="M320" i="9" s="1"/>
  <c r="C321" i="9" s="1"/>
  <c r="I320" i="9"/>
  <c r="L320" i="9"/>
  <c r="N316" i="8"/>
  <c r="B317" i="8"/>
  <c r="E317" i="8"/>
  <c r="G317" i="8" s="1"/>
  <c r="J321" i="7"/>
  <c r="I350" i="4"/>
  <c r="J350" i="4"/>
  <c r="D354" i="6"/>
  <c r="O354" i="6" s="1"/>
  <c r="P348" i="5"/>
  <c r="B349" i="5"/>
  <c r="N348" i="5"/>
  <c r="E321" i="9" l="1"/>
  <c r="G321" i="9" s="1"/>
  <c r="L321" i="7"/>
  <c r="B321" i="9"/>
  <c r="N320" i="9"/>
  <c r="P320" i="9"/>
  <c r="D349" i="5"/>
  <c r="O349" i="5" s="1"/>
  <c r="K350" i="4"/>
  <c r="M350" i="4" s="1"/>
  <c r="C351" i="4" s="1"/>
  <c r="L350" i="4"/>
  <c r="D317" i="8"/>
  <c r="O317" i="8" s="1"/>
  <c r="F354" i="6"/>
  <c r="K321" i="7"/>
  <c r="M321" i="7" s="1"/>
  <c r="C322" i="7" s="1"/>
  <c r="P350" i="4" l="1"/>
  <c r="F349" i="5"/>
  <c r="F317" i="8"/>
  <c r="H317" i="8" s="1"/>
  <c r="I317" i="8" s="1"/>
  <c r="P321" i="7"/>
  <c r="B322" i="7"/>
  <c r="N321" i="7"/>
  <c r="B351" i="4"/>
  <c r="N350" i="4"/>
  <c r="E351" i="4"/>
  <c r="J349" i="5"/>
  <c r="L349" i="5" s="1"/>
  <c r="I349" i="5"/>
  <c r="E322" i="7"/>
  <c r="D321" i="9"/>
  <c r="O321" i="9" s="1"/>
  <c r="I354" i="6"/>
  <c r="J354" i="6"/>
  <c r="J317" i="8" l="1"/>
  <c r="L317" i="8" s="1"/>
  <c r="B318" i="8" s="1"/>
  <c r="B350" i="5"/>
  <c r="G351" i="4"/>
  <c r="K354" i="6"/>
  <c r="M354" i="6" s="1"/>
  <c r="C355" i="6" s="1"/>
  <c r="L354" i="6"/>
  <c r="G322" i="7"/>
  <c r="D351" i="4"/>
  <c r="O351" i="4" s="1"/>
  <c r="D322" i="7"/>
  <c r="O322" i="7" s="1"/>
  <c r="K349" i="5"/>
  <c r="M349" i="5" s="1"/>
  <c r="C350" i="5" s="1"/>
  <c r="F321" i="9"/>
  <c r="K317" i="8" l="1"/>
  <c r="M317" i="8" s="1"/>
  <c r="C318" i="8" s="1"/>
  <c r="F322" i="7"/>
  <c r="F351" i="4"/>
  <c r="J351" i="4" s="1"/>
  <c r="L351" i="4" s="1"/>
  <c r="P354" i="6"/>
  <c r="E318" i="8"/>
  <c r="G318" i="8" s="1"/>
  <c r="D350" i="5"/>
  <c r="E355" i="6"/>
  <c r="G355" i="6" s="1"/>
  <c r="N349" i="5"/>
  <c r="B355" i="6"/>
  <c r="N354" i="6"/>
  <c r="H321" i="9"/>
  <c r="I321" i="9" s="1"/>
  <c r="H322" i="7"/>
  <c r="I322" i="7" s="1"/>
  <c r="E350" i="5"/>
  <c r="D318" i="8"/>
  <c r="P349" i="5"/>
  <c r="N317" i="8"/>
  <c r="O318" i="8" l="1"/>
  <c r="P317" i="8"/>
  <c r="I351" i="4"/>
  <c r="O350" i="5"/>
  <c r="F318" i="8"/>
  <c r="F350" i="5"/>
  <c r="B352" i="4"/>
  <c r="D355" i="6"/>
  <c r="O355" i="6" s="1"/>
  <c r="K351" i="4"/>
  <c r="M351" i="4" s="1"/>
  <c r="C352" i="4" s="1"/>
  <c r="G350" i="5"/>
  <c r="J322" i="7"/>
  <c r="J321" i="9"/>
  <c r="P351" i="4" l="1"/>
  <c r="F355" i="6"/>
  <c r="D352" i="4"/>
  <c r="L322" i="7"/>
  <c r="E352" i="4"/>
  <c r="G352" i="4" s="1"/>
  <c r="J350" i="5"/>
  <c r="I350" i="5"/>
  <c r="H318" i="8"/>
  <c r="I318" i="8" s="1"/>
  <c r="L321" i="9"/>
  <c r="K322" i="7"/>
  <c r="M322" i="7" s="1"/>
  <c r="C323" i="7" s="1"/>
  <c r="K321" i="9"/>
  <c r="M321" i="9" s="1"/>
  <c r="C322" i="9" s="1"/>
  <c r="N351" i="4"/>
  <c r="E323" i="7" l="1"/>
  <c r="G323" i="7" s="1"/>
  <c r="K350" i="5"/>
  <c r="M350" i="5" s="1"/>
  <c r="C351" i="5" s="1"/>
  <c r="L350" i="5"/>
  <c r="N322" i="7"/>
  <c r="B323" i="7"/>
  <c r="B322" i="9"/>
  <c r="N321" i="9"/>
  <c r="P322" i="7"/>
  <c r="E322" i="9"/>
  <c r="G322" i="9" s="1"/>
  <c r="P321" i="9"/>
  <c r="O352" i="4"/>
  <c r="F352" i="4"/>
  <c r="J318" i="8"/>
  <c r="K318" i="8" s="1"/>
  <c r="M318" i="8" s="1"/>
  <c r="C319" i="8" s="1"/>
  <c r="I355" i="6"/>
  <c r="J355" i="6"/>
  <c r="P350" i="5" l="1"/>
  <c r="E351" i="5"/>
  <c r="G351" i="5" s="1"/>
  <c r="E319" i="8"/>
  <c r="G319" i="8" s="1"/>
  <c r="D322" i="9"/>
  <c r="O322" i="9" s="1"/>
  <c r="B351" i="5"/>
  <c r="N350" i="5"/>
  <c r="D323" i="7"/>
  <c r="O323" i="7" s="1"/>
  <c r="K355" i="6"/>
  <c r="M355" i="6" s="1"/>
  <c r="C356" i="6" s="1"/>
  <c r="L355" i="6"/>
  <c r="P318" i="8"/>
  <c r="L318" i="8"/>
  <c r="I352" i="4"/>
  <c r="J352" i="4"/>
  <c r="E356" i="6" l="1"/>
  <c r="G356" i="6" s="1"/>
  <c r="N355" i="6"/>
  <c r="B356" i="6"/>
  <c r="F322" i="9"/>
  <c r="F323" i="7"/>
  <c r="D351" i="5"/>
  <c r="O351" i="5" s="1"/>
  <c r="P355" i="6"/>
  <c r="K352" i="4"/>
  <c r="M352" i="4" s="1"/>
  <c r="C353" i="4" s="1"/>
  <c r="L352" i="4"/>
  <c r="N318" i="8"/>
  <c r="B319" i="8"/>
  <c r="B353" i="4" l="1"/>
  <c r="N352" i="4"/>
  <c r="F351" i="5"/>
  <c r="D356" i="6"/>
  <c r="O356" i="6" s="1"/>
  <c r="E353" i="4"/>
  <c r="H323" i="7"/>
  <c r="D319" i="8"/>
  <c r="O319" i="8" s="1"/>
  <c r="P352" i="4"/>
  <c r="H322" i="9"/>
  <c r="I322" i="9" s="1"/>
  <c r="F356" i="6" l="1"/>
  <c r="J356" i="6" s="1"/>
  <c r="I323" i="7"/>
  <c r="J351" i="5"/>
  <c r="I351" i="5"/>
  <c r="G353" i="4"/>
  <c r="F319" i="8"/>
  <c r="J323" i="7"/>
  <c r="K323" i="7" s="1"/>
  <c r="M323" i="7" s="1"/>
  <c r="C324" i="7" s="1"/>
  <c r="J322" i="9"/>
  <c r="K322" i="9" s="1"/>
  <c r="M322" i="9" s="1"/>
  <c r="C323" i="9" s="1"/>
  <c r="D353" i="4"/>
  <c r="O353" i="4" s="1"/>
  <c r="I356" i="6" l="1"/>
  <c r="E324" i="7"/>
  <c r="G324" i="7" s="1"/>
  <c r="H319" i="8"/>
  <c r="J319" i="8" s="1"/>
  <c r="E323" i="9"/>
  <c r="G323" i="9" s="1"/>
  <c r="K351" i="5"/>
  <c r="M351" i="5" s="1"/>
  <c r="C352" i="5" s="1"/>
  <c r="L351" i="5"/>
  <c r="P322" i="9"/>
  <c r="L322" i="9"/>
  <c r="F353" i="4"/>
  <c r="P323" i="7"/>
  <c r="L323" i="7"/>
  <c r="K356" i="6"/>
  <c r="M356" i="6" s="1"/>
  <c r="C357" i="6" s="1"/>
  <c r="L356" i="6"/>
  <c r="I319" i="8" l="1"/>
  <c r="L319" i="8"/>
  <c r="B324" i="7"/>
  <c r="N323" i="7"/>
  <c r="K319" i="8"/>
  <c r="M319" i="8" s="1"/>
  <c r="C320" i="8" s="1"/>
  <c r="P351" i="5"/>
  <c r="E352" i="5"/>
  <c r="G352" i="5" s="1"/>
  <c r="B352" i="5"/>
  <c r="N351" i="5"/>
  <c r="E357" i="6"/>
  <c r="I353" i="4"/>
  <c r="J353" i="4"/>
  <c r="B323" i="9"/>
  <c r="N322" i="9"/>
  <c r="B357" i="6"/>
  <c r="N356" i="6"/>
  <c r="P356" i="6"/>
  <c r="E320" i="8" l="1"/>
  <c r="G320" i="8" s="1"/>
  <c r="G357" i="6"/>
  <c r="D352" i="5"/>
  <c r="O352" i="5" s="1"/>
  <c r="D324" i="7"/>
  <c r="O324" i="7" s="1"/>
  <c r="D357" i="6"/>
  <c r="O357" i="6" s="1"/>
  <c r="N319" i="8"/>
  <c r="B320" i="8"/>
  <c r="D323" i="9"/>
  <c r="O323" i="9" s="1"/>
  <c r="P319" i="8"/>
  <c r="K353" i="4"/>
  <c r="M353" i="4" s="1"/>
  <c r="C354" i="4" s="1"/>
  <c r="L353" i="4"/>
  <c r="P353" i="4" l="1"/>
  <c r="F357" i="6"/>
  <c r="J357" i="6" s="1"/>
  <c r="F323" i="9"/>
  <c r="F324" i="7"/>
  <c r="D320" i="8"/>
  <c r="O320" i="8" s="1"/>
  <c r="I357" i="6"/>
  <c r="F352" i="5"/>
  <c r="E354" i="4"/>
  <c r="N353" i="4"/>
  <c r="B354" i="4"/>
  <c r="H323" i="9" l="1"/>
  <c r="I323" i="9" s="1"/>
  <c r="J352" i="5"/>
  <c r="I352" i="5"/>
  <c r="K357" i="6"/>
  <c r="M357" i="6" s="1"/>
  <c r="C358" i="6" s="1"/>
  <c r="L357" i="6"/>
  <c r="G354" i="4"/>
  <c r="D354" i="4"/>
  <c r="O354" i="4" s="1"/>
  <c r="H324" i="7"/>
  <c r="J324" i="7" s="1"/>
  <c r="F320" i="8"/>
  <c r="J323" i="9" l="1"/>
  <c r="L324" i="7"/>
  <c r="N357" i="6"/>
  <c r="B358" i="6"/>
  <c r="K324" i="7"/>
  <c r="M324" i="7" s="1"/>
  <c r="C325" i="7" s="1"/>
  <c r="E358" i="6"/>
  <c r="P357" i="6"/>
  <c r="K352" i="5"/>
  <c r="M352" i="5" s="1"/>
  <c r="C353" i="5" s="1"/>
  <c r="L352" i="5"/>
  <c r="H320" i="8"/>
  <c r="J320" i="8" s="1"/>
  <c r="I324" i="7"/>
  <c r="F354" i="4"/>
  <c r="L323" i="9" l="1"/>
  <c r="K323" i="9"/>
  <c r="I320" i="8"/>
  <c r="P352" i="5"/>
  <c r="N352" i="5"/>
  <c r="B353" i="5"/>
  <c r="G358" i="6"/>
  <c r="J354" i="4"/>
  <c r="I354" i="4"/>
  <c r="E325" i="7"/>
  <c r="D358" i="6"/>
  <c r="O358" i="6" s="1"/>
  <c r="N324" i="7"/>
  <c r="B325" i="7"/>
  <c r="E353" i="5"/>
  <c r="G353" i="5" s="1"/>
  <c r="L320" i="8"/>
  <c r="K320" i="8"/>
  <c r="M320" i="8" s="1"/>
  <c r="C321" i="8" s="1"/>
  <c r="P324" i="7"/>
  <c r="M323" i="9" l="1"/>
  <c r="C324" i="9" s="1"/>
  <c r="P323" i="9"/>
  <c r="B324" i="9"/>
  <c r="D324" i="9" s="1"/>
  <c r="N323" i="9"/>
  <c r="E321" i="8"/>
  <c r="K354" i="4"/>
  <c r="M354" i="4" s="1"/>
  <c r="C355" i="4" s="1"/>
  <c r="L354" i="4"/>
  <c r="F358" i="6"/>
  <c r="G325" i="7"/>
  <c r="D353" i="5"/>
  <c r="O353" i="5" s="1"/>
  <c r="N320" i="8"/>
  <c r="B321" i="8"/>
  <c r="P320" i="8"/>
  <c r="D325" i="7"/>
  <c r="O325" i="7" s="1"/>
  <c r="F324" i="9" l="1"/>
  <c r="E324" i="9"/>
  <c r="O324" i="9" s="1"/>
  <c r="D321" i="8"/>
  <c r="O321" i="8" s="1"/>
  <c r="F353" i="5"/>
  <c r="E355" i="4"/>
  <c r="G355" i="4" s="1"/>
  <c r="G321" i="8"/>
  <c r="J358" i="6"/>
  <c r="I358" i="6"/>
  <c r="F325" i="7"/>
  <c r="P354" i="4"/>
  <c r="B355" i="4"/>
  <c r="N354" i="4"/>
  <c r="G324" i="9" l="1"/>
  <c r="H324" i="9" s="1"/>
  <c r="I324" i="9" s="1"/>
  <c r="D355" i="4"/>
  <c r="O355" i="4" s="1"/>
  <c r="K358" i="6"/>
  <c r="M358" i="6" s="1"/>
  <c r="C359" i="6" s="1"/>
  <c r="L358" i="6"/>
  <c r="H325" i="7"/>
  <c r="I325" i="7" s="1"/>
  <c r="J353" i="5"/>
  <c r="I353" i="5"/>
  <c r="F321" i="8"/>
  <c r="J324" i="9" l="1"/>
  <c r="L324" i="9" s="1"/>
  <c r="E359" i="6"/>
  <c r="G359" i="6" s="1"/>
  <c r="P358" i="6"/>
  <c r="K353" i="5"/>
  <c r="M353" i="5" s="1"/>
  <c r="C354" i="5" s="1"/>
  <c r="L353" i="5"/>
  <c r="F355" i="4"/>
  <c r="N358" i="6"/>
  <c r="B359" i="6"/>
  <c r="J325" i="7"/>
  <c r="K325" i="7" s="1"/>
  <c r="M325" i="7" s="1"/>
  <c r="C326" i="7" s="1"/>
  <c r="H321" i="8"/>
  <c r="J321" i="8" s="1"/>
  <c r="K324" i="9" l="1"/>
  <c r="M324" i="9" s="1"/>
  <c r="C325" i="9" s="1"/>
  <c r="B325" i="9"/>
  <c r="D325" i="9" s="1"/>
  <c r="I321" i="8"/>
  <c r="K321" i="8"/>
  <c r="M321" i="8" s="1"/>
  <c r="C322" i="8" s="1"/>
  <c r="E354" i="5"/>
  <c r="G354" i="5" s="1"/>
  <c r="D359" i="6"/>
  <c r="O359" i="6" s="1"/>
  <c r="P353" i="5"/>
  <c r="L321" i="8"/>
  <c r="J355" i="4"/>
  <c r="I355" i="4"/>
  <c r="E326" i="7"/>
  <c r="G326" i="7" s="1"/>
  <c r="N353" i="5"/>
  <c r="B354" i="5"/>
  <c r="P325" i="7"/>
  <c r="L325" i="7"/>
  <c r="F325" i="9"/>
  <c r="P324" i="9" l="1"/>
  <c r="N324" i="9"/>
  <c r="P321" i="8"/>
  <c r="E325" i="9"/>
  <c r="O325" i="9" s="1"/>
  <c r="F359" i="6"/>
  <c r="J359" i="6" s="1"/>
  <c r="N321" i="8"/>
  <c r="B322" i="8"/>
  <c r="K355" i="4"/>
  <c r="M355" i="4" s="1"/>
  <c r="C356" i="4" s="1"/>
  <c r="L355" i="4"/>
  <c r="N325" i="7"/>
  <c r="B326" i="7"/>
  <c r="D354" i="5"/>
  <c r="O354" i="5" s="1"/>
  <c r="E322" i="8"/>
  <c r="G322" i="8" s="1"/>
  <c r="I359" i="6" l="1"/>
  <c r="G325" i="9"/>
  <c r="F354" i="5"/>
  <c r="J354" i="5" s="1"/>
  <c r="E356" i="4"/>
  <c r="G356" i="4" s="1"/>
  <c r="D322" i="8"/>
  <c r="O322" i="8" s="1"/>
  <c r="D326" i="7"/>
  <c r="O326" i="7" s="1"/>
  <c r="L359" i="6"/>
  <c r="K359" i="6"/>
  <c r="M359" i="6" s="1"/>
  <c r="C360" i="6" s="1"/>
  <c r="N355" i="4"/>
  <c r="B356" i="4"/>
  <c r="P355" i="4"/>
  <c r="I354" i="5" l="1"/>
  <c r="H325" i="9"/>
  <c r="I325" i="9" s="1"/>
  <c r="D356" i="4"/>
  <c r="O356" i="4" s="1"/>
  <c r="F322" i="8"/>
  <c r="P359" i="6"/>
  <c r="K354" i="5"/>
  <c r="M354" i="5" s="1"/>
  <c r="C355" i="5" s="1"/>
  <c r="L354" i="5"/>
  <c r="B360" i="6"/>
  <c r="N359" i="6"/>
  <c r="F326" i="7"/>
  <c r="E360" i="6"/>
  <c r="G360" i="6" s="1"/>
  <c r="J325" i="9" l="1"/>
  <c r="K325" i="9" s="1"/>
  <c r="M325" i="9" s="1"/>
  <c r="C326" i="9" s="1"/>
  <c r="E326" i="9" s="1"/>
  <c r="G326" i="9" s="1"/>
  <c r="E355" i="5"/>
  <c r="G355" i="5" s="1"/>
  <c r="H322" i="8"/>
  <c r="J322" i="8" s="1"/>
  <c r="D360" i="6"/>
  <c r="O360" i="6" s="1"/>
  <c r="B355" i="5"/>
  <c r="N354" i="5"/>
  <c r="P354" i="5"/>
  <c r="F356" i="4"/>
  <c r="H326" i="7"/>
  <c r="L325" i="9" l="1"/>
  <c r="P325" i="9"/>
  <c r="I322" i="8"/>
  <c r="L322" i="8"/>
  <c r="J356" i="4"/>
  <c r="I356" i="4"/>
  <c r="F360" i="6"/>
  <c r="D355" i="5"/>
  <c r="O355" i="5" s="1"/>
  <c r="K322" i="8"/>
  <c r="M322" i="8" s="1"/>
  <c r="C323" i="8" s="1"/>
  <c r="J326" i="7"/>
  <c r="K326" i="7" s="1"/>
  <c r="M326" i="7" s="1"/>
  <c r="C327" i="7" s="1"/>
  <c r="I326" i="7"/>
  <c r="N325" i="9" l="1"/>
  <c r="B326" i="9"/>
  <c r="F355" i="5"/>
  <c r="I355" i="5" s="1"/>
  <c r="E327" i="7"/>
  <c r="G327" i="7" s="1"/>
  <c r="I360" i="6"/>
  <c r="J360" i="6"/>
  <c r="E323" i="8"/>
  <c r="G323" i="8" s="1"/>
  <c r="B323" i="8"/>
  <c r="N322" i="8"/>
  <c r="P326" i="7"/>
  <c r="L326" i="7"/>
  <c r="K356" i="4"/>
  <c r="M356" i="4" s="1"/>
  <c r="C357" i="4" s="1"/>
  <c r="L356" i="4"/>
  <c r="P322" i="8"/>
  <c r="J355" i="5" l="1"/>
  <c r="K355" i="5" s="1"/>
  <c r="M355" i="5" s="1"/>
  <c r="C356" i="5" s="1"/>
  <c r="D326" i="9"/>
  <c r="O326" i="9" s="1"/>
  <c r="P356" i="4"/>
  <c r="D323" i="8"/>
  <c r="O323" i="8" s="1"/>
  <c r="B327" i="7"/>
  <c r="N326" i="7"/>
  <c r="K360" i="6"/>
  <c r="M360" i="6" s="1"/>
  <c r="C361" i="6" s="1"/>
  <c r="L360" i="6"/>
  <c r="B357" i="4"/>
  <c r="N356" i="4"/>
  <c r="E357" i="4"/>
  <c r="G357" i="4" s="1"/>
  <c r="L355" i="5" l="1"/>
  <c r="F326" i="9"/>
  <c r="H326" i="9" s="1"/>
  <c r="I326" i="9" s="1"/>
  <c r="P355" i="5"/>
  <c r="N360" i="6"/>
  <c r="B361" i="6"/>
  <c r="D357" i="4"/>
  <c r="O357" i="4" s="1"/>
  <c r="E356" i="5"/>
  <c r="D327" i="7"/>
  <c r="O327" i="7" s="1"/>
  <c r="B356" i="5"/>
  <c r="N355" i="5"/>
  <c r="E361" i="6"/>
  <c r="G361" i="6" s="1"/>
  <c r="P360" i="6"/>
  <c r="F323" i="8"/>
  <c r="J326" i="9" l="1"/>
  <c r="K326" i="9" s="1"/>
  <c r="M326" i="9" s="1"/>
  <c r="C327" i="9" s="1"/>
  <c r="E327" i="9" s="1"/>
  <c r="G327" i="9" s="1"/>
  <c r="F327" i="7"/>
  <c r="H323" i="8"/>
  <c r="J323" i="8" s="1"/>
  <c r="F357" i="4"/>
  <c r="D356" i="5"/>
  <c r="O356" i="5" s="1"/>
  <c r="D361" i="6"/>
  <c r="O361" i="6" s="1"/>
  <c r="G356" i="5"/>
  <c r="L326" i="9" l="1"/>
  <c r="P326" i="9"/>
  <c r="I323" i="8"/>
  <c r="L323" i="8"/>
  <c r="F361" i="6"/>
  <c r="K323" i="8"/>
  <c r="M323" i="8" s="1"/>
  <c r="C324" i="8" s="1"/>
  <c r="F356" i="5"/>
  <c r="H327" i="7"/>
  <c r="I327" i="7" s="1"/>
  <c r="J357" i="4"/>
  <c r="I357" i="4"/>
  <c r="N326" i="9" l="1"/>
  <c r="B327" i="9"/>
  <c r="E324" i="8"/>
  <c r="G324" i="8" s="1"/>
  <c r="K357" i="4"/>
  <c r="M357" i="4" s="1"/>
  <c r="C358" i="4" s="1"/>
  <c r="L357" i="4"/>
  <c r="J356" i="5"/>
  <c r="I356" i="5"/>
  <c r="N323" i="8"/>
  <c r="B324" i="8"/>
  <c r="J327" i="7"/>
  <c r="K327" i="7" s="1"/>
  <c r="M327" i="7" s="1"/>
  <c r="C328" i="7" s="1"/>
  <c r="I361" i="6"/>
  <c r="J361" i="6"/>
  <c r="P323" i="8"/>
  <c r="D327" i="9" l="1"/>
  <c r="O327" i="9" s="1"/>
  <c r="E328" i="7"/>
  <c r="K361" i="6"/>
  <c r="M361" i="6" s="1"/>
  <c r="C362" i="6" s="1"/>
  <c r="L361" i="6"/>
  <c r="P327" i="7"/>
  <c r="L327" i="7"/>
  <c r="D324" i="8"/>
  <c r="O324" i="8" s="1"/>
  <c r="E358" i="4"/>
  <c r="K356" i="5"/>
  <c r="M356" i="5" s="1"/>
  <c r="C357" i="5" s="1"/>
  <c r="L356" i="5"/>
  <c r="B358" i="4"/>
  <c r="N357" i="4"/>
  <c r="P357" i="4"/>
  <c r="F327" i="9" l="1"/>
  <c r="P361" i="6"/>
  <c r="F324" i="8"/>
  <c r="H324" i="8" s="1"/>
  <c r="G358" i="4"/>
  <c r="B328" i="7"/>
  <c r="N327" i="7"/>
  <c r="D358" i="4"/>
  <c r="O358" i="4" s="1"/>
  <c r="E362" i="6"/>
  <c r="G362" i="6" s="1"/>
  <c r="B362" i="6"/>
  <c r="N361" i="6"/>
  <c r="E357" i="5"/>
  <c r="G328" i="7"/>
  <c r="N356" i="5"/>
  <c r="B357" i="5"/>
  <c r="P356" i="5"/>
  <c r="H327" i="9" l="1"/>
  <c r="I327" i="9" s="1"/>
  <c r="J327" i="9"/>
  <c r="D357" i="5"/>
  <c r="O357" i="5" s="1"/>
  <c r="D328" i="7"/>
  <c r="O328" i="7" s="1"/>
  <c r="F358" i="4"/>
  <c r="J324" i="8"/>
  <c r="G357" i="5"/>
  <c r="D362" i="6"/>
  <c r="O362" i="6" s="1"/>
  <c r="I324" i="8"/>
  <c r="K327" i="9" l="1"/>
  <c r="M327" i="9" s="1"/>
  <c r="C328" i="9" s="1"/>
  <c r="L327" i="9"/>
  <c r="L324" i="8"/>
  <c r="F357" i="5"/>
  <c r="K324" i="8"/>
  <c r="M324" i="8" s="1"/>
  <c r="C325" i="8" s="1"/>
  <c r="F328" i="7"/>
  <c r="F362" i="6"/>
  <c r="I358" i="4"/>
  <c r="J358" i="4"/>
  <c r="P327" i="9" l="1"/>
  <c r="B328" i="9"/>
  <c r="D328" i="9" s="1"/>
  <c r="N327" i="9"/>
  <c r="E328" i="9"/>
  <c r="G328" i="9" s="1"/>
  <c r="H328" i="7"/>
  <c r="I328" i="7" s="1"/>
  <c r="K358" i="4"/>
  <c r="M358" i="4" s="1"/>
  <c r="C359" i="4" s="1"/>
  <c r="L358" i="4"/>
  <c r="E325" i="8"/>
  <c r="G325" i="8" s="1"/>
  <c r="N324" i="8"/>
  <c r="B325" i="8"/>
  <c r="I362" i="6"/>
  <c r="J362" i="6"/>
  <c r="J357" i="5"/>
  <c r="I357" i="5"/>
  <c r="F328" i="9"/>
  <c r="P324" i="8"/>
  <c r="O328" i="9" l="1"/>
  <c r="E359" i="4"/>
  <c r="N358" i="4"/>
  <c r="B359" i="4"/>
  <c r="K357" i="5"/>
  <c r="M357" i="5" s="1"/>
  <c r="C358" i="5" s="1"/>
  <c r="L357" i="5"/>
  <c r="K362" i="6"/>
  <c r="M362" i="6" s="1"/>
  <c r="C363" i="6" s="1"/>
  <c r="L362" i="6"/>
  <c r="H328" i="9"/>
  <c r="J328" i="9" s="1"/>
  <c r="D325" i="8"/>
  <c r="O325" i="8" s="1"/>
  <c r="P358" i="4"/>
  <c r="J328" i="7"/>
  <c r="P362" i="6" l="1"/>
  <c r="L328" i="9"/>
  <c r="D359" i="4"/>
  <c r="O359" i="4" s="1"/>
  <c r="P357" i="5"/>
  <c r="E358" i="5"/>
  <c r="G358" i="5" s="1"/>
  <c r="G359" i="4"/>
  <c r="K328" i="9"/>
  <c r="M328" i="9" s="1"/>
  <c r="C329" i="9" s="1"/>
  <c r="E363" i="6"/>
  <c r="F325" i="8"/>
  <c r="B358" i="5"/>
  <c r="N357" i="5"/>
  <c r="I328" i="9"/>
  <c r="N362" i="6"/>
  <c r="B363" i="6"/>
  <c r="L328" i="7"/>
  <c r="K328" i="7"/>
  <c r="M328" i="7" s="1"/>
  <c r="C329" i="7" s="1"/>
  <c r="D358" i="5" l="1"/>
  <c r="O358" i="5" s="1"/>
  <c r="F359" i="4"/>
  <c r="E329" i="9"/>
  <c r="G363" i="6"/>
  <c r="B329" i="7"/>
  <c r="N328" i="7"/>
  <c r="P328" i="7"/>
  <c r="B329" i="9"/>
  <c r="N328" i="9"/>
  <c r="H325" i="8"/>
  <c r="I325" i="8" s="1"/>
  <c r="E329" i="7"/>
  <c r="G329" i="7" s="1"/>
  <c r="D363" i="6"/>
  <c r="O363" i="6" s="1"/>
  <c r="P328" i="9"/>
  <c r="J325" i="8" l="1"/>
  <c r="F363" i="6"/>
  <c r="G329" i="9"/>
  <c r="I359" i="4"/>
  <c r="J359" i="4"/>
  <c r="D329" i="9"/>
  <c r="O329" i="9" s="1"/>
  <c r="J363" i="6"/>
  <c r="I363" i="6"/>
  <c r="D329" i="7"/>
  <c r="O329" i="7" s="1"/>
  <c r="L325" i="8"/>
  <c r="F358" i="5"/>
  <c r="K325" i="8"/>
  <c r="M325" i="8" s="1"/>
  <c r="C326" i="8" s="1"/>
  <c r="F329" i="7" l="1"/>
  <c r="H329" i="7" s="1"/>
  <c r="J329" i="7" s="1"/>
  <c r="P325" i="8"/>
  <c r="F329" i="9"/>
  <c r="H329" i="9" s="1"/>
  <c r="I358" i="5"/>
  <c r="J358" i="5"/>
  <c r="E326" i="8"/>
  <c r="G326" i="8" s="1"/>
  <c r="B326" i="8"/>
  <c r="N325" i="8"/>
  <c r="L363" i="6"/>
  <c r="K363" i="6"/>
  <c r="M363" i="6" s="1"/>
  <c r="C364" i="6" s="1"/>
  <c r="K359" i="4"/>
  <c r="M359" i="4" s="1"/>
  <c r="C360" i="4" s="1"/>
  <c r="L359" i="4"/>
  <c r="J329" i="9" l="1"/>
  <c r="I329" i="9"/>
  <c r="L329" i="7"/>
  <c r="E360" i="4"/>
  <c r="G360" i="4" s="1"/>
  <c r="E364" i="6"/>
  <c r="N363" i="6"/>
  <c r="B364" i="6"/>
  <c r="L329" i="9"/>
  <c r="P359" i="4"/>
  <c r="D326" i="8"/>
  <c r="O326" i="8" s="1"/>
  <c r="P363" i="6"/>
  <c r="K329" i="7"/>
  <c r="M329" i="7" s="1"/>
  <c r="C330" i="7" s="1"/>
  <c r="N359" i="4"/>
  <c r="B360" i="4"/>
  <c r="K358" i="5"/>
  <c r="M358" i="5" s="1"/>
  <c r="C359" i="5" s="1"/>
  <c r="L358" i="5"/>
  <c r="K329" i="9"/>
  <c r="M329" i="9" s="1"/>
  <c r="C330" i="9" s="1"/>
  <c r="I329" i="7"/>
  <c r="P329" i="9" l="1"/>
  <c r="B359" i="5"/>
  <c r="N358" i="5"/>
  <c r="B330" i="9"/>
  <c r="N329" i="9"/>
  <c r="D364" i="6"/>
  <c r="O364" i="6" s="1"/>
  <c r="D9" i="3" s="1"/>
  <c r="D11" i="3" s="1"/>
  <c r="G364" i="6"/>
  <c r="E359" i="5"/>
  <c r="G359" i="5" s="1"/>
  <c r="B330" i="7"/>
  <c r="N329" i="7"/>
  <c r="F326" i="8"/>
  <c r="P358" i="5"/>
  <c r="D360" i="4"/>
  <c r="O360" i="4" s="1"/>
  <c r="P329" i="7"/>
  <c r="E330" i="9"/>
  <c r="G330" i="9" s="1"/>
  <c r="E330" i="7"/>
  <c r="F360" i="4" l="1"/>
  <c r="I360" i="4" s="1"/>
  <c r="F364" i="6"/>
  <c r="J364" i="6" s="1"/>
  <c r="L364" i="6" s="1"/>
  <c r="H326" i="8"/>
  <c r="J326" i="8" s="1"/>
  <c r="D330" i="9"/>
  <c r="O330" i="9" s="1"/>
  <c r="G330" i="7"/>
  <c r="D330" i="7"/>
  <c r="O330" i="7" s="1"/>
  <c r="D359" i="5"/>
  <c r="O359" i="5" s="1"/>
  <c r="I364" i="6" l="1"/>
  <c r="J360" i="4"/>
  <c r="L360" i="4" s="1"/>
  <c r="L326" i="8"/>
  <c r="K326" i="8"/>
  <c r="M326" i="8" s="1"/>
  <c r="C327" i="8" s="1"/>
  <c r="I326" i="8"/>
  <c r="K364" i="6"/>
  <c r="M364" i="6" s="1"/>
  <c r="N364" i="6" s="1"/>
  <c r="D15" i="3"/>
  <c r="F330" i="7"/>
  <c r="F330" i="9"/>
  <c r="B361" i="4"/>
  <c r="K360" i="4"/>
  <c r="M360" i="4" s="1"/>
  <c r="C361" i="4" s="1"/>
  <c r="F359" i="5"/>
  <c r="D13" i="3" l="1"/>
  <c r="D5" i="3"/>
  <c r="D6" i="3"/>
  <c r="E361" i="4"/>
  <c r="I359" i="5"/>
  <c r="J359" i="5"/>
  <c r="P360" i="4"/>
  <c r="H330" i="9"/>
  <c r="J330" i="9" s="1"/>
  <c r="E327" i="8"/>
  <c r="G327" i="8" s="1"/>
  <c r="N360" i="4"/>
  <c r="D361" i="4"/>
  <c r="O361" i="4" s="1"/>
  <c r="H330" i="7"/>
  <c r="I330" i="7" s="1"/>
  <c r="B327" i="8"/>
  <c r="N326" i="8"/>
  <c r="P364" i="6"/>
  <c r="D12" i="3" s="1"/>
  <c r="P326" i="8"/>
  <c r="I330" i="9" l="1"/>
  <c r="L330" i="9"/>
  <c r="K359" i="5"/>
  <c r="M359" i="5" s="1"/>
  <c r="C360" i="5" s="1"/>
  <c r="L359" i="5"/>
  <c r="D327" i="8"/>
  <c r="O327" i="8" s="1"/>
  <c r="G361" i="4"/>
  <c r="K330" i="9"/>
  <c r="M330" i="9" s="1"/>
  <c r="C331" i="9" s="1"/>
  <c r="J330" i="7"/>
  <c r="K330" i="7" s="1"/>
  <c r="M330" i="7" s="1"/>
  <c r="C331" i="7" s="1"/>
  <c r="F361" i="4"/>
  <c r="E331" i="7" l="1"/>
  <c r="G331" i="7" s="1"/>
  <c r="E360" i="5"/>
  <c r="G360" i="5" s="1"/>
  <c r="J361" i="4"/>
  <c r="I361" i="4"/>
  <c r="P359" i="5"/>
  <c r="P330" i="7"/>
  <c r="L330" i="7"/>
  <c r="F327" i="8"/>
  <c r="N359" i="5"/>
  <c r="B360" i="5"/>
  <c r="P330" i="9"/>
  <c r="E331" i="9"/>
  <c r="G331" i="9" s="1"/>
  <c r="N330" i="9"/>
  <c r="B331" i="9"/>
  <c r="D360" i="5" l="1"/>
  <c r="O360" i="5" s="1"/>
  <c r="N330" i="7"/>
  <c r="B331" i="7"/>
  <c r="H327" i="8"/>
  <c r="I327" i="8" s="1"/>
  <c r="K361" i="4"/>
  <c r="M361" i="4" s="1"/>
  <c r="C362" i="4" s="1"/>
  <c r="L361" i="4"/>
  <c r="D331" i="9"/>
  <c r="O331" i="9" s="1"/>
  <c r="F331" i="9" l="1"/>
  <c r="P361" i="4"/>
  <c r="E362" i="4"/>
  <c r="G362" i="4" s="1"/>
  <c r="D331" i="7"/>
  <c r="O331" i="7" s="1"/>
  <c r="F360" i="5"/>
  <c r="B362" i="4"/>
  <c r="N361" i="4"/>
  <c r="J327" i="8"/>
  <c r="F331" i="7" l="1"/>
  <c r="H331" i="7" s="1"/>
  <c r="J360" i="5"/>
  <c r="I360" i="5"/>
  <c r="H331" i="9"/>
  <c r="J331" i="9" s="1"/>
  <c r="L327" i="8"/>
  <c r="D362" i="4"/>
  <c r="O362" i="4" s="1"/>
  <c r="K327" i="8"/>
  <c r="M327" i="8" s="1"/>
  <c r="C328" i="8" s="1"/>
  <c r="I331" i="9" l="1"/>
  <c r="L331" i="9"/>
  <c r="F362" i="4"/>
  <c r="K331" i="9"/>
  <c r="M331" i="9" s="1"/>
  <c r="C332" i="9" s="1"/>
  <c r="I331" i="7"/>
  <c r="N327" i="8"/>
  <c r="B328" i="8"/>
  <c r="J331" i="7"/>
  <c r="E328" i="8"/>
  <c r="G328" i="8" s="1"/>
  <c r="P327" i="8"/>
  <c r="K360" i="5"/>
  <c r="M360" i="5" s="1"/>
  <c r="C361" i="5" s="1"/>
  <c r="L360" i="5"/>
  <c r="L331" i="7" l="1"/>
  <c r="E332" i="9"/>
  <c r="G332" i="9" s="1"/>
  <c r="E361" i="5"/>
  <c r="G361" i="5" s="1"/>
  <c r="J362" i="4"/>
  <c r="I362" i="4"/>
  <c r="P360" i="5"/>
  <c r="D328" i="8"/>
  <c r="O328" i="8" s="1"/>
  <c r="N331" i="9"/>
  <c r="B332" i="9"/>
  <c r="N360" i="5"/>
  <c r="B361" i="5"/>
  <c r="K331" i="7"/>
  <c r="M331" i="7" s="1"/>
  <c r="C332" i="7" s="1"/>
  <c r="P331" i="9"/>
  <c r="D361" i="5" l="1"/>
  <c r="O361" i="5" s="1"/>
  <c r="F328" i="8"/>
  <c r="K362" i="4"/>
  <c r="M362" i="4" s="1"/>
  <c r="C363" i="4" s="1"/>
  <c r="L362" i="4"/>
  <c r="B332" i="7"/>
  <c r="N331" i="7"/>
  <c r="D332" i="9"/>
  <c r="O332" i="9" s="1"/>
  <c r="E332" i="7"/>
  <c r="P331" i="7"/>
  <c r="F361" i="5" l="1"/>
  <c r="F332" i="9"/>
  <c r="G332" i="7"/>
  <c r="P362" i="4"/>
  <c r="E363" i="4"/>
  <c r="G363" i="4" s="1"/>
  <c r="D332" i="7"/>
  <c r="O332" i="7" s="1"/>
  <c r="J361" i="5"/>
  <c r="I361" i="5"/>
  <c r="H328" i="8"/>
  <c r="N362" i="4"/>
  <c r="B363" i="4"/>
  <c r="K361" i="5" l="1"/>
  <c r="M361" i="5" s="1"/>
  <c r="C362" i="5" s="1"/>
  <c r="L361" i="5"/>
  <c r="D363" i="4"/>
  <c r="O363" i="4" s="1"/>
  <c r="J328" i="8"/>
  <c r="K328" i="8" s="1"/>
  <c r="M328" i="8" s="1"/>
  <c r="C329" i="8" s="1"/>
  <c r="I328" i="8"/>
  <c r="F332" i="7"/>
  <c r="H332" i="9"/>
  <c r="F363" i="4" l="1"/>
  <c r="E329" i="8"/>
  <c r="G329" i="8" s="1"/>
  <c r="H332" i="7"/>
  <c r="J332" i="7" s="1"/>
  <c r="J363" i="4"/>
  <c r="L363" i="4" s="1"/>
  <c r="I363" i="4"/>
  <c r="I332" i="9"/>
  <c r="J332" i="9"/>
  <c r="B362" i="5"/>
  <c r="N361" i="5"/>
  <c r="E362" i="5"/>
  <c r="G362" i="5" s="1"/>
  <c r="P328" i="8"/>
  <c r="L328" i="8"/>
  <c r="P361" i="5"/>
  <c r="I332" i="7" l="1"/>
  <c r="L332" i="7"/>
  <c r="B364" i="4"/>
  <c r="L332" i="9"/>
  <c r="K363" i="4"/>
  <c r="M363" i="4" s="1"/>
  <c r="C364" i="4" s="1"/>
  <c r="K332" i="9"/>
  <c r="M332" i="9" s="1"/>
  <c r="C333" i="9" s="1"/>
  <c r="D362" i="5"/>
  <c r="O362" i="5" s="1"/>
  <c r="K332" i="7"/>
  <c r="M332" i="7" s="1"/>
  <c r="C333" i="7" s="1"/>
  <c r="N328" i="8"/>
  <c r="B329" i="8"/>
  <c r="P363" i="4" l="1"/>
  <c r="D329" i="8"/>
  <c r="O329" i="8" s="1"/>
  <c r="N332" i="9"/>
  <c r="B333" i="9"/>
  <c r="D364" i="4"/>
  <c r="E333" i="9"/>
  <c r="G333" i="9" s="1"/>
  <c r="E333" i="7"/>
  <c r="F362" i="5"/>
  <c r="N363" i="4"/>
  <c r="N332" i="7"/>
  <c r="B333" i="7"/>
  <c r="E364" i="4"/>
  <c r="P332" i="9"/>
  <c r="P332" i="7"/>
  <c r="O364" i="4" l="1"/>
  <c r="B9" i="3" s="1"/>
  <c r="B11" i="3" s="1"/>
  <c r="F329" i="8"/>
  <c r="H329" i="8" s="1"/>
  <c r="I329" i="8" s="1"/>
  <c r="D333" i="9"/>
  <c r="O333" i="9" s="1"/>
  <c r="F364" i="4"/>
  <c r="I362" i="5"/>
  <c r="J362" i="5"/>
  <c r="G333" i="7"/>
  <c r="G364" i="4"/>
  <c r="D333" i="7"/>
  <c r="O333" i="7" s="1"/>
  <c r="F333" i="9" l="1"/>
  <c r="F333" i="7"/>
  <c r="K362" i="5"/>
  <c r="M362" i="5" s="1"/>
  <c r="C363" i="5" s="1"/>
  <c r="L362" i="5"/>
  <c r="J329" i="8"/>
  <c r="K329" i="8" s="1"/>
  <c r="M329" i="8" s="1"/>
  <c r="C330" i="8" s="1"/>
  <c r="I364" i="4"/>
  <c r="J364" i="4"/>
  <c r="H333" i="9"/>
  <c r="J333" i="9" s="1"/>
  <c r="I333" i="9" l="1"/>
  <c r="E330" i="8"/>
  <c r="G330" i="8" s="1"/>
  <c r="L333" i="9"/>
  <c r="L364" i="4"/>
  <c r="K364" i="4"/>
  <c r="M364" i="4" s="1"/>
  <c r="E363" i="5"/>
  <c r="G363" i="5" s="1"/>
  <c r="K333" i="9"/>
  <c r="M333" i="9" s="1"/>
  <c r="C334" i="9" s="1"/>
  <c r="B363" i="5"/>
  <c r="N362" i="5"/>
  <c r="P362" i="5"/>
  <c r="B15" i="3"/>
  <c r="P329" i="8"/>
  <c r="L329" i="8"/>
  <c r="H333" i="7"/>
  <c r="I333" i="7" s="1"/>
  <c r="J333" i="7" l="1"/>
  <c r="P364" i="4"/>
  <c r="B12" i="3" s="1"/>
  <c r="B334" i="9"/>
  <c r="N333" i="9"/>
  <c r="E334" i="9"/>
  <c r="P333" i="9"/>
  <c r="D363" i="5"/>
  <c r="O363" i="5" s="1"/>
  <c r="L333" i="7"/>
  <c r="N364" i="4"/>
  <c r="K333" i="7"/>
  <c r="M333" i="7" s="1"/>
  <c r="C334" i="7" s="1"/>
  <c r="B330" i="8"/>
  <c r="N329" i="8"/>
  <c r="F363" i="5" l="1"/>
  <c r="D330" i="8"/>
  <c r="O330" i="8" s="1"/>
  <c r="B13" i="3"/>
  <c r="B6" i="3"/>
  <c r="B5" i="3"/>
  <c r="G334" i="9"/>
  <c r="N333" i="7"/>
  <c r="B334" i="7"/>
  <c r="E334" i="7"/>
  <c r="P333" i="7"/>
  <c r="D334" i="9"/>
  <c r="O334" i="9" s="1"/>
  <c r="I363" i="5"/>
  <c r="J363" i="5"/>
  <c r="L363" i="5" s="1"/>
  <c r="F334" i="9" l="1"/>
  <c r="H334" i="9" s="1"/>
  <c r="J334" i="9" s="1"/>
  <c r="L334" i="9" s="1"/>
  <c r="G334" i="7"/>
  <c r="B364" i="5"/>
  <c r="F330" i="8"/>
  <c r="D334" i="7"/>
  <c r="O334" i="7" s="1"/>
  <c r="K363" i="5"/>
  <c r="M363" i="5" s="1"/>
  <c r="C364" i="5" s="1"/>
  <c r="F334" i="7" l="1"/>
  <c r="I334" i="9"/>
  <c r="B335" i="9"/>
  <c r="H334" i="7"/>
  <c r="J334" i="7" s="1"/>
  <c r="N363" i="5"/>
  <c r="D364" i="5"/>
  <c r="F364" i="5" s="1"/>
  <c r="K334" i="9"/>
  <c r="M334" i="9" s="1"/>
  <c r="C335" i="9" s="1"/>
  <c r="E364" i="5"/>
  <c r="P363" i="5"/>
  <c r="H330" i="8"/>
  <c r="I330" i="8" s="1"/>
  <c r="I334" i="7" l="1"/>
  <c r="P334" i="9"/>
  <c r="J330" i="8"/>
  <c r="L330" i="8" s="1"/>
  <c r="L334" i="7"/>
  <c r="O364" i="5"/>
  <c r="C9" i="3" s="1"/>
  <c r="C11" i="3" s="1"/>
  <c r="G364" i="5"/>
  <c r="J364" i="5" s="1"/>
  <c r="N334" i="9"/>
  <c r="E335" i="9"/>
  <c r="K334" i="7"/>
  <c r="M334" i="7" s="1"/>
  <c r="C335" i="7" s="1"/>
  <c r="D335" i="9"/>
  <c r="K330" i="8" l="1"/>
  <c r="M330" i="8" s="1"/>
  <c r="C331" i="8" s="1"/>
  <c r="E331" i="8" s="1"/>
  <c r="G331" i="8" s="1"/>
  <c r="L364" i="5"/>
  <c r="K364" i="5"/>
  <c r="M364" i="5" s="1"/>
  <c r="O335" i="9"/>
  <c r="B331" i="8"/>
  <c r="N330" i="8"/>
  <c r="I364" i="5"/>
  <c r="E335" i="7"/>
  <c r="G335" i="7" s="1"/>
  <c r="N334" i="7"/>
  <c r="B335" i="7"/>
  <c r="P334" i="7"/>
  <c r="F335" i="9"/>
  <c r="G335" i="9"/>
  <c r="P330" i="8" l="1"/>
  <c r="N364" i="5"/>
  <c r="C13" i="3" s="1"/>
  <c r="H335" i="9"/>
  <c r="J335" i="9" s="1"/>
  <c r="D335" i="7"/>
  <c r="O335" i="7" s="1"/>
  <c r="C5" i="3"/>
  <c r="C6" i="3"/>
  <c r="C15" i="3"/>
  <c r="D331" i="8"/>
  <c r="O331" i="8" s="1"/>
  <c r="P364" i="5"/>
  <c r="C12" i="3" s="1"/>
  <c r="I335" i="9" l="1"/>
  <c r="F331" i="8"/>
  <c r="H331" i="8" s="1"/>
  <c r="L335" i="9"/>
  <c r="F335" i="7"/>
  <c r="K335" i="9"/>
  <c r="M335" i="9" s="1"/>
  <c r="C336" i="9" s="1"/>
  <c r="H335" i="7" l="1"/>
  <c r="I335" i="7" s="1"/>
  <c r="J335" i="7"/>
  <c r="I331" i="8"/>
  <c r="E336" i="9"/>
  <c r="B336" i="9"/>
  <c r="N335" i="9"/>
  <c r="J331" i="8"/>
  <c r="P335" i="9"/>
  <c r="L335" i="7" l="1"/>
  <c r="G336" i="9"/>
  <c r="K335" i="7"/>
  <c r="M335" i="7" s="1"/>
  <c r="C336" i="7" s="1"/>
  <c r="L331" i="8"/>
  <c r="D336" i="9"/>
  <c r="O336" i="9" s="1"/>
  <c r="K331" i="8"/>
  <c r="M331" i="8" s="1"/>
  <c r="C332" i="8" s="1"/>
  <c r="F336" i="9" l="1"/>
  <c r="E332" i="8"/>
  <c r="G332" i="8" s="1"/>
  <c r="N331" i="8"/>
  <c r="B332" i="8"/>
  <c r="P331" i="8"/>
  <c r="N335" i="7"/>
  <c r="B336" i="7"/>
  <c r="E336" i="7"/>
  <c r="P335" i="7"/>
  <c r="H336" i="9"/>
  <c r="J336" i="9" s="1"/>
  <c r="I336" i="9" l="1"/>
  <c r="L336" i="9"/>
  <c r="G336" i="7"/>
  <c r="K336" i="9"/>
  <c r="M336" i="9" s="1"/>
  <c r="C337" i="9" s="1"/>
  <c r="D336" i="7"/>
  <c r="O336" i="7" s="1"/>
  <c r="D332" i="8"/>
  <c r="O332" i="8" s="1"/>
  <c r="F336" i="7" l="1"/>
  <c r="H336" i="7" s="1"/>
  <c r="F332" i="8"/>
  <c r="B337" i="9"/>
  <c r="N336" i="9"/>
  <c r="P336" i="9"/>
  <c r="E337" i="9"/>
  <c r="G337" i="9" s="1"/>
  <c r="D337" i="9" l="1"/>
  <c r="O337" i="9" s="1"/>
  <c r="J336" i="7"/>
  <c r="K336" i="7" s="1"/>
  <c r="M336" i="7" s="1"/>
  <c r="C337" i="7" s="1"/>
  <c r="I336" i="7"/>
  <c r="H332" i="8"/>
  <c r="I332" i="8" s="1"/>
  <c r="J332" i="8" l="1"/>
  <c r="K332" i="8" s="1"/>
  <c r="M332" i="8" s="1"/>
  <c r="C333" i="8" s="1"/>
  <c r="E337" i="7"/>
  <c r="G337" i="7" s="1"/>
  <c r="P336" i="7"/>
  <c r="L336" i="7"/>
  <c r="F337" i="9"/>
  <c r="L332" i="8" l="1"/>
  <c r="P332" i="8"/>
  <c r="B337" i="7"/>
  <c r="N336" i="7"/>
  <c r="H337" i="9"/>
  <c r="J337" i="9" s="1"/>
  <c r="E333" i="8"/>
  <c r="G333" i="8" s="1"/>
  <c r="B333" i="8"/>
  <c r="N332" i="8"/>
  <c r="L337" i="9" l="1"/>
  <c r="K337" i="9"/>
  <c r="M337" i="9" s="1"/>
  <c r="C338" i="9" s="1"/>
  <c r="D333" i="8"/>
  <c r="O333" i="8" s="1"/>
  <c r="I337" i="9"/>
  <c r="D337" i="7"/>
  <c r="O337" i="7" s="1"/>
  <c r="F337" i="7" l="1"/>
  <c r="H337" i="7" s="1"/>
  <c r="I337" i="7" s="1"/>
  <c r="F333" i="8"/>
  <c r="E338" i="9"/>
  <c r="P337" i="9"/>
  <c r="N337" i="9"/>
  <c r="B338" i="9"/>
  <c r="G338" i="9" l="1"/>
  <c r="H333" i="8"/>
  <c r="J333" i="8" s="1"/>
  <c r="D338" i="9"/>
  <c r="O338" i="9" s="1"/>
  <c r="J337" i="7"/>
  <c r="K337" i="7" s="1"/>
  <c r="M337" i="7" s="1"/>
  <c r="C338" i="7" s="1"/>
  <c r="F338" i="9" l="1"/>
  <c r="I333" i="8"/>
  <c r="E338" i="7"/>
  <c r="G338" i="7" s="1"/>
  <c r="L333" i="8"/>
  <c r="H338" i="9"/>
  <c r="P337" i="7"/>
  <c r="L337" i="7"/>
  <c r="K333" i="8"/>
  <c r="M333" i="8" s="1"/>
  <c r="C334" i="8" s="1"/>
  <c r="I338" i="9" l="1"/>
  <c r="N333" i="8"/>
  <c r="B334" i="8"/>
  <c r="N337" i="7"/>
  <c r="B338" i="7"/>
  <c r="E334" i="8"/>
  <c r="G334" i="8" s="1"/>
  <c r="P333" i="8"/>
  <c r="J338" i="9"/>
  <c r="D338" i="7" l="1"/>
  <c r="O338" i="7" s="1"/>
  <c r="D334" i="8"/>
  <c r="O334" i="8" s="1"/>
  <c r="L338" i="9"/>
  <c r="K338" i="9"/>
  <c r="M338" i="9" s="1"/>
  <c r="C339" i="9" s="1"/>
  <c r="F334" i="8" l="1"/>
  <c r="H334" i="8" s="1"/>
  <c r="E339" i="9"/>
  <c r="B339" i="9"/>
  <c r="N338" i="9"/>
  <c r="F338" i="7"/>
  <c r="P338" i="9"/>
  <c r="I334" i="8" l="1"/>
  <c r="H338" i="7"/>
  <c r="I338" i="7" s="1"/>
  <c r="D339" i="9"/>
  <c r="O339" i="9" s="1"/>
  <c r="J334" i="8"/>
  <c r="G339" i="9"/>
  <c r="J338" i="7" l="1"/>
  <c r="L338" i="7" s="1"/>
  <c r="F339" i="9"/>
  <c r="L334" i="8"/>
  <c r="K334" i="8"/>
  <c r="M334" i="8" s="1"/>
  <c r="C335" i="8" s="1"/>
  <c r="K338" i="7" l="1"/>
  <c r="M338" i="7" s="1"/>
  <c r="C339" i="7" s="1"/>
  <c r="E339" i="7" s="1"/>
  <c r="G339" i="7" s="1"/>
  <c r="E335" i="8"/>
  <c r="G335" i="8" s="1"/>
  <c r="P334" i="8"/>
  <c r="N334" i="8"/>
  <c r="B335" i="8"/>
  <c r="B339" i="7"/>
  <c r="N338" i="7"/>
  <c r="P338" i="7"/>
  <c r="H339" i="9"/>
  <c r="I339" i="9" s="1"/>
  <c r="J339" i="9" l="1"/>
  <c r="L339" i="9" s="1"/>
  <c r="D335" i="8"/>
  <c r="O335" i="8" s="1"/>
  <c r="D339" i="7"/>
  <c r="O339" i="7" s="1"/>
  <c r="K339" i="9" l="1"/>
  <c r="M339" i="9" s="1"/>
  <c r="C340" i="9" s="1"/>
  <c r="E340" i="9"/>
  <c r="G340" i="9" s="1"/>
  <c r="F339" i="7"/>
  <c r="F335" i="8"/>
  <c r="P339" i="9"/>
  <c r="N339" i="9"/>
  <c r="B340" i="9"/>
  <c r="H335" i="8" l="1"/>
  <c r="H339" i="7"/>
  <c r="J339" i="7" s="1"/>
  <c r="D340" i="9"/>
  <c r="O340" i="9" s="1"/>
  <c r="F340" i="9" l="1"/>
  <c r="H340" i="9" s="1"/>
  <c r="I340" i="9" s="1"/>
  <c r="K339" i="7"/>
  <c r="M339" i="7" s="1"/>
  <c r="C340" i="7" s="1"/>
  <c r="L339" i="7"/>
  <c r="I339" i="7"/>
  <c r="J335" i="8"/>
  <c r="I335" i="8"/>
  <c r="L335" i="8" l="1"/>
  <c r="K335" i="8"/>
  <c r="M335" i="8" s="1"/>
  <c r="C336" i="8" s="1"/>
  <c r="P339" i="7"/>
  <c r="N339" i="7"/>
  <c r="B340" i="7"/>
  <c r="E340" i="7"/>
  <c r="G340" i="7" s="1"/>
  <c r="J340" i="9"/>
  <c r="K340" i="9" s="1"/>
  <c r="M340" i="9" s="1"/>
  <c r="C341" i="9" s="1"/>
  <c r="E341" i="9" l="1"/>
  <c r="G341" i="9" s="1"/>
  <c r="E336" i="8"/>
  <c r="G336" i="8" s="1"/>
  <c r="B336" i="8"/>
  <c r="N335" i="8"/>
  <c r="P340" i="9"/>
  <c r="L340" i="9"/>
  <c r="D340" i="7"/>
  <c r="O340" i="7" s="1"/>
  <c r="P335" i="8"/>
  <c r="D336" i="8" l="1"/>
  <c r="O336" i="8" s="1"/>
  <c r="N340" i="9"/>
  <c r="B341" i="9"/>
  <c r="F340" i="7"/>
  <c r="H340" i="7" l="1"/>
  <c r="I340" i="7" s="1"/>
  <c r="F336" i="8"/>
  <c r="D341" i="9"/>
  <c r="O341" i="9" s="1"/>
  <c r="J340" i="7" l="1"/>
  <c r="H336" i="8"/>
  <c r="J336" i="8" s="1"/>
  <c r="I336" i="8"/>
  <c r="L340" i="7"/>
  <c r="F341" i="9"/>
  <c r="K340" i="7"/>
  <c r="M340" i="7" s="1"/>
  <c r="C341" i="7" s="1"/>
  <c r="E341" i="7" l="1"/>
  <c r="N340" i="7"/>
  <c r="B341" i="7"/>
  <c r="P340" i="7"/>
  <c r="H341" i="9"/>
  <c r="I341" i="9" s="1"/>
  <c r="K336" i="8"/>
  <c r="M336" i="8" s="1"/>
  <c r="C337" i="8" s="1"/>
  <c r="L336" i="8"/>
  <c r="J341" i="9" l="1"/>
  <c r="K341" i="9" s="1"/>
  <c r="M341" i="9" s="1"/>
  <c r="C342" i="9" s="1"/>
  <c r="P336" i="8"/>
  <c r="E337" i="8"/>
  <c r="G337" i="8" s="1"/>
  <c r="N336" i="8"/>
  <c r="B337" i="8"/>
  <c r="G341" i="7"/>
  <c r="L341" i="9"/>
  <c r="D341" i="7"/>
  <c r="O341" i="7" s="1"/>
  <c r="F341" i="7" l="1"/>
  <c r="N341" i="9"/>
  <c r="B342" i="9"/>
  <c r="P341" i="9"/>
  <c r="H341" i="7"/>
  <c r="E342" i="9"/>
  <c r="G342" i="9" s="1"/>
  <c r="D337" i="8"/>
  <c r="O337" i="8" s="1"/>
  <c r="F337" i="8" l="1"/>
  <c r="H337" i="8" s="1"/>
  <c r="J337" i="8" s="1"/>
  <c r="I341" i="7"/>
  <c r="J341" i="7"/>
  <c r="K341" i="7" s="1"/>
  <c r="M341" i="7" s="1"/>
  <c r="C342" i="7" s="1"/>
  <c r="D342" i="9"/>
  <c r="O342" i="9" s="1"/>
  <c r="I337" i="8" l="1"/>
  <c r="E342" i="7"/>
  <c r="G342" i="7" s="1"/>
  <c r="L337" i="8"/>
  <c r="F342" i="9"/>
  <c r="P341" i="7"/>
  <c r="L341" i="7"/>
  <c r="K337" i="8"/>
  <c r="M337" i="8" s="1"/>
  <c r="C338" i="8" s="1"/>
  <c r="N341" i="7" l="1"/>
  <c r="B342" i="7"/>
  <c r="B338" i="8"/>
  <c r="N337" i="8"/>
  <c r="E338" i="8"/>
  <c r="H342" i="9"/>
  <c r="J342" i="9" s="1"/>
  <c r="P337" i="8"/>
  <c r="I342" i="9" l="1"/>
  <c r="L342" i="9"/>
  <c r="K342" i="9"/>
  <c r="M342" i="9" s="1"/>
  <c r="C343" i="9" s="1"/>
  <c r="G338" i="8"/>
  <c r="D342" i="7"/>
  <c r="O342" i="7" s="1"/>
  <c r="D338" i="8"/>
  <c r="O338" i="8" s="1"/>
  <c r="F342" i="7" l="1"/>
  <c r="H342" i="7" s="1"/>
  <c r="I342" i="7" s="1"/>
  <c r="F338" i="8"/>
  <c r="E343" i="9"/>
  <c r="G343" i="9" s="1"/>
  <c r="P342" i="9"/>
  <c r="N342" i="9"/>
  <c r="B343" i="9"/>
  <c r="J342" i="7" l="1"/>
  <c r="L342" i="7" s="1"/>
  <c r="D343" i="9"/>
  <c r="O343" i="9" s="1"/>
  <c r="H338" i="8"/>
  <c r="J338" i="8" s="1"/>
  <c r="K342" i="7" l="1"/>
  <c r="M342" i="7" s="1"/>
  <c r="C343" i="7" s="1"/>
  <c r="I338" i="8"/>
  <c r="L338" i="8"/>
  <c r="E343" i="7"/>
  <c r="G343" i="7" s="1"/>
  <c r="K338" i="8"/>
  <c r="M338" i="8" s="1"/>
  <c r="C339" i="8" s="1"/>
  <c r="B343" i="7"/>
  <c r="N342" i="7"/>
  <c r="P342" i="7"/>
  <c r="F343" i="9"/>
  <c r="D343" i="7" l="1"/>
  <c r="O343" i="7" s="1"/>
  <c r="H343" i="9"/>
  <c r="J343" i="9" s="1"/>
  <c r="B339" i="8"/>
  <c r="N338" i="8"/>
  <c r="E339" i="8"/>
  <c r="P338" i="8"/>
  <c r="G339" i="8" l="1"/>
  <c r="D339" i="8"/>
  <c r="O339" i="8" s="1"/>
  <c r="K343" i="9"/>
  <c r="M343" i="9" s="1"/>
  <c r="C344" i="9" s="1"/>
  <c r="L343" i="9"/>
  <c r="I343" i="9"/>
  <c r="F343" i="7"/>
  <c r="F339" i="8" l="1"/>
  <c r="H339" i="8" s="1"/>
  <c r="I339" i="8" s="1"/>
  <c r="B344" i="9"/>
  <c r="N343" i="9"/>
  <c r="H343" i="7"/>
  <c r="E344" i="9"/>
  <c r="P343" i="9"/>
  <c r="G344" i="9" l="1"/>
  <c r="J343" i="7"/>
  <c r="I343" i="7"/>
  <c r="J339" i="8"/>
  <c r="K339" i="8" s="1"/>
  <c r="M339" i="8" s="1"/>
  <c r="C340" i="8" s="1"/>
  <c r="D344" i="9"/>
  <c r="O344" i="9" s="1"/>
  <c r="F344" i="9" l="1"/>
  <c r="E340" i="8"/>
  <c r="G340" i="8" s="1"/>
  <c r="H344" i="9"/>
  <c r="L343" i="7"/>
  <c r="K343" i="7"/>
  <c r="M343" i="7" s="1"/>
  <c r="C344" i="7" s="1"/>
  <c r="P339" i="8"/>
  <c r="L339" i="8"/>
  <c r="J344" i="9" l="1"/>
  <c r="L344" i="9" s="1"/>
  <c r="B345" i="9" s="1"/>
  <c r="P343" i="7"/>
  <c r="B344" i="7"/>
  <c r="N343" i="7"/>
  <c r="B340" i="8"/>
  <c r="N339" i="8"/>
  <c r="K344" i="9"/>
  <c r="M344" i="9" s="1"/>
  <c r="C345" i="9" s="1"/>
  <c r="I344" i="9"/>
  <c r="E344" i="7"/>
  <c r="G344" i="7" s="1"/>
  <c r="P344" i="9" l="1"/>
  <c r="E345" i="9"/>
  <c r="D340" i="8"/>
  <c r="O340" i="8" s="1"/>
  <c r="D345" i="9"/>
  <c r="D344" i="7"/>
  <c r="O344" i="7" s="1"/>
  <c r="N344" i="9"/>
  <c r="O345" i="9" l="1"/>
  <c r="F340" i="8"/>
  <c r="H340" i="8" s="1"/>
  <c r="J340" i="8" s="1"/>
  <c r="L340" i="8" s="1"/>
  <c r="F345" i="9"/>
  <c r="F344" i="7"/>
  <c r="G345" i="9"/>
  <c r="H345" i="9" l="1"/>
  <c r="J345" i="9" s="1"/>
  <c r="K345" i="9" s="1"/>
  <c r="M345" i="9" s="1"/>
  <c r="C346" i="9" s="1"/>
  <c r="B341" i="8"/>
  <c r="H344" i="7"/>
  <c r="J344" i="7" s="1"/>
  <c r="K340" i="8"/>
  <c r="M340" i="8" s="1"/>
  <c r="C341" i="8" s="1"/>
  <c r="I345" i="9"/>
  <c r="I340" i="8"/>
  <c r="P340" i="8" l="1"/>
  <c r="L344" i="7"/>
  <c r="E346" i="9"/>
  <c r="E341" i="8"/>
  <c r="I344" i="7"/>
  <c r="N340" i="8"/>
  <c r="D341" i="8"/>
  <c r="K344" i="7"/>
  <c r="M344" i="7" s="1"/>
  <c r="C345" i="7" s="1"/>
  <c r="P345" i="9"/>
  <c r="L345" i="9"/>
  <c r="O341" i="8" l="1"/>
  <c r="E345" i="7"/>
  <c r="G345" i="7" s="1"/>
  <c r="B346" i="9"/>
  <c r="N345" i="9"/>
  <c r="G341" i="8"/>
  <c r="F341" i="8"/>
  <c r="G346" i="9"/>
  <c r="N344" i="7"/>
  <c r="B345" i="7"/>
  <c r="P344" i="7"/>
  <c r="D346" i="9" l="1"/>
  <c r="O346" i="9" s="1"/>
  <c r="D345" i="7"/>
  <c r="O345" i="7" s="1"/>
  <c r="H341" i="8"/>
  <c r="I341" i="8" s="1"/>
  <c r="F345" i="7" l="1"/>
  <c r="J341" i="8"/>
  <c r="K341" i="8" s="1"/>
  <c r="M341" i="8" s="1"/>
  <c r="C342" i="8" s="1"/>
  <c r="F346" i="9"/>
  <c r="E342" i="8" l="1"/>
  <c r="G342" i="8" s="1"/>
  <c r="H346" i="9"/>
  <c r="I346" i="9" s="1"/>
  <c r="P341" i="8"/>
  <c r="L341" i="8"/>
  <c r="H345" i="7"/>
  <c r="B342" i="8" l="1"/>
  <c r="N341" i="8"/>
  <c r="I345" i="7"/>
  <c r="J345" i="7"/>
  <c r="J346" i="9"/>
  <c r="L346" i="9" l="1"/>
  <c r="L345" i="7"/>
  <c r="K346" i="9"/>
  <c r="M346" i="9" s="1"/>
  <c r="C347" i="9" s="1"/>
  <c r="D342" i="8"/>
  <c r="O342" i="8" s="1"/>
  <c r="K345" i="7"/>
  <c r="M345" i="7" s="1"/>
  <c r="C346" i="7" s="1"/>
  <c r="F342" i="8" l="1"/>
  <c r="B346" i="7"/>
  <c r="N345" i="7"/>
  <c r="E346" i="7"/>
  <c r="G346" i="7" s="1"/>
  <c r="P345" i="7"/>
  <c r="B347" i="9"/>
  <c r="N346" i="9"/>
  <c r="E347" i="9"/>
  <c r="G347" i="9" s="1"/>
  <c r="P346" i="9"/>
  <c r="D347" i="9" l="1"/>
  <c r="O347" i="9" s="1"/>
  <c r="D346" i="7"/>
  <c r="O346" i="7" s="1"/>
  <c r="H342" i="8"/>
  <c r="J342" i="8" s="1"/>
  <c r="I342" i="8" l="1"/>
  <c r="L342" i="8"/>
  <c r="K342" i="8"/>
  <c r="M342" i="8" s="1"/>
  <c r="C343" i="8" s="1"/>
  <c r="F346" i="7"/>
  <c r="F347" i="9"/>
  <c r="H347" i="9" l="1"/>
  <c r="I347" i="9" s="1"/>
  <c r="H346" i="7"/>
  <c r="I346" i="7" s="1"/>
  <c r="B343" i="8"/>
  <c r="N342" i="8"/>
  <c r="E343" i="8"/>
  <c r="P342" i="8"/>
  <c r="J346" i="7" l="1"/>
  <c r="K346" i="7" s="1"/>
  <c r="M346" i="7" s="1"/>
  <c r="C347" i="7" s="1"/>
  <c r="G343" i="8"/>
  <c r="D343" i="8"/>
  <c r="O343" i="8" s="1"/>
  <c r="J347" i="9"/>
  <c r="K347" i="9" s="1"/>
  <c r="M347" i="9" s="1"/>
  <c r="C348" i="9" s="1"/>
  <c r="E348" i="9" l="1"/>
  <c r="G348" i="9" s="1"/>
  <c r="E347" i="7"/>
  <c r="G347" i="7" s="1"/>
  <c r="P347" i="9"/>
  <c r="L347" i="9"/>
  <c r="F343" i="8"/>
  <c r="P346" i="7"/>
  <c r="L346" i="7"/>
  <c r="N346" i="7" l="1"/>
  <c r="B347" i="7"/>
  <c r="B348" i="9"/>
  <c r="N347" i="9"/>
  <c r="H343" i="8"/>
  <c r="I343" i="8" s="1"/>
  <c r="D347" i="7" l="1"/>
  <c r="O347" i="7" s="1"/>
  <c r="D348" i="9"/>
  <c r="O348" i="9" s="1"/>
  <c r="J343" i="8"/>
  <c r="L343" i="8" l="1"/>
  <c r="F347" i="7"/>
  <c r="F348" i="9"/>
  <c r="K343" i="8"/>
  <c r="M343" i="8" s="1"/>
  <c r="C344" i="8" s="1"/>
  <c r="H348" i="9" l="1"/>
  <c r="H347" i="7"/>
  <c r="B344" i="8"/>
  <c r="N343" i="8"/>
  <c r="E344" i="8"/>
  <c r="G344" i="8" s="1"/>
  <c r="P343" i="8"/>
  <c r="I347" i="7" l="1"/>
  <c r="D344" i="8"/>
  <c r="O344" i="8" s="1"/>
  <c r="J348" i="9"/>
  <c r="J347" i="7"/>
  <c r="I348" i="9"/>
  <c r="L348" i="9" l="1"/>
  <c r="L347" i="7"/>
  <c r="K348" i="9"/>
  <c r="M348" i="9" s="1"/>
  <c r="C349" i="9" s="1"/>
  <c r="F344" i="8"/>
  <c r="K347" i="7"/>
  <c r="M347" i="7" s="1"/>
  <c r="C348" i="7" s="1"/>
  <c r="H344" i="8" l="1"/>
  <c r="I344" i="8" s="1"/>
  <c r="E349" i="9"/>
  <c r="G349" i="9" s="1"/>
  <c r="B348" i="7"/>
  <c r="N347" i="7"/>
  <c r="N348" i="9"/>
  <c r="B349" i="9"/>
  <c r="E348" i="7"/>
  <c r="P347" i="7"/>
  <c r="P348" i="9"/>
  <c r="G348" i="7" l="1"/>
  <c r="D348" i="7"/>
  <c r="O348" i="7" s="1"/>
  <c r="D349" i="9"/>
  <c r="O349" i="9" s="1"/>
  <c r="J344" i="8"/>
  <c r="K344" i="8" s="1"/>
  <c r="M344" i="8" s="1"/>
  <c r="C345" i="8" s="1"/>
  <c r="F348" i="7" l="1"/>
  <c r="H348" i="7" s="1"/>
  <c r="I348" i="7" s="1"/>
  <c r="E345" i="8"/>
  <c r="G345" i="8" s="1"/>
  <c r="F349" i="9"/>
  <c r="P344" i="8"/>
  <c r="L344" i="8"/>
  <c r="J348" i="7" l="1"/>
  <c r="L348" i="7" s="1"/>
  <c r="B349" i="7" s="1"/>
  <c r="N344" i="8"/>
  <c r="B345" i="8"/>
  <c r="H349" i="9"/>
  <c r="I349" i="9" s="1"/>
  <c r="K348" i="7" l="1"/>
  <c r="M348" i="7" s="1"/>
  <c r="C349" i="7" s="1"/>
  <c r="E349" i="7" s="1"/>
  <c r="G349" i="7" s="1"/>
  <c r="N348" i="7"/>
  <c r="J349" i="9"/>
  <c r="D345" i="8"/>
  <c r="O345" i="8" s="1"/>
  <c r="D349" i="7"/>
  <c r="O349" i="7" l="1"/>
  <c r="P348" i="7"/>
  <c r="F349" i="7"/>
  <c r="L349" i="9"/>
  <c r="F345" i="8"/>
  <c r="K349" i="9"/>
  <c r="M349" i="9" s="1"/>
  <c r="C350" i="9" s="1"/>
  <c r="E350" i="9" l="1"/>
  <c r="G350" i="9" s="1"/>
  <c r="H345" i="8"/>
  <c r="I345" i="8" s="1"/>
  <c r="N349" i="9"/>
  <c r="B350" i="9"/>
  <c r="P349" i="9"/>
  <c r="H349" i="7"/>
  <c r="I349" i="7" s="1"/>
  <c r="J349" i="7" l="1"/>
  <c r="D350" i="9"/>
  <c r="O350" i="9" s="1"/>
  <c r="J345" i="8"/>
  <c r="L345" i="8" l="1"/>
  <c r="F350" i="9"/>
  <c r="L349" i="7"/>
  <c r="K345" i="8"/>
  <c r="M345" i="8" s="1"/>
  <c r="C346" i="8" s="1"/>
  <c r="K349" i="7"/>
  <c r="M349" i="7" s="1"/>
  <c r="C350" i="7" s="1"/>
  <c r="E346" i="8" l="1"/>
  <c r="P349" i="7"/>
  <c r="H350" i="9"/>
  <c r="E350" i="7"/>
  <c r="G350" i="7" s="1"/>
  <c r="B346" i="8"/>
  <c r="N345" i="8"/>
  <c r="B350" i="7"/>
  <c r="N349" i="7"/>
  <c r="P345" i="8"/>
  <c r="D346" i="8" l="1"/>
  <c r="O346" i="8" s="1"/>
  <c r="G346" i="8"/>
  <c r="D350" i="7"/>
  <c r="O350" i="7" s="1"/>
  <c r="I350" i="9"/>
  <c r="J350" i="9"/>
  <c r="L350" i="9" l="1"/>
  <c r="F350" i="7"/>
  <c r="K350" i="9"/>
  <c r="M350" i="9" s="1"/>
  <c r="C351" i="9" s="1"/>
  <c r="F346" i="8"/>
  <c r="E351" i="9" l="1"/>
  <c r="G351" i="9" s="1"/>
  <c r="H350" i="7"/>
  <c r="I350" i="7" s="1"/>
  <c r="B351" i="9"/>
  <c r="N350" i="9"/>
  <c r="H346" i="8"/>
  <c r="P350" i="9"/>
  <c r="J346" i="8" l="1"/>
  <c r="K346" i="8" s="1"/>
  <c r="M346" i="8" s="1"/>
  <c r="C347" i="8" s="1"/>
  <c r="D351" i="9"/>
  <c r="O351" i="9" s="1"/>
  <c r="I346" i="8"/>
  <c r="J350" i="7"/>
  <c r="E347" i="8" l="1"/>
  <c r="G347" i="8" s="1"/>
  <c r="L350" i="7"/>
  <c r="K350" i="7"/>
  <c r="M350" i="7" s="1"/>
  <c r="C351" i="7" s="1"/>
  <c r="F351" i="9"/>
  <c r="P346" i="8"/>
  <c r="L346" i="8"/>
  <c r="E351" i="7" l="1"/>
  <c r="G351" i="7" s="1"/>
  <c r="P350" i="7"/>
  <c r="H351" i="9"/>
  <c r="J351" i="9" s="1"/>
  <c r="N346" i="8"/>
  <c r="B347" i="8"/>
  <c r="N350" i="7"/>
  <c r="B351" i="7"/>
  <c r="L351" i="9" l="1"/>
  <c r="K351" i="9"/>
  <c r="M351" i="9" s="1"/>
  <c r="C352" i="9" s="1"/>
  <c r="D351" i="7"/>
  <c r="O351" i="7" s="1"/>
  <c r="D347" i="8"/>
  <c r="O347" i="8" s="1"/>
  <c r="I351" i="9"/>
  <c r="F351" i="7" l="1"/>
  <c r="H351" i="7" s="1"/>
  <c r="J351" i="7" s="1"/>
  <c r="F347" i="8"/>
  <c r="E352" i="9"/>
  <c r="B352" i="9"/>
  <c r="N351" i="9"/>
  <c r="P351" i="9"/>
  <c r="L351" i="7" l="1"/>
  <c r="K351" i="7"/>
  <c r="M351" i="7" s="1"/>
  <c r="C352" i="7" s="1"/>
  <c r="D352" i="9"/>
  <c r="O352" i="9" s="1"/>
  <c r="G352" i="9"/>
  <c r="H347" i="8"/>
  <c r="J347" i="8" s="1"/>
  <c r="I351" i="7"/>
  <c r="F352" i="9" l="1"/>
  <c r="H352" i="9" s="1"/>
  <c r="I352" i="9" s="1"/>
  <c r="L347" i="8"/>
  <c r="I347" i="8"/>
  <c r="E352" i="7"/>
  <c r="G352" i="7" s="1"/>
  <c r="P351" i="7"/>
  <c r="K347" i="8"/>
  <c r="M347" i="8" s="1"/>
  <c r="C348" i="8" s="1"/>
  <c r="B352" i="7"/>
  <c r="N351" i="7"/>
  <c r="J352" i="9" l="1"/>
  <c r="K352" i="9" s="1"/>
  <c r="M352" i="9" s="1"/>
  <c r="C353" i="9" s="1"/>
  <c r="D352" i="7"/>
  <c r="O352" i="7" s="1"/>
  <c r="N347" i="8"/>
  <c r="B348" i="8"/>
  <c r="E348" i="8"/>
  <c r="G348" i="8" s="1"/>
  <c r="L352" i="9"/>
  <c r="P347" i="8"/>
  <c r="F352" i="7" l="1"/>
  <c r="H352" i="7" s="1"/>
  <c r="J352" i="7" s="1"/>
  <c r="P352" i="9"/>
  <c r="E353" i="9"/>
  <c r="D348" i="8"/>
  <c r="O348" i="8" s="1"/>
  <c r="B353" i="9"/>
  <c r="N352" i="9"/>
  <c r="D353" i="9" l="1"/>
  <c r="O353" i="9" s="1"/>
  <c r="L352" i="7"/>
  <c r="F348" i="8"/>
  <c r="K352" i="7"/>
  <c r="M352" i="7" s="1"/>
  <c r="C353" i="7" s="1"/>
  <c r="I352" i="7"/>
  <c r="G353" i="9"/>
  <c r="H348" i="8" l="1"/>
  <c r="N352" i="7"/>
  <c r="B353" i="7"/>
  <c r="E353" i="7"/>
  <c r="G353" i="7" s="1"/>
  <c r="P352" i="7"/>
  <c r="F353" i="9"/>
  <c r="H353" i="9" l="1"/>
  <c r="I353" i="9" s="1"/>
  <c r="D353" i="7"/>
  <c r="O353" i="7" s="1"/>
  <c r="J348" i="8"/>
  <c r="I348" i="8"/>
  <c r="J353" i="9" l="1"/>
  <c r="L348" i="8"/>
  <c r="F353" i="7"/>
  <c r="L353" i="9"/>
  <c r="K348" i="8"/>
  <c r="M348" i="8" s="1"/>
  <c r="C349" i="8" s="1"/>
  <c r="K353" i="9"/>
  <c r="M353" i="9" s="1"/>
  <c r="C354" i="9" s="1"/>
  <c r="E354" i="9" l="1"/>
  <c r="G354" i="9" s="1"/>
  <c r="H353" i="7"/>
  <c r="I353" i="7" s="1"/>
  <c r="N353" i="9"/>
  <c r="B354" i="9"/>
  <c r="N348" i="8"/>
  <c r="B349" i="8"/>
  <c r="E349" i="8"/>
  <c r="P353" i="9"/>
  <c r="P348" i="8"/>
  <c r="J353" i="7" l="1"/>
  <c r="D349" i="8"/>
  <c r="O349" i="8" s="1"/>
  <c r="D354" i="9"/>
  <c r="O354" i="9" s="1"/>
  <c r="G349" i="8"/>
  <c r="L353" i="7"/>
  <c r="K353" i="7"/>
  <c r="M353" i="7" s="1"/>
  <c r="C354" i="7" s="1"/>
  <c r="B354" i="7" l="1"/>
  <c r="N353" i="7"/>
  <c r="F354" i="9"/>
  <c r="F349" i="8"/>
  <c r="E354" i="7"/>
  <c r="P353" i="7"/>
  <c r="G354" i="7" l="1"/>
  <c r="H349" i="8"/>
  <c r="J349" i="8" s="1"/>
  <c r="H354" i="9"/>
  <c r="J354" i="9" s="1"/>
  <c r="D354" i="7"/>
  <c r="O354" i="7" s="1"/>
  <c r="I349" i="8" l="1"/>
  <c r="L354" i="9"/>
  <c r="L349" i="8"/>
  <c r="K354" i="9"/>
  <c r="M354" i="9" s="1"/>
  <c r="C355" i="9" s="1"/>
  <c r="F354" i="7"/>
  <c r="I354" i="9"/>
  <c r="K349" i="8"/>
  <c r="M349" i="8" s="1"/>
  <c r="C350" i="8" s="1"/>
  <c r="E350" i="8" l="1"/>
  <c r="B350" i="8"/>
  <c r="N349" i="8"/>
  <c r="P349" i="8"/>
  <c r="E355" i="9"/>
  <c r="G355" i="9" s="1"/>
  <c r="N354" i="9"/>
  <c r="B355" i="9"/>
  <c r="H354" i="7"/>
  <c r="J354" i="7" s="1"/>
  <c r="P354" i="9"/>
  <c r="L354" i="7" l="1"/>
  <c r="I354" i="7"/>
  <c r="D350" i="8"/>
  <c r="O350" i="8" s="1"/>
  <c r="K354" i="7"/>
  <c r="M354" i="7" s="1"/>
  <c r="C355" i="7" s="1"/>
  <c r="G350" i="8"/>
  <c r="D355" i="9"/>
  <c r="O355" i="9" s="1"/>
  <c r="F350" i="8" l="1"/>
  <c r="H350" i="8" s="1"/>
  <c r="I350" i="8" s="1"/>
  <c r="E355" i="7"/>
  <c r="G355" i="7" s="1"/>
  <c r="N354" i="7"/>
  <c r="B355" i="7"/>
  <c r="F355" i="9"/>
  <c r="P354" i="7"/>
  <c r="J350" i="8" l="1"/>
  <c r="L350" i="8" s="1"/>
  <c r="H355" i="9"/>
  <c r="I355" i="9" s="1"/>
  <c r="D355" i="7"/>
  <c r="O355" i="7" s="1"/>
  <c r="K350" i="8" l="1"/>
  <c r="M350" i="8" s="1"/>
  <c r="C351" i="8" s="1"/>
  <c r="E351" i="8"/>
  <c r="G351" i="8" s="1"/>
  <c r="P350" i="8"/>
  <c r="F355" i="7"/>
  <c r="B351" i="8"/>
  <c r="N350" i="8"/>
  <c r="J355" i="9"/>
  <c r="K355" i="9" s="1"/>
  <c r="M355" i="9" s="1"/>
  <c r="C356" i="9" s="1"/>
  <c r="H355" i="7" l="1"/>
  <c r="J355" i="7" s="1"/>
  <c r="E356" i="9"/>
  <c r="G356" i="9" s="1"/>
  <c r="P355" i="9"/>
  <c r="L355" i="9"/>
  <c r="D351" i="8"/>
  <c r="O351" i="8" s="1"/>
  <c r="I355" i="7" l="1"/>
  <c r="N355" i="9"/>
  <c r="B356" i="9"/>
  <c r="F351" i="8"/>
  <c r="L355" i="7"/>
  <c r="K355" i="7"/>
  <c r="M355" i="7" s="1"/>
  <c r="C356" i="7" s="1"/>
  <c r="E356" i="7" l="1"/>
  <c r="G356" i="7" s="1"/>
  <c r="P355" i="7"/>
  <c r="B356" i="7"/>
  <c r="N355" i="7"/>
  <c r="D356" i="9"/>
  <c r="O356" i="9" s="1"/>
  <c r="H351" i="8"/>
  <c r="F356" i="9" l="1"/>
  <c r="I351" i="8"/>
  <c r="J351" i="8"/>
  <c r="H356" i="9"/>
  <c r="D356" i="7"/>
  <c r="O356" i="7" s="1"/>
  <c r="F356" i="7" l="1"/>
  <c r="H356" i="7" s="1"/>
  <c r="I356" i="9"/>
  <c r="L351" i="8"/>
  <c r="J356" i="9"/>
  <c r="K351" i="8"/>
  <c r="M351" i="8" s="1"/>
  <c r="C352" i="8" s="1"/>
  <c r="J356" i="7" l="1"/>
  <c r="I356" i="7"/>
  <c r="L356" i="9"/>
  <c r="B352" i="8"/>
  <c r="N351" i="8"/>
  <c r="P351" i="8"/>
  <c r="L356" i="7"/>
  <c r="E352" i="8"/>
  <c r="G352" i="8" s="1"/>
  <c r="K356" i="9"/>
  <c r="M356" i="9" s="1"/>
  <c r="C357" i="9" s="1"/>
  <c r="K356" i="7"/>
  <c r="M356" i="7" s="1"/>
  <c r="C357" i="7" s="1"/>
  <c r="P356" i="7" l="1"/>
  <c r="D352" i="8"/>
  <c r="O352" i="8" s="1"/>
  <c r="E357" i="7"/>
  <c r="G357" i="7" s="1"/>
  <c r="B357" i="7"/>
  <c r="N356" i="7"/>
  <c r="B357" i="9"/>
  <c r="N356" i="9"/>
  <c r="E357" i="9"/>
  <c r="P356" i="9"/>
  <c r="D357" i="7" l="1"/>
  <c r="O357" i="7" s="1"/>
  <c r="G357" i="9"/>
  <c r="D357" i="9"/>
  <c r="O357" i="9" s="1"/>
  <c r="F352" i="8"/>
  <c r="F357" i="9" l="1"/>
  <c r="H357" i="9" s="1"/>
  <c r="F357" i="7"/>
  <c r="H357" i="7" s="1"/>
  <c r="J357" i="7" s="1"/>
  <c r="L357" i="7" s="1"/>
  <c r="H352" i="8"/>
  <c r="I357" i="7" l="1"/>
  <c r="B358" i="7"/>
  <c r="I352" i="8"/>
  <c r="K357" i="7"/>
  <c r="M357" i="7" s="1"/>
  <c r="C358" i="7" s="1"/>
  <c r="I357" i="9"/>
  <c r="J352" i="8"/>
  <c r="J357" i="9"/>
  <c r="P357" i="7" l="1"/>
  <c r="L357" i="9"/>
  <c r="K357" i="9"/>
  <c r="M357" i="9" s="1"/>
  <c r="C358" i="9" s="1"/>
  <c r="L352" i="8"/>
  <c r="E358" i="7"/>
  <c r="G358" i="7" s="1"/>
  <c r="D358" i="7"/>
  <c r="N357" i="7"/>
  <c r="K352" i="8"/>
  <c r="M352" i="8" s="1"/>
  <c r="C353" i="8" s="1"/>
  <c r="O358" i="7" l="1"/>
  <c r="E353" i="8"/>
  <c r="G353" i="8" s="1"/>
  <c r="F358" i="7"/>
  <c r="N352" i="8"/>
  <c r="B353" i="8"/>
  <c r="P352" i="8"/>
  <c r="N357" i="9"/>
  <c r="B358" i="9"/>
  <c r="E358" i="9"/>
  <c r="G358" i="9" s="1"/>
  <c r="P357" i="9"/>
  <c r="H358" i="7" l="1"/>
  <c r="I358" i="7" s="1"/>
  <c r="D353" i="8"/>
  <c r="O353" i="8" s="1"/>
  <c r="D358" i="9"/>
  <c r="O358" i="9" s="1"/>
  <c r="J358" i="7" l="1"/>
  <c r="L358" i="7"/>
  <c r="F358" i="9"/>
  <c r="K358" i="7"/>
  <c r="M358" i="7" s="1"/>
  <c r="C359" i="7" s="1"/>
  <c r="F353" i="8"/>
  <c r="H353" i="8" l="1"/>
  <c r="J353" i="8" s="1"/>
  <c r="H358" i="9"/>
  <c r="I358" i="9" s="1"/>
  <c r="B359" i="7"/>
  <c r="N358" i="7"/>
  <c r="E359" i="7"/>
  <c r="G359" i="7" s="1"/>
  <c r="P358" i="7"/>
  <c r="J358" i="9" l="1"/>
  <c r="K358" i="9" s="1"/>
  <c r="D359" i="7"/>
  <c r="O359" i="7" s="1"/>
  <c r="K353" i="8"/>
  <c r="M353" i="8" s="1"/>
  <c r="C354" i="8" s="1"/>
  <c r="L353" i="8"/>
  <c r="L358" i="9"/>
  <c r="I353" i="8"/>
  <c r="M358" i="9" l="1"/>
  <c r="C359" i="9" s="1"/>
  <c r="P358" i="9"/>
  <c r="B359" i="9"/>
  <c r="N358" i="9"/>
  <c r="B354" i="8"/>
  <c r="N353" i="8"/>
  <c r="E354" i="8"/>
  <c r="E359" i="9"/>
  <c r="G359" i="9" s="1"/>
  <c r="P353" i="8"/>
  <c r="F359" i="7"/>
  <c r="G354" i="8" l="1"/>
  <c r="D354" i="8"/>
  <c r="O354" i="8" s="1"/>
  <c r="H359" i="7"/>
  <c r="D359" i="9"/>
  <c r="O359" i="9" s="1"/>
  <c r="F354" i="8" l="1"/>
  <c r="H354" i="8" s="1"/>
  <c r="F359" i="9"/>
  <c r="H359" i="9" s="1"/>
  <c r="I359" i="7"/>
  <c r="J359" i="7"/>
  <c r="J359" i="9" l="1"/>
  <c r="K359" i="9" s="1"/>
  <c r="M359" i="9" s="1"/>
  <c r="C360" i="9" s="1"/>
  <c r="I359" i="9"/>
  <c r="I354" i="8"/>
  <c r="J354" i="8"/>
  <c r="L354" i="8" s="1"/>
  <c r="L359" i="7"/>
  <c r="K359" i="7"/>
  <c r="M359" i="7" s="1"/>
  <c r="C360" i="7" s="1"/>
  <c r="L359" i="9"/>
  <c r="K354" i="8" l="1"/>
  <c r="M354" i="8" s="1"/>
  <c r="C355" i="8" s="1"/>
  <c r="B360" i="9"/>
  <c r="N359" i="9"/>
  <c r="E360" i="7"/>
  <c r="G360" i="7" s="1"/>
  <c r="B360" i="7"/>
  <c r="N359" i="7"/>
  <c r="P359" i="7"/>
  <c r="E360" i="9"/>
  <c r="P354" i="8"/>
  <c r="E355" i="8"/>
  <c r="G355" i="8" s="1"/>
  <c r="B355" i="8"/>
  <c r="N354" i="8"/>
  <c r="P359" i="9"/>
  <c r="G360" i="9" l="1"/>
  <c r="D360" i="7"/>
  <c r="O360" i="7" s="1"/>
  <c r="D355" i="8"/>
  <c r="O355" i="8" s="1"/>
  <c r="D360" i="9"/>
  <c r="O360" i="9" s="1"/>
  <c r="F360" i="7" l="1"/>
  <c r="H360" i="7" s="1"/>
  <c r="J360" i="7" s="1"/>
  <c r="F355" i="8"/>
  <c r="F360" i="9"/>
  <c r="L360" i="7" l="1"/>
  <c r="H360" i="9"/>
  <c r="K360" i="7"/>
  <c r="M360" i="7" s="1"/>
  <c r="C361" i="7" s="1"/>
  <c r="I360" i="7"/>
  <c r="H355" i="8"/>
  <c r="J355" i="8" s="1"/>
  <c r="L355" i="8" l="1"/>
  <c r="K355" i="8"/>
  <c r="M355" i="8" s="1"/>
  <c r="C356" i="8" s="1"/>
  <c r="J360" i="9"/>
  <c r="K360" i="9" s="1"/>
  <c r="M360" i="9" s="1"/>
  <c r="C361" i="9" s="1"/>
  <c r="I355" i="8"/>
  <c r="N360" i="7"/>
  <c r="B361" i="7"/>
  <c r="E361" i="7"/>
  <c r="G361" i="7" s="1"/>
  <c r="I360" i="9"/>
  <c r="P360" i="7"/>
  <c r="E361" i="9" l="1"/>
  <c r="G361" i="9" s="1"/>
  <c r="D361" i="7"/>
  <c r="O361" i="7" s="1"/>
  <c r="E356" i="8"/>
  <c r="G356" i="8" s="1"/>
  <c r="B356" i="8"/>
  <c r="N355" i="8"/>
  <c r="P360" i="9"/>
  <c r="L360" i="9"/>
  <c r="P355" i="8"/>
  <c r="F361" i="7" l="1"/>
  <c r="H361" i="7" s="1"/>
  <c r="I361" i="7" s="1"/>
  <c r="N360" i="9"/>
  <c r="B361" i="9"/>
  <c r="D356" i="8"/>
  <c r="O356" i="8" s="1"/>
  <c r="J361" i="7" l="1"/>
  <c r="F356" i="8"/>
  <c r="D361" i="9"/>
  <c r="O361" i="9" s="1"/>
  <c r="F361" i="9" l="1"/>
  <c r="L361" i="7"/>
  <c r="H356" i="8"/>
  <c r="J356" i="8" s="1"/>
  <c r="K361" i="7"/>
  <c r="M361" i="7" s="1"/>
  <c r="C362" i="7" s="1"/>
  <c r="I356" i="8" l="1"/>
  <c r="L356" i="8"/>
  <c r="E362" i="7"/>
  <c r="B362" i="7"/>
  <c r="N361" i="7"/>
  <c r="P361" i="7"/>
  <c r="K356" i="8"/>
  <c r="M356" i="8" s="1"/>
  <c r="C357" i="8" s="1"/>
  <c r="H361" i="9"/>
  <c r="I361" i="9" s="1"/>
  <c r="E357" i="8" l="1"/>
  <c r="G357" i="8" s="1"/>
  <c r="D362" i="7"/>
  <c r="O362" i="7" s="1"/>
  <c r="G362" i="7"/>
  <c r="B357" i="8"/>
  <c r="N356" i="8"/>
  <c r="J361" i="9"/>
  <c r="K361" i="9" s="1"/>
  <c r="M361" i="9" s="1"/>
  <c r="C362" i="9" s="1"/>
  <c r="P356" i="8"/>
  <c r="F362" i="7" l="1"/>
  <c r="H362" i="7" s="1"/>
  <c r="J362" i="7" s="1"/>
  <c r="E362" i="9"/>
  <c r="G362" i="9" s="1"/>
  <c r="P361" i="9"/>
  <c r="L361" i="9"/>
  <c r="D357" i="8"/>
  <c r="O357" i="8" s="1"/>
  <c r="L362" i="7" l="1"/>
  <c r="B362" i="9"/>
  <c r="N361" i="9"/>
  <c r="K362" i="7"/>
  <c r="M362" i="7" s="1"/>
  <c r="C363" i="7" s="1"/>
  <c r="F357" i="8"/>
  <c r="I362" i="7"/>
  <c r="E363" i="7" l="1"/>
  <c r="G363" i="7" s="1"/>
  <c r="H357" i="8"/>
  <c r="I357" i="8" s="1"/>
  <c r="N362" i="7"/>
  <c r="B363" i="7"/>
  <c r="D362" i="9"/>
  <c r="O362" i="9" s="1"/>
  <c r="P362" i="7"/>
  <c r="J357" i="8" l="1"/>
  <c r="L357" i="8" s="1"/>
  <c r="D363" i="7"/>
  <c r="O363" i="7" s="1"/>
  <c r="F362" i="9"/>
  <c r="K357" i="8" l="1"/>
  <c r="M357" i="8" s="1"/>
  <c r="C358" i="8" s="1"/>
  <c r="E358" i="8"/>
  <c r="G358" i="8" s="1"/>
  <c r="B358" i="8"/>
  <c r="N357" i="8"/>
  <c r="H362" i="9"/>
  <c r="I362" i="9" s="1"/>
  <c r="P357" i="8"/>
  <c r="F363" i="7"/>
  <c r="D358" i="8" l="1"/>
  <c r="O358" i="8" s="1"/>
  <c r="H363" i="7"/>
  <c r="I363" i="7" s="1"/>
  <c r="J362" i="9"/>
  <c r="L362" i="9" l="1"/>
  <c r="J363" i="7"/>
  <c r="K362" i="9"/>
  <c r="M362" i="9" s="1"/>
  <c r="C363" i="9" s="1"/>
  <c r="F358" i="8"/>
  <c r="L363" i="7" l="1"/>
  <c r="H358" i="8"/>
  <c r="I358" i="8" s="1"/>
  <c r="K363" i="7"/>
  <c r="M363" i="7" s="1"/>
  <c r="C364" i="7" s="1"/>
  <c r="B363" i="9"/>
  <c r="N362" i="9"/>
  <c r="E363" i="9"/>
  <c r="G363" i="9" s="1"/>
  <c r="P362" i="9"/>
  <c r="J358" i="8" l="1"/>
  <c r="D363" i="9"/>
  <c r="O363" i="9" s="1"/>
  <c r="E364" i="7"/>
  <c r="G364" i="7" s="1"/>
  <c r="K358" i="8"/>
  <c r="M358" i="8" s="1"/>
  <c r="C359" i="8" s="1"/>
  <c r="N363" i="7"/>
  <c r="B364" i="7"/>
  <c r="L358" i="8"/>
  <c r="P363" i="7"/>
  <c r="P358" i="8" l="1"/>
  <c r="E359" i="8"/>
  <c r="G359" i="8" s="1"/>
  <c r="B359" i="8"/>
  <c r="N358" i="8"/>
  <c r="D364" i="7"/>
  <c r="O364" i="7" s="1"/>
  <c r="E9" i="3" s="1"/>
  <c r="E11" i="3" s="1"/>
  <c r="F363" i="9"/>
  <c r="H363" i="9" l="1"/>
  <c r="I363" i="9" s="1"/>
  <c r="D359" i="8"/>
  <c r="O359" i="8" s="1"/>
  <c r="F364" i="7"/>
  <c r="H364" i="7" l="1"/>
  <c r="I364" i="7" s="1"/>
  <c r="F359" i="8"/>
  <c r="J363" i="9"/>
  <c r="K363" i="9" s="1"/>
  <c r="M363" i="9" s="1"/>
  <c r="C364" i="9" s="1"/>
  <c r="E364" i="9" l="1"/>
  <c r="P363" i="9"/>
  <c r="L363" i="9"/>
  <c r="E15" i="3"/>
  <c r="H359" i="8"/>
  <c r="I359" i="8" s="1"/>
  <c r="J364" i="7"/>
  <c r="K364" i="7" s="1"/>
  <c r="M364" i="7" s="1"/>
  <c r="P364" i="7" l="1"/>
  <c r="E12" i="3" s="1"/>
  <c r="L364" i="7"/>
  <c r="N364" i="7" s="1"/>
  <c r="J359" i="8"/>
  <c r="B364" i="9"/>
  <c r="N363" i="9"/>
  <c r="G364" i="9"/>
  <c r="D364" i="9" l="1"/>
  <c r="O364" i="9" s="1"/>
  <c r="G9" i="3" s="1"/>
  <c r="G11" i="3" s="1"/>
  <c r="L359" i="8"/>
  <c r="E13" i="3"/>
  <c r="E5" i="3"/>
  <c r="E6" i="3"/>
  <c r="K359" i="8"/>
  <c r="M359" i="8" s="1"/>
  <c r="C360" i="8" s="1"/>
  <c r="B360" i="8" l="1"/>
  <c r="N359" i="8"/>
  <c r="E360" i="8"/>
  <c r="G360" i="8" s="1"/>
  <c r="P359" i="8"/>
  <c r="F364" i="9"/>
  <c r="H364" i="9" l="1"/>
  <c r="J364" i="9" s="1"/>
  <c r="D360" i="8"/>
  <c r="O360" i="8" s="1"/>
  <c r="I364" i="9" l="1"/>
  <c r="F360" i="8"/>
  <c r="L364" i="9"/>
  <c r="G15" i="3"/>
  <c r="K364" i="9"/>
  <c r="M364" i="9" s="1"/>
  <c r="H360" i="8" l="1"/>
  <c r="J360" i="8" s="1"/>
  <c r="N364" i="9"/>
  <c r="I360" i="8"/>
  <c r="P364" i="9"/>
  <c r="G12" i="3" s="1"/>
  <c r="K360" i="8" l="1"/>
  <c r="M360" i="8" s="1"/>
  <c r="C361" i="8" s="1"/>
  <c r="L360" i="8"/>
  <c r="B361" i="8" s="1"/>
  <c r="G13" i="3"/>
  <c r="G5" i="3"/>
  <c r="G6" i="3"/>
  <c r="P360" i="8"/>
  <c r="E361" i="8"/>
  <c r="G361" i="8" s="1"/>
  <c r="N360" i="8" l="1"/>
  <c r="D361" i="8"/>
  <c r="O361" i="8" s="1"/>
  <c r="F361" i="8" l="1"/>
  <c r="H361" i="8" l="1"/>
  <c r="I361" i="8" s="1"/>
  <c r="J361" i="8" l="1"/>
  <c r="L361" i="8" l="1"/>
  <c r="K361" i="8"/>
  <c r="M361" i="8" s="1"/>
  <c r="C362" i="8" s="1"/>
  <c r="B362" i="8" l="1"/>
  <c r="N361" i="8"/>
  <c r="E362" i="8"/>
  <c r="G362" i="8" s="1"/>
  <c r="P361" i="8"/>
  <c r="D362" i="8" l="1"/>
  <c r="O362" i="8" s="1"/>
  <c r="F362" i="8" l="1"/>
  <c r="H362" i="8" l="1"/>
  <c r="I362" i="8" s="1"/>
  <c r="J362" i="8"/>
  <c r="L362" i="8" l="1"/>
  <c r="K362" i="8"/>
  <c r="M362" i="8" s="1"/>
  <c r="C363" i="8" s="1"/>
  <c r="B363" i="8" l="1"/>
  <c r="N362" i="8"/>
  <c r="E363" i="8"/>
  <c r="G363" i="8" s="1"/>
  <c r="P362" i="8"/>
  <c r="D363" i="8" l="1"/>
  <c r="O363" i="8" s="1"/>
  <c r="F363" i="8" l="1"/>
  <c r="H363" i="8" l="1"/>
  <c r="I363" i="8" l="1"/>
  <c r="J363" i="8"/>
  <c r="L363" i="8" l="1"/>
  <c r="K363" i="8"/>
  <c r="M363" i="8" s="1"/>
  <c r="C364" i="8" s="1"/>
  <c r="B364" i="8" l="1"/>
  <c r="N363" i="8"/>
  <c r="E364" i="8"/>
  <c r="G364" i="8" s="1"/>
  <c r="P363" i="8"/>
  <c r="D364" i="8" l="1"/>
  <c r="O364" i="8" s="1"/>
  <c r="F9" i="3" s="1"/>
  <c r="F11" i="3" s="1"/>
  <c r="F364" i="8" l="1"/>
  <c r="H364" i="8" l="1"/>
  <c r="I364" i="8" l="1"/>
  <c r="J364" i="8"/>
  <c r="F15" i="3" l="1"/>
  <c r="L364" i="8"/>
  <c r="K364" i="8"/>
  <c r="M364" i="8" s="1"/>
  <c r="N364" i="8" l="1"/>
  <c r="P364" i="8"/>
  <c r="F12" i="3" s="1"/>
  <c r="F13" i="3" l="1"/>
  <c r="F5" i="3"/>
  <c r="F6" i="3"/>
</calcChain>
</file>

<file path=xl/sharedStrings.xml><?xml version="1.0" encoding="utf-8"?>
<sst xmlns="http://schemas.openxmlformats.org/spreadsheetml/2006/main" count="202" uniqueCount="110">
  <si>
    <t>D2 | Debt Offer Comparator</t>
  </si>
  <si>
    <t>GROUNDWELL PRESS | Version 1.1 | 2026-10-02 | WORKED EXAMPLE</t>
  </si>
  <si>
    <t>1. Save a personal copy before editing. Gold cells are inputs; white cells calculate.</t>
  </si>
  <si>
    <t>2. Use desktop Excel. Review all assumptions and results before acting. No macros, bank links or external connections.</t>
  </si>
  <si>
    <t>3. Confirm each scenario separately on Inputs. A missing loan term blocks only Loan. Leave an unused offer at 0; never enter invented terms to unlock another option.</t>
  </si>
  <si>
    <t>4. Formula cells are protected without a password. Review &gt; Unprotect Sheet allows inspection.</t>
  </si>
  <si>
    <t>5. Planning estimates, not predictions or financial recommendations. Excel may require a separate license; no Kindle calculation.</t>
  </si>
  <si>
    <t>Track all debt: the moved amount is removed from the original debt once; the residual remains.</t>
  </si>
  <si>
    <t>One original/residual APR and fixed minimum. Aggregate only debt categories with matching assumptions.</t>
  </si>
  <si>
    <t>Each option has Equal (same total budget) and Minimum schedules. Loan uses contractual rate, never fee-inclusive APR.</t>
  </si>
  <si>
    <t>Financed fee increases opening debt once. Cash fee is separate from monthly budget and requires up-front capacity.</t>
  </si>
  <si>
    <t>Only true promotional APR, not deferred interest. Secured debt, withheld loan fees and complex terms need separate analysis.</t>
  </si>
  <si>
    <t>Reserve minimums first, then pay the higher current rate. Loan prepayment assumed allowed; final contractual payment adjusts cents.</t>
  </si>
  <si>
    <t>Baseline, Transfer and Loan have separate confirmation flags. Remaining debt at360 months means cost is incomplete.</t>
  </si>
  <si>
    <t>Additional example: $9,900 total; offer covers $5,800. This supplements the book single-debt $6,000 illustration.</t>
  </si>
  <si>
    <t>CFPB rate-versus-APR and FTC debt guidance checked2026-10-02. Fictional terms do not imply approval.</t>
  </si>
  <si>
    <t>Put each offer on the same basis</t>
  </si>
  <si>
    <t>Enter documented terms. Rates are annual. Separately fund any cash fee.</t>
  </si>
  <si>
    <t>Total original debt</t>
  </si>
  <si>
    <t>Includes amount later moved.</t>
  </si>
  <si>
    <t>Original / residual APR</t>
  </si>
  <si>
    <t>One uniform balance category.</t>
  </si>
  <si>
    <t>Baseline fixed minimum</t>
  </si>
  <si>
    <t>Explicit minimum scenario.</t>
  </si>
  <si>
    <t>Equal monthly budget</t>
  </si>
  <si>
    <t>Must support minimums.</t>
  </si>
  <si>
    <t>Amount moved by either offer</t>
  </si>
  <si>
    <t>Cannot exceed total debt.</t>
  </si>
  <si>
    <t>Residual fixed minimum</t>
  </si>
  <si>
    <t>Debt outside the offer.</t>
  </si>
  <si>
    <t>Transfer fee rate</t>
  </si>
  <si>
    <t>One-time fee on moved amount.</t>
  </si>
  <si>
    <t>Transfer fee financed?1 / cash0</t>
  </si>
  <si>
    <t>Cash fee separate from budget.</t>
  </si>
  <si>
    <t>Transfer promo APR</t>
  </si>
  <si>
    <t>True promotion, no deferred interest.</t>
  </si>
  <si>
    <t>Transfer promo months</t>
  </si>
  <si>
    <t>End-month payments during promo.</t>
  </si>
  <si>
    <t>Transfer post-promo APR</t>
  </si>
  <si>
    <t>Required known term.</t>
  </si>
  <si>
    <t>Transfer minimum %</t>
  </si>
  <si>
    <t>Of opening balance including financed fee.</t>
  </si>
  <si>
    <t>Transfer minimum floor</t>
  </si>
  <si>
    <t>Max(floor, percentage), capped at due.</t>
  </si>
  <si>
    <t>Loan contractual rate</t>
  </si>
  <si>
    <t>Not fee-inclusive APR.</t>
  </si>
  <si>
    <t>Loan term months</t>
  </si>
  <si>
    <t>Extra principal allowed.</t>
  </si>
  <si>
    <t>Loan fee rate</t>
  </si>
  <si>
    <t>Not withheld from proceeds.</t>
  </si>
  <si>
    <t>Loan fee financed?1 / cash0</t>
  </si>
  <si>
    <t>Separate funding if paid cash.</t>
  </si>
  <si>
    <t>Baseline confirmed? 1=yes / 0=no</t>
  </si>
  <si>
    <t>Confirm original debt, APR, minimum and budget.</t>
  </si>
  <si>
    <t>Transfer confirmed? 1=yes / 0=unused</t>
  </si>
  <si>
    <t>Leave 0 if you do not have a confirmed transfer. Baseline still works.</t>
  </si>
  <si>
    <t>Loan confirmed? 1=yes / 0=unused</t>
  </si>
  <si>
    <t>Leave 0 if you do not have a confirmed loan. Do not invent missing terms.</t>
  </si>
  <si>
    <t>Comparison coverage</t>
  </si>
  <si>
    <t>Baseline state</t>
  </si>
  <si>
    <t>Transfer state</t>
  </si>
  <si>
    <t>Loan state</t>
  </si>
  <si>
    <t>Cost, liquidity and the whole balance</t>
  </si>
  <si>
    <t>Equal budget and minimum obligation are two different comparisons.</t>
  </si>
  <si>
    <t>Measure</t>
  </si>
  <si>
    <t>Baseline equal</t>
  </si>
  <si>
    <t>Transfer equal</t>
  </si>
  <si>
    <t>Loan equal</t>
  </si>
  <si>
    <t>Baseline min</t>
  </si>
  <si>
    <t>Transfer min</t>
  </si>
  <si>
    <t>Loan min</t>
  </si>
  <si>
    <t>State</t>
  </si>
  <si>
    <t>Payoff month</t>
  </si>
  <si>
    <t>First minimum obligation</t>
  </si>
  <si>
    <t>Up-front cash fee</t>
  </si>
  <si>
    <t>Interest through horizon</t>
  </si>
  <si>
    <t>Fees (once)</t>
  </si>
  <si>
    <t>Interest + fees</t>
  </si>
  <si>
    <t>Total cash incl principal</t>
  </si>
  <si>
    <t>Whole debt at horizon</t>
  </si>
  <si>
    <t>Target at promo end</t>
  </si>
  <si>
    <t>Not applicable</t>
  </si>
  <si>
    <t>Largest minimum deficit</t>
  </si>
  <si>
    <t>Loan contractual payment</t>
  </si>
  <si>
    <t>Minimum schedules spend only required minimums, so they are not equal-budget cost comparisons.</t>
  </si>
  <si>
    <t>Lower payment can cost more over a longer term. Check up-front cash, promotion residual and debt outside the offer.</t>
  </si>
  <si>
    <t>Pending terms or NOT FUNDED: do not commit. Confirm repayment, fees and prepayment terms in writing.</t>
  </si>
  <si>
    <t>Baseline Equal</t>
  </si>
  <si>
    <t>360-month estimate. Unfunded paths and residual balances are flagged.</t>
  </si>
  <si>
    <t>Month</t>
  </si>
  <si>
    <t>Target opening</t>
  </si>
  <si>
    <t>Residual opening</t>
  </si>
  <si>
    <t>Target interest</t>
  </si>
  <si>
    <t>Residual interest</t>
  </si>
  <si>
    <t>Target min</t>
  </si>
  <si>
    <t>Residual min</t>
  </si>
  <si>
    <t>Budget</t>
  </si>
  <si>
    <t>Deficit</t>
  </si>
  <si>
    <t>Target paid</t>
  </si>
  <si>
    <t>Residual paid</t>
  </si>
  <si>
    <t>Target closing</t>
  </si>
  <si>
    <t>Residual closing</t>
  </si>
  <si>
    <t>Total remaining</t>
  </si>
  <si>
    <t>Interest total</t>
  </si>
  <si>
    <t>Total paid</t>
  </si>
  <si>
    <t>Transfer Equal</t>
  </si>
  <si>
    <t>Loan Equal</t>
  </si>
  <si>
    <t>Baseline Minimum</t>
  </si>
  <si>
    <t>Transfer Minimum</t>
  </si>
  <si>
    <t>Loan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</si>
</sst>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(\$#,##0.00\)"/>
    <numFmt numFmtId="165" formatCode="0.0%"/>
  </numFmts>
  <fonts count="5" x14ac:knownFonts="1">
    <font>
      <sz val="11"/>
      <color rgb="FF243746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2"/>
      <color rgb="FFFFFFFF"/>
      <name val="Calibri"/>
      <family val="2"/>
    </font>
    <font>
      <sz val="12"/>
      <color rgb="FF24374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83D4A"/>
        <bgColor indexed="64"/>
      </patternFill>
    </fill>
    <fill>
      <patternFill patternType="solid">
        <fgColor rgb="FFFFF0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0" fillId="3" borderId="0" xfId="0" applyNumberFormat="1" applyFill="1" applyProtection="1">
      <protection locked="0"/>
    </xf>
    <xf numFmtId="164" fontId="0" fillId="0" borderId="0" xfId="0" applyNumberFormat="1"/>
    <xf numFmtId="165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showGridLines="0" tabSelected="1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26" customWidth="1"/>
    <col min="2" max="8" width="22" customWidth="1"/>
  </cols>
  <sheetData>
    <row r="1" spans="1:8" ht="39.950000000000003" customHeight="1" x14ac:dyDescent="0.25">
      <c r="A1" s="8" t="s">
        <v>0</v>
      </c>
      <c r="B1" s="7"/>
      <c r="C1" s="7"/>
      <c r="D1" s="7"/>
      <c r="E1" s="7"/>
      <c r="F1" s="7"/>
      <c r="G1" s="7"/>
      <c r="H1" s="7"/>
    </row>
    <row r="2" spans="1:8" ht="36" customHeight="1" x14ac:dyDescent="0.25">
      <c r="A2" s="7" t="s">
        <v>1</v>
      </c>
      <c r="B2" s="7"/>
      <c r="C2" s="7"/>
      <c r="D2" s="7"/>
      <c r="E2" s="7"/>
      <c r="F2" s="7"/>
      <c r="G2" s="7"/>
      <c r="H2" s="7"/>
    </row>
    <row r="3" spans="1:8" ht="35.1" customHeight="1" x14ac:dyDescent="0.25">
      <c r="A3" s="6"/>
      <c r="B3" s="6"/>
      <c r="C3" s="6"/>
      <c r="D3" s="6"/>
      <c r="E3" s="6"/>
      <c r="F3" s="6"/>
      <c r="G3" s="6"/>
      <c r="H3" s="6"/>
    </row>
    <row r="4" spans="1:8" ht="35.1" customHeight="1" x14ac:dyDescent="0.25">
      <c r="A4" s="7" t="s">
        <v>2</v>
      </c>
      <c r="B4" s="7"/>
      <c r="C4" s="7"/>
      <c r="D4" s="7"/>
      <c r="E4" s="7"/>
      <c r="F4" s="7"/>
      <c r="G4" s="7"/>
      <c r="H4" s="7"/>
    </row>
    <row r="5" spans="1:8" ht="35.1" customHeight="1" x14ac:dyDescent="0.25">
      <c r="A5" s="7" t="s">
        <v>3</v>
      </c>
      <c r="B5" s="7"/>
      <c r="C5" s="7"/>
      <c r="D5" s="7"/>
      <c r="E5" s="7"/>
      <c r="F5" s="7"/>
      <c r="G5" s="7"/>
      <c r="H5" s="7"/>
    </row>
    <row r="6" spans="1:8" ht="45.95" customHeight="1" x14ac:dyDescent="0.25">
      <c r="A6" s="7" t="s">
        <v>4</v>
      </c>
      <c r="B6" s="7"/>
      <c r="C6" s="7"/>
      <c r="D6" s="7"/>
      <c r="E6" s="7"/>
      <c r="F6" s="7"/>
      <c r="G6" s="7"/>
      <c r="H6" s="7"/>
    </row>
    <row r="7" spans="1:8" ht="35.1" customHeight="1" x14ac:dyDescent="0.25">
      <c r="A7" s="7" t="s">
        <v>5</v>
      </c>
      <c r="B7" s="7"/>
      <c r="C7" s="7"/>
      <c r="D7" s="7"/>
      <c r="E7" s="7"/>
      <c r="F7" s="7"/>
      <c r="G7" s="7"/>
      <c r="H7" s="7"/>
    </row>
    <row r="8" spans="1:8" ht="35.1" customHeight="1" x14ac:dyDescent="0.25">
      <c r="A8" s="7" t="s">
        <v>6</v>
      </c>
      <c r="B8" s="7"/>
      <c r="C8" s="7"/>
      <c r="D8" s="7"/>
      <c r="E8" s="7"/>
      <c r="F8" s="7"/>
      <c r="G8" s="7"/>
      <c r="H8" s="7"/>
    </row>
    <row r="9" spans="1:8" ht="35.1" customHeight="1" x14ac:dyDescent="0.25">
      <c r="A9" s="7" t="s">
        <v>7</v>
      </c>
      <c r="B9" s="7"/>
      <c r="C9" s="7"/>
      <c r="D9" s="7"/>
      <c r="E9" s="7"/>
      <c r="F9" s="7"/>
      <c r="G9" s="7"/>
      <c r="H9" s="7"/>
    </row>
    <row r="10" spans="1:8" ht="35.1" customHeight="1" x14ac:dyDescent="0.25">
      <c r="A10" s="7" t="s">
        <v>8</v>
      </c>
      <c r="B10" s="7"/>
      <c r="C10" s="7"/>
      <c r="D10" s="7"/>
      <c r="E10" s="7"/>
      <c r="F10" s="7"/>
      <c r="G10" s="7"/>
      <c r="H10" s="7"/>
    </row>
    <row r="11" spans="1:8" ht="35.1" customHeight="1" x14ac:dyDescent="0.25">
      <c r="A11" s="7" t="s">
        <v>9</v>
      </c>
      <c r="B11" s="7"/>
      <c r="C11" s="7"/>
      <c r="D11" s="7"/>
      <c r="E11" s="7"/>
      <c r="F11" s="7"/>
      <c r="G11" s="7"/>
      <c r="H11" s="7"/>
    </row>
    <row r="12" spans="1:8" ht="35.1" customHeight="1" x14ac:dyDescent="0.25">
      <c r="A12" s="7" t="s">
        <v>10</v>
      </c>
      <c r="B12" s="7"/>
      <c r="C12" s="7"/>
      <c r="D12" s="7"/>
      <c r="E12" s="7"/>
      <c r="F12" s="7"/>
      <c r="G12" s="7"/>
      <c r="H12" s="7"/>
    </row>
    <row r="13" spans="1:8" ht="35.1" customHeight="1" x14ac:dyDescent="0.25">
      <c r="A13" s="7" t="s">
        <v>11</v>
      </c>
      <c r="B13" s="7"/>
      <c r="C13" s="7"/>
      <c r="D13" s="7"/>
      <c r="E13" s="7"/>
      <c r="F13" s="7"/>
      <c r="G13" s="7"/>
      <c r="H13" s="7"/>
    </row>
    <row r="14" spans="1:8" ht="35.1" customHeight="1" x14ac:dyDescent="0.25">
      <c r="A14" s="7" t="s">
        <v>12</v>
      </c>
      <c r="B14" s="7"/>
      <c r="C14" s="7"/>
      <c r="D14" s="7"/>
      <c r="E14" s="7"/>
      <c r="F14" s="7"/>
      <c r="G14" s="7"/>
      <c r="H14" s="7"/>
    </row>
    <row r="15" spans="1:8" ht="35.1" customHeight="1" x14ac:dyDescent="0.25">
      <c r="A15" s="7" t="s">
        <v>13</v>
      </c>
      <c r="B15" s="7"/>
      <c r="C15" s="7"/>
      <c r="D15" s="7"/>
      <c r="E15" s="7"/>
      <c r="F15" s="7"/>
      <c r="G15" s="7"/>
      <c r="H15" s="7"/>
    </row>
    <row r="16" spans="1:8" ht="35.1" customHeight="1" x14ac:dyDescent="0.25">
      <c r="A16" s="7" t="s">
        <v>14</v>
      </c>
      <c r="B16" s="7"/>
      <c r="C16" s="7"/>
      <c r="D16" s="7"/>
      <c r="E16" s="7"/>
      <c r="F16" s="7"/>
      <c r="G16" s="7"/>
      <c r="H16" s="7"/>
    </row>
    <row r="17" spans="1:8" ht="35.1" customHeight="1" x14ac:dyDescent="0.25">
      <c r="A17" s="7" t="s">
        <v>15</v>
      </c>
      <c r="B17" s="7"/>
      <c r="C17" s="7"/>
      <c r="D17" s="7"/>
      <c r="E17" s="7"/>
      <c r="F17" s="7"/>
      <c r="G17" s="7"/>
      <c r="H17" s="7"/>
    </row>
    <row r="18" spans="1:8" ht="35.1" customHeight="1" x14ac:dyDescent="0.25">
      <c r="A18" s="6"/>
      <c r="B18" s="6"/>
      <c r="C18" s="6"/>
      <c r="D18" s="6"/>
      <c r="E18" s="6"/>
      <c r="F18" s="6"/>
      <c r="G18" s="6"/>
      <c r="H18" s="6"/>
    </row>
    <row r="19" spans="1:8" ht="35.1" customHeight="1" x14ac:dyDescent="0.25">
      <c r="A19" s="6"/>
      <c r="B19" s="6"/>
      <c r="C19" s="6"/>
      <c r="D19" s="6"/>
      <c r="E19" s="6"/>
      <c r="F19" s="6"/>
      <c r="G19" s="6"/>
      <c r="H19" s="6"/>
    </row>
  </sheetData>
  <sheetProtection sheet="1" objects="1" scenarios="1"/>
  <mergeCells count="16">
    <mergeCell ref="A1:H1"/>
    <mergeCell ref="A2:H2"/>
    <mergeCell ref="A4:H4"/>
    <mergeCell ref="A5:H5"/>
    <mergeCell ref="A6:H6"/>
    <mergeCell ref="A7:H7"/>
    <mergeCell ref="A8:H8"/>
    <mergeCell ref="A9:H9"/>
    <mergeCell ref="A10:H10"/>
    <mergeCell ref="A11:H11"/>
    <mergeCell ref="A17:H17"/>
    <mergeCell ref="A12:H12"/>
    <mergeCell ref="A13:H13"/>
    <mergeCell ref="A14:H14"/>
    <mergeCell ref="A15:H15"/>
    <mergeCell ref="A16:H16"/>
  </mergeCells>
  <pageMargins left="0.3" right="0.3" top="0.4" bottom="0.4" header="0.2" footer="0.2"/>
  <pageSetup scale="73" orientation="landscape" r:id="rId1"/>
  <headerFooter>
    <oddFooter>&amp;CGroundwell Press | v1.1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8"/>
  <sheetViews>
    <sheetView showGridLines="0" workbookViewId="0">
      <pane ySplit="4" topLeftCell="A5" activePane="bottomLeft" state="frozen"/>
      <selection pane="bottomLeft" sqref="A1:C1"/>
    </sheetView>
  </sheetViews>
  <sheetFormatPr defaultRowHeight="15" x14ac:dyDescent="0.25"/>
  <cols>
    <col min="1" max="1" width="44" customWidth="1"/>
    <col min="2" max="2" width="24" customWidth="1"/>
    <col min="3" max="3" width="65" customWidth="1"/>
    <col min="4" max="8" width="20" customWidth="1"/>
  </cols>
  <sheetData>
    <row r="1" spans="1:3" ht="36" customHeight="1" x14ac:dyDescent="0.25">
      <c r="A1" s="9" t="s">
        <v>16</v>
      </c>
      <c r="B1" s="10"/>
      <c r="C1" s="10"/>
    </row>
    <row r="2" spans="1:3" ht="36" customHeight="1" x14ac:dyDescent="0.25">
      <c r="A2" s="10" t="s">
        <v>17</v>
      </c>
      <c r="B2" s="10"/>
      <c r="C2" s="10"/>
    </row>
    <row r="4" spans="1:3" ht="36" customHeight="1" x14ac:dyDescent="0.25">
      <c r="A4" t="s">
        <v>18</v>
      </c>
      <c r="B4" s="2">
        <v>9900</v>
      </c>
      <c r="C4" t="s">
        <v>19</v>
      </c>
    </row>
    <row r="5" spans="1:3" ht="27.95" customHeight="1" x14ac:dyDescent="0.25">
      <c r="A5" t="s">
        <v>20</v>
      </c>
      <c r="B5" s="4">
        <v>0.22</v>
      </c>
      <c r="C5" t="s">
        <v>21</v>
      </c>
    </row>
    <row r="6" spans="1:3" ht="27.95" customHeight="1" x14ac:dyDescent="0.25">
      <c r="A6" t="s">
        <v>22</v>
      </c>
      <c r="B6" s="2">
        <v>300</v>
      </c>
      <c r="C6" t="s">
        <v>23</v>
      </c>
    </row>
    <row r="7" spans="1:3" ht="27.95" customHeight="1" x14ac:dyDescent="0.25">
      <c r="A7" t="s">
        <v>24</v>
      </c>
      <c r="B7" s="2">
        <v>550</v>
      </c>
      <c r="C7" t="s">
        <v>25</v>
      </c>
    </row>
    <row r="8" spans="1:3" ht="27.95" customHeight="1" x14ac:dyDescent="0.25">
      <c r="A8" t="s">
        <v>26</v>
      </c>
      <c r="B8" s="2">
        <v>5800</v>
      </c>
      <c r="C8" t="s">
        <v>27</v>
      </c>
    </row>
    <row r="9" spans="1:3" ht="27.95" customHeight="1" x14ac:dyDescent="0.25">
      <c r="A9" t="s">
        <v>28</v>
      </c>
      <c r="B9" s="2">
        <v>125</v>
      </c>
      <c r="C9" t="s">
        <v>29</v>
      </c>
    </row>
    <row r="10" spans="1:3" ht="27.95" customHeight="1" x14ac:dyDescent="0.25">
      <c r="A10" t="s">
        <v>30</v>
      </c>
      <c r="B10" s="4">
        <v>0.03</v>
      </c>
      <c r="C10" t="s">
        <v>31</v>
      </c>
    </row>
    <row r="11" spans="1:3" ht="27.95" customHeight="1" x14ac:dyDescent="0.25">
      <c r="A11" t="s">
        <v>32</v>
      </c>
      <c r="B11" s="5">
        <v>1</v>
      </c>
      <c r="C11" t="s">
        <v>33</v>
      </c>
    </row>
    <row r="12" spans="1:3" ht="27.95" customHeight="1" x14ac:dyDescent="0.25">
      <c r="A12" t="s">
        <v>34</v>
      </c>
      <c r="B12" s="4">
        <v>0</v>
      </c>
      <c r="C12" t="s">
        <v>35</v>
      </c>
    </row>
    <row r="13" spans="1:3" ht="48" customHeight="1" x14ac:dyDescent="0.25">
      <c r="A13" t="s">
        <v>36</v>
      </c>
      <c r="B13" s="5">
        <v>12</v>
      </c>
      <c r="C13" t="s">
        <v>37</v>
      </c>
    </row>
    <row r="14" spans="1:3" ht="27.95" customHeight="1" x14ac:dyDescent="0.25">
      <c r="A14" t="s">
        <v>38</v>
      </c>
      <c r="B14" s="4">
        <v>0.24</v>
      </c>
      <c r="C14" t="s">
        <v>39</v>
      </c>
    </row>
    <row r="15" spans="1:3" ht="27.95" customHeight="1" x14ac:dyDescent="0.25">
      <c r="A15" t="s">
        <v>40</v>
      </c>
      <c r="B15" s="4">
        <v>0.02</v>
      </c>
      <c r="C15" t="s">
        <v>41</v>
      </c>
    </row>
    <row r="16" spans="1:3" ht="27.95" customHeight="1" x14ac:dyDescent="0.25">
      <c r="A16" t="s">
        <v>42</v>
      </c>
      <c r="B16" s="2">
        <v>35</v>
      </c>
      <c r="C16" t="s">
        <v>43</v>
      </c>
    </row>
    <row r="17" spans="1:3" ht="27.95" customHeight="1" x14ac:dyDescent="0.25">
      <c r="A17" t="s">
        <v>44</v>
      </c>
      <c r="B17" s="4">
        <v>0.14000000000000001</v>
      </c>
      <c r="C17" t="s">
        <v>45</v>
      </c>
    </row>
    <row r="18" spans="1:3" ht="27.95" customHeight="1" x14ac:dyDescent="0.25">
      <c r="A18" t="s">
        <v>46</v>
      </c>
      <c r="B18" s="5">
        <v>60</v>
      </c>
      <c r="C18" t="s">
        <v>47</v>
      </c>
    </row>
    <row r="19" spans="1:3" ht="27.95" customHeight="1" x14ac:dyDescent="0.25">
      <c r="A19" t="s">
        <v>48</v>
      </c>
      <c r="B19" s="4">
        <v>0.02</v>
      </c>
      <c r="C19" t="s">
        <v>49</v>
      </c>
    </row>
    <row r="20" spans="1:3" ht="27.95" customHeight="1" x14ac:dyDescent="0.25">
      <c r="A20" t="s">
        <v>50</v>
      </c>
      <c r="B20" s="5">
        <v>1</v>
      </c>
      <c r="C20" t="s">
        <v>51</v>
      </c>
    </row>
    <row r="21" spans="1:3" ht="27.95" customHeight="1" x14ac:dyDescent="0.25">
      <c r="A21" t="s">
        <v>52</v>
      </c>
      <c r="B21" s="5">
        <v>1</v>
      </c>
      <c r="C21" t="s">
        <v>53</v>
      </c>
    </row>
    <row r="22" spans="1:3" ht="27.95" customHeight="1" x14ac:dyDescent="0.25">
      <c r="A22" t="s">
        <v>54</v>
      </c>
      <c r="B22" s="5">
        <v>1</v>
      </c>
      <c r="C22" t="s">
        <v>55</v>
      </c>
    </row>
    <row r="23" spans="1:3" ht="27.95" customHeight="1" x14ac:dyDescent="0.25">
      <c r="A23" t="s">
        <v>56</v>
      </c>
      <c r="B23" s="5">
        <v>1</v>
      </c>
      <c r="C23" t="s">
        <v>57</v>
      </c>
    </row>
    <row r="24" spans="1:3" ht="27.95" customHeight="1" x14ac:dyDescent="0.25">
      <c r="A24" t="s">
        <v>58</v>
      </c>
      <c r="B24" s="10" t="str">
        <f>IF(COUNTIF(B26:B28,"Ready to model")=3,"ALL THREE READY",IF(COUNTIF(B26:B28,"Ready to model")&gt;0,"PARTIAL: SEE EACH STATE","NO CONFIRMED SCENARIOS"))</f>
        <v>ALL THREE READY</v>
      </c>
      <c r="C24" s="10"/>
    </row>
    <row r="26" spans="1:3" ht="27.95" customHeight="1" x14ac:dyDescent="0.25">
      <c r="A26" t="s">
        <v>59</v>
      </c>
      <c r="B26" s="10" t="str">
        <f>IF(NOT(ISNUMBER(B21)),"PENDING CONFIRMATION",IF(AND(B21&lt;&gt;0,B21&lt;&gt;1),"INVALID CONFIRMATION",IF(B21=0,"NOT CONFIRMED / UNUSED",IF(COUNT(B4,B5,B7,B6)&lt;&gt;4,"PENDING INPUTS",IF(OR(MIN(B4,B5,B7,B6)&lt;0,MAX(B5)&gt;1,B4&lt;=0),"INVALID INPUTS","Ready to model")))))</f>
        <v>Ready to model</v>
      </c>
      <c r="C26" s="10"/>
    </row>
    <row r="27" spans="1:3" ht="27.95" customHeight="1" x14ac:dyDescent="0.25">
      <c r="A27" t="s">
        <v>60</v>
      </c>
      <c r="B27" s="10" t="str">
        <f>IF(NOT(ISNUMBER(B22)),"PENDING CONFIRMATION",IF(AND(B22&lt;&gt;0,B22&lt;&gt;1),"INVALID CONFIRMATION",IF(B22=0,"NOT CONFIRMED / UNUSED",IF(COUNT(B4,B5,B7,B8,B9,B10,B11,B12,B13,B14,B15,B16)&lt;&gt;12,"PENDING INPUTS",IF(OR(MIN(B4,B5,B7,B8,B9,B10,B11,B12,B13,B14,B15,B16)&lt;0,MAX(B5,B10,B12,B14,B15)&gt;1,B4&lt;=0,B8&gt;B4,B8&lt;=0,B13&lt;1,B13&gt;360,B13&lt;&gt;INT(B13),AND(B11&lt;&gt;0,B11&lt;&gt;1)),"INVALID INPUTS","Ready to model")))))</f>
        <v>Ready to model</v>
      </c>
      <c r="C27" s="10"/>
    </row>
    <row r="28" spans="1:3" ht="27.95" customHeight="1" x14ac:dyDescent="0.25">
      <c r="A28" t="s">
        <v>61</v>
      </c>
      <c r="B28" s="10" t="str">
        <f>IF(NOT(ISNUMBER(B23)),"PENDING CONFIRMATION",IF(AND(B23&lt;&gt;0,B23&lt;&gt;1),"INVALID CONFIRMATION",IF(B23=0,"NOT CONFIRMED / UNUSED",IF(COUNT(B4,B5,B7,B8,B9,B17,B18,B19,B20)&lt;&gt;9,"PENDING INPUTS",IF(OR(MIN(B4,B5,B7,B8,B9,B17,B18,B19,B20)&lt;0,MAX(B5,B17,B19)&gt;1,B4&lt;=0,B8&gt;B4,B8&lt;=0,B18&lt;1,B18&gt;360,B18&lt;&gt;INT(B18),AND(B20&lt;&gt;0,B20&lt;&gt;1)),"INVALID INPUTS","Ready to model")))))</f>
        <v>Ready to model</v>
      </c>
      <c r="C28" s="10"/>
    </row>
  </sheetData>
  <sheetProtection sheet="1" objects="1" scenarios="1"/>
  <mergeCells count="6">
    <mergeCell ref="A1:C1"/>
    <mergeCell ref="A2:C2"/>
    <mergeCell ref="B26:C26"/>
    <mergeCell ref="B27:C27"/>
    <mergeCell ref="B28:C28"/>
    <mergeCell ref="B24:C24"/>
  </mergeCells>
  <dataValidations count="4">
    <dataValidation type="decimal" allowBlank="1" showErrorMessage="1" errorTitle="Check input" error="Enter a value within the stated range." sqref="B4 B6:B9 B16" xr:uid="{00000000-0002-0000-0100-000000000000}">
      <formula1>0</formula1>
      <formula2>100000000</formula2>
    </dataValidation>
    <dataValidation type="decimal" allowBlank="1" showErrorMessage="1" errorTitle="Check input" error="Enter a value within the stated range." sqref="B5 B10 B12 B14:B15 B17 B19" xr:uid="{00000000-0002-0000-0100-000001000000}">
      <formula1>0</formula1>
      <formula2>1</formula2>
    </dataValidation>
    <dataValidation type="whole" allowBlank="1" showErrorMessage="1" errorTitle="Check input" error="Enter a value within the stated range." sqref="B11 B20:B23" xr:uid="{00000000-0002-0000-0100-000002000000}">
      <formula1>0</formula1>
      <formula2>1</formula2>
    </dataValidation>
    <dataValidation type="whole" allowBlank="1" showErrorMessage="1" errorTitle="Check input" error="Enter a value within the stated range." sqref="B13 B18" xr:uid="{00000000-0002-0000-0100-000003000000}">
      <formula1>1</formula1>
      <formula2>360</formula2>
    </dataValidation>
  </dataValidations>
  <pageMargins left="0.3" right="0.3" top="0.4" bottom="0.4" header="0.2" footer="0.2"/>
  <pageSetup scale="71" orientation="landscape" r:id="rId1"/>
  <headerFooter>
    <oddFooter>&amp;CGroundwell Press | v1.1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34" customWidth="1"/>
    <col min="2" max="7" width="26" customWidth="1"/>
    <col min="8" max="8" width="20" customWidth="1"/>
  </cols>
  <sheetData>
    <row r="1" spans="1:7" ht="36" customHeight="1" x14ac:dyDescent="0.25">
      <c r="A1" s="9" t="s">
        <v>62</v>
      </c>
      <c r="B1" s="10"/>
      <c r="C1" s="10"/>
      <c r="D1" s="10"/>
      <c r="E1" s="10"/>
      <c r="F1" s="10"/>
      <c r="G1" s="10"/>
    </row>
    <row r="2" spans="1:7" ht="36" customHeight="1" x14ac:dyDescent="0.25">
      <c r="A2" s="10" t="s">
        <v>63</v>
      </c>
      <c r="B2" s="10"/>
      <c r="C2" s="10"/>
      <c r="D2" s="10"/>
      <c r="E2" s="10"/>
      <c r="F2" s="10"/>
      <c r="G2" s="10"/>
    </row>
    <row r="3" spans="1:7" ht="33.950000000000003" customHeight="1" x14ac:dyDescent="0.25">
      <c r="A3" s="11" t="str">
        <f>Inputs!B24</f>
        <v>ALL THREE READY</v>
      </c>
      <c r="B3" s="10"/>
      <c r="C3" s="10"/>
      <c r="D3" s="10"/>
      <c r="E3" s="10"/>
      <c r="F3" s="10"/>
      <c r="G3" s="10"/>
    </row>
    <row r="4" spans="1:7" ht="36" customHeight="1" x14ac:dyDescent="0.25">
      <c r="A4" s="1" t="s">
        <v>64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70</v>
      </c>
    </row>
    <row r="5" spans="1:7" ht="48" customHeight="1" x14ac:dyDescent="0.25">
      <c r="A5" t="s">
        <v>71</v>
      </c>
      <c r="B5" t="str">
        <f>IF(Inputs!$B$26&lt;&gt;"Ready to model",Inputs!$B$26,IF(MAX('Baseline Equal'!I5:I364)&gt;0.005,"NOT FUNDED",IF('Baseline Equal'!N364&gt;0.005,"HORIZON: COST INCOMPLETE","Complete estimate")))</f>
        <v>Complete estimate</v>
      </c>
      <c r="C5" t="str">
        <f>IF(Inputs!$B$27&lt;&gt;"Ready to model",Inputs!$B$27,IF(MAX('Transfer Equal'!I5:I364)&gt;0.005,"NOT FUNDED",IF('Transfer Equal'!N364&gt;0.005,"HORIZON: COST INCOMPLETE","Complete estimate")))</f>
        <v>Complete estimate</v>
      </c>
      <c r="D5" t="str">
        <f>IF(Inputs!$B$28&lt;&gt;"Ready to model",Inputs!$B$28,IF(MAX('Loan Equal'!I5:I364)&gt;0.005,"NOT FUNDED",IF('Loan Equal'!N364&gt;0.005,"HORIZON: COST INCOMPLETE","Complete estimate")))</f>
        <v>Complete estimate</v>
      </c>
      <c r="E5" t="str">
        <f>IF(Inputs!$B$26&lt;&gt;"Ready to model",Inputs!$B$26,IF(MAX('Baseline Minimum'!I5:I364)&gt;0.005,"NOT FUNDED",IF('Baseline Minimum'!N364&gt;0.005,"HORIZON: COST INCOMPLETE","Complete estimate")))</f>
        <v>Complete estimate</v>
      </c>
      <c r="F5" t="str">
        <f>IF(Inputs!$B$27&lt;&gt;"Ready to model",Inputs!$B$27,IF(MAX('Transfer Minimum'!I5:I364)&gt;0.005,"NOT FUNDED",IF('Transfer Minimum'!N364&gt;0.005,"HORIZON: COST INCOMPLETE","Complete estimate")))</f>
        <v>HORIZON: COST INCOMPLETE</v>
      </c>
      <c r="G5" t="str">
        <f>IF(Inputs!$B$28&lt;&gt;"Ready to model",Inputs!$B$28,IF(MAX('Loan Minimum'!I5:I364)&gt;0.005,"NOT FUNDED",IF('Loan Minimum'!N364&gt;0.005,"HORIZON: COST INCOMPLETE","Complete estimate")))</f>
        <v>Complete estimate</v>
      </c>
    </row>
    <row r="6" spans="1:7" ht="27.95" customHeight="1" x14ac:dyDescent="0.25">
      <c r="A6" t="s">
        <v>72</v>
      </c>
      <c r="B6">
        <f>IF(Inputs!$B$26&lt;&gt;"Ready to model","PENDING INPUTS",IF(OR(MAX('Baseline Equal'!I5:I364)&gt;0.005,'Baseline Equal'!N364&gt;0.005,Inputs!B4=0),"Not available",MATCH(0,'Baseline Equal'!N5:N364,0)))</f>
        <v>23</v>
      </c>
      <c r="C6">
        <f>IF(Inputs!$B$27&lt;&gt;"Ready to model","PENDING INPUTS",IF(OR(MAX('Transfer Equal'!I5:I364)&gt;0.005,'Transfer Equal'!N364&gt;0.005,Inputs!B4=0),"Not available",MATCH(0,'Transfer Equal'!N5:N364,0)))</f>
        <v>20</v>
      </c>
      <c r="D6">
        <f>IF(Inputs!$B$28&lt;&gt;"Ready to model","PENDING INPUTS",IF(OR(MAX('Loan Equal'!I5:I364)&gt;0.005,'Loan Equal'!N364&gt;0.005,Inputs!B4=0),"Not available",MATCH(0,'Loan Equal'!N5:N364,0)))</f>
        <v>21</v>
      </c>
      <c r="E6">
        <f>IF(Inputs!$B$26&lt;&gt;"Ready to model","PENDING INPUTS",IF(OR(MAX('Baseline Minimum'!I5:I364)&gt;0.005,'Baseline Minimum'!N364&gt;0.005,Inputs!B4=0),"Not available",MATCH(0,'Baseline Minimum'!N5:N364,0)))</f>
        <v>52</v>
      </c>
      <c r="F6" t="str">
        <f>IF(Inputs!$B$27&lt;&gt;"Ready to model","PENDING INPUTS",IF(OR(MAX('Transfer Minimum'!I5:I364)&gt;0.005,'Transfer Minimum'!N364&gt;0.005,Inputs!B4=0),"Not available",MATCH(0,'Transfer Minimum'!N5:N364,0)))</f>
        <v>Not available</v>
      </c>
      <c r="G6">
        <f>IF(Inputs!$B$28&lt;&gt;"Ready to model","PENDING INPUTS",IF(OR(MAX('Loan Minimum'!I5:I364)&gt;0.005,'Loan Minimum'!N364&gt;0.005,Inputs!B4=0),"Not available",MATCH(0,'Loan Minimum'!N5:N364,0)))</f>
        <v>60</v>
      </c>
    </row>
    <row r="7" spans="1:7" ht="27.95" customHeight="1" x14ac:dyDescent="0.25">
      <c r="A7" t="s">
        <v>73</v>
      </c>
      <c r="B7" s="3">
        <f>IF(Inputs!$B$26&lt;&gt;"Ready to model","PENDING INPUTS",'Baseline Equal'!F5+'Baseline Equal'!G5)</f>
        <v>300</v>
      </c>
      <c r="C7" s="3">
        <f>IF(Inputs!$B$27&lt;&gt;"Ready to model","PENDING INPUTS",'Transfer Equal'!F5+'Transfer Equal'!G5)</f>
        <v>244.48000000000002</v>
      </c>
      <c r="D7" s="3">
        <f>IF(Inputs!$B$28&lt;&gt;"Ready to model","PENDING INPUTS",'Loan Equal'!F5+'Loan Equal'!G5)</f>
        <v>262.64999999999998</v>
      </c>
      <c r="E7" s="3">
        <f>IF(Inputs!$B$26&lt;&gt;"Ready to model","PENDING INPUTS",'Baseline Minimum'!F5+'Baseline Minimum'!G5)</f>
        <v>300</v>
      </c>
      <c r="F7" s="3">
        <f>IF(Inputs!$B$27&lt;&gt;"Ready to model","PENDING INPUTS",'Transfer Minimum'!F5+'Transfer Minimum'!G5)</f>
        <v>244.48000000000002</v>
      </c>
      <c r="G7" s="3">
        <f>IF(Inputs!$B$28&lt;&gt;"Ready to model","PENDING INPUTS",'Loan Minimum'!F5+'Loan Minimum'!G5)</f>
        <v>262.64999999999998</v>
      </c>
    </row>
    <row r="8" spans="1:7" ht="27.95" customHeight="1" x14ac:dyDescent="0.25">
      <c r="A8" t="s">
        <v>74</v>
      </c>
      <c r="B8" s="3">
        <f>IF(Inputs!$B$26&lt;&gt;"Ready to model","PENDING INPUTS",0)</f>
        <v>0</v>
      </c>
      <c r="C8" s="3">
        <f>IF(Inputs!$B$27&lt;&gt;"Ready to model","PENDING INPUTS",Inputs!B8*Inputs!B10*(1-Inputs!B11))</f>
        <v>0</v>
      </c>
      <c r="D8" s="3">
        <f>IF(Inputs!$B$28&lt;&gt;"Ready to model","PENDING INPUTS",Inputs!B8*Inputs!B19*(1-Inputs!B20))</f>
        <v>0</v>
      </c>
      <c r="E8" s="3">
        <f>IF(Inputs!$B$26&lt;&gt;"Ready to model","PENDING INPUTS",0)</f>
        <v>0</v>
      </c>
      <c r="F8" s="3">
        <f>IF(Inputs!$B$27&lt;&gt;"Ready to model","PENDING INPUTS",Inputs!B8*Inputs!B10*(1-Inputs!B11))</f>
        <v>0</v>
      </c>
      <c r="G8" s="3">
        <f>IF(Inputs!$B$28&lt;&gt;"Ready to model","PENDING INPUTS",Inputs!B8*Inputs!B19*(1-Inputs!B20))</f>
        <v>0</v>
      </c>
    </row>
    <row r="9" spans="1:7" ht="27.95" customHeight="1" x14ac:dyDescent="0.25">
      <c r="A9" t="s">
        <v>75</v>
      </c>
      <c r="B9" s="3">
        <f>IF(Inputs!$B$26&lt;&gt;"Ready to model","PENDING INPUTS",'Baseline Equal'!O364)</f>
        <v>2224.3199999999997</v>
      </c>
      <c r="C9" s="3">
        <f>IF(Inputs!$B$27&lt;&gt;"Ready to model","PENDING INPUTS",'Transfer Equal'!O364)</f>
        <v>792.25</v>
      </c>
      <c r="D9" s="3">
        <f>IF(Inputs!$B$28&lt;&gt;"Ready to model","PENDING INPUTS",'Loan Equal'!O364)</f>
        <v>1516.37</v>
      </c>
      <c r="E9" s="3">
        <f>IF(Inputs!$B$26&lt;&gt;"Ready to model","PENDING INPUTS",'Baseline Minimum'!O364)</f>
        <v>5438.9299999999994</v>
      </c>
      <c r="F9" s="3">
        <f>IF(Inputs!$B$27&lt;&gt;"Ready to model","PENDING INPUTS",'Transfer Minimum'!O364)</f>
        <v>34856.239999999794</v>
      </c>
      <c r="G9" s="3">
        <f>IF(Inputs!$B$28&lt;&gt;"Ready to model","PENDING INPUTS",'Loan Minimum'!O364)</f>
        <v>4571.2099999999991</v>
      </c>
    </row>
    <row r="10" spans="1:7" ht="27.95" customHeight="1" x14ac:dyDescent="0.25">
      <c r="A10" t="s">
        <v>76</v>
      </c>
      <c r="B10" s="3">
        <f>IF(Inputs!$B$26&lt;&gt;"Ready to model","PENDING INPUTS",0)</f>
        <v>0</v>
      </c>
      <c r="C10" s="3">
        <f>IF(Inputs!$B$27&lt;&gt;"Ready to model","PENDING INPUTS",Inputs!B8*Inputs!B10)</f>
        <v>174</v>
      </c>
      <c r="D10" s="3">
        <f>IF(Inputs!$B$28&lt;&gt;"Ready to model","PENDING INPUTS",Inputs!B8*Inputs!B19)</f>
        <v>116</v>
      </c>
      <c r="E10" s="3">
        <f>IF(Inputs!$B$26&lt;&gt;"Ready to model","PENDING INPUTS",0)</f>
        <v>0</v>
      </c>
      <c r="F10" s="3">
        <f>IF(Inputs!$B$27&lt;&gt;"Ready to model","PENDING INPUTS",Inputs!B8*Inputs!B10)</f>
        <v>174</v>
      </c>
      <c r="G10" s="3">
        <f>IF(Inputs!$B$28&lt;&gt;"Ready to model","PENDING INPUTS",Inputs!B8*Inputs!B19)</f>
        <v>116</v>
      </c>
    </row>
    <row r="11" spans="1:7" ht="27.95" customHeight="1" x14ac:dyDescent="0.25">
      <c r="A11" t="s">
        <v>77</v>
      </c>
      <c r="B11" s="3">
        <f>IF(Inputs!$B$26&lt;&gt;"Ready to model","PENDING INPUTS",B9+B10)</f>
        <v>2224.3199999999997</v>
      </c>
      <c r="C11" s="3">
        <f>IF(Inputs!$B$27&lt;&gt;"Ready to model","PENDING INPUTS",C9+C10)</f>
        <v>966.25</v>
      </c>
      <c r="D11" s="3">
        <f>IF(Inputs!$B$28&lt;&gt;"Ready to model","PENDING INPUTS",D9+D10)</f>
        <v>1632.37</v>
      </c>
      <c r="E11" s="3">
        <f>IF(Inputs!$B$26&lt;&gt;"Ready to model","PENDING INPUTS",E9+E10)</f>
        <v>5438.9299999999994</v>
      </c>
      <c r="F11" s="3">
        <f>IF(Inputs!$B$27&lt;&gt;"Ready to model","PENDING INPUTS",F9+F10)</f>
        <v>35030.239999999794</v>
      </c>
      <c r="G11" s="3">
        <f>IF(Inputs!$B$28&lt;&gt;"Ready to model","PENDING INPUTS",G9+G10)</f>
        <v>4687.2099999999991</v>
      </c>
    </row>
    <row r="12" spans="1:7" ht="27.95" customHeight="1" x14ac:dyDescent="0.25">
      <c r="A12" t="s">
        <v>78</v>
      </c>
      <c r="B12" s="3">
        <f>IF(Inputs!$B$26&lt;&gt;"Ready to model","PENDING INPUTS",'Baseline Equal'!P364+B8)</f>
        <v>12124.32</v>
      </c>
      <c r="C12" s="3">
        <f>IF(Inputs!$B$27&lt;&gt;"Ready to model","PENDING INPUTS",'Transfer Equal'!P364+C8)</f>
        <v>10866.25</v>
      </c>
      <c r="D12" s="3">
        <f>IF(Inputs!$B$28&lt;&gt;"Ready to model","PENDING INPUTS",'Loan Equal'!P364+D8)</f>
        <v>11532.370000000006</v>
      </c>
      <c r="E12" s="3">
        <f>IF(Inputs!$B$26&lt;&gt;"Ready to model","PENDING INPUTS",'Baseline Minimum'!P364+E8)</f>
        <v>15338.93</v>
      </c>
      <c r="F12" s="3">
        <f>IF(Inputs!$B$27&lt;&gt;"Ready to model","PENDING INPUTS",'Transfer Minimum'!P364+F8)</f>
        <v>40242.3299999999</v>
      </c>
      <c r="G12" s="3">
        <f>IF(Inputs!$B$28&lt;&gt;"Ready to model","PENDING INPUTS",'Loan Minimum'!P364+G8)</f>
        <v>14587.209999999995</v>
      </c>
    </row>
    <row r="13" spans="1:7" ht="27.95" customHeight="1" x14ac:dyDescent="0.25">
      <c r="A13" t="s">
        <v>79</v>
      </c>
      <c r="B13" s="3">
        <f>IF(Inputs!$B$26&lt;&gt;"Ready to model","PENDING INPUTS",'Baseline Equal'!N364)</f>
        <v>0</v>
      </c>
      <c r="C13" s="3">
        <f>IF(Inputs!$B$27&lt;&gt;"Ready to model","PENDING INPUTS",'Transfer Equal'!N364)</f>
        <v>0</v>
      </c>
      <c r="D13" s="3">
        <f>IF(Inputs!$B$28&lt;&gt;"Ready to model","PENDING INPUTS",'Loan Equal'!N364)</f>
        <v>0</v>
      </c>
      <c r="E13" s="3">
        <f>IF(Inputs!$B$26&lt;&gt;"Ready to model","PENDING INPUTS",'Baseline Minimum'!N364)</f>
        <v>0</v>
      </c>
      <c r="F13" s="3">
        <f>IF(Inputs!$B$27&lt;&gt;"Ready to model","PENDING INPUTS",'Transfer Minimum'!N364)</f>
        <v>4687.9100000000008</v>
      </c>
      <c r="G13" s="3">
        <f>IF(Inputs!$B$28&lt;&gt;"Ready to model","PENDING INPUTS",'Loan Minimum'!N364)</f>
        <v>0</v>
      </c>
    </row>
    <row r="14" spans="1:7" ht="27.95" customHeight="1" x14ac:dyDescent="0.25">
      <c r="A14" t="s">
        <v>80</v>
      </c>
      <c r="B14" s="3" t="s">
        <v>81</v>
      </c>
      <c r="C14" s="3">
        <f>IF(Inputs!$B$27&lt;&gt;"Ready to model","PENDING INPUTS",INDEX('Transfer Equal'!L5:L364,Inputs!B13))</f>
        <v>3914.8600000000006</v>
      </c>
      <c r="D14" s="3" t="s">
        <v>81</v>
      </c>
      <c r="E14" s="3" t="s">
        <v>81</v>
      </c>
      <c r="F14" s="3">
        <f>IF(Inputs!$B$27&lt;&gt;"Ready to model","PENDING INPUTS",INDEX('Transfer Minimum'!L5:L364,Inputs!B13))</f>
        <v>4687.9100000000008</v>
      </c>
      <c r="G14" s="3" t="s">
        <v>81</v>
      </c>
    </row>
    <row r="15" spans="1:7" ht="27.95" customHeight="1" x14ac:dyDescent="0.25">
      <c r="A15" t="s">
        <v>82</v>
      </c>
      <c r="B15" s="3">
        <f>IF(Inputs!$B$26&lt;&gt;"Ready to model","PENDING INPUTS",MAX('Baseline Equal'!I5:I364))</f>
        <v>0</v>
      </c>
      <c r="C15" s="3">
        <f>IF(Inputs!$B$27&lt;&gt;"Ready to model","PENDING INPUTS",MAX('Transfer Equal'!I5:I364))</f>
        <v>0</v>
      </c>
      <c r="D15" s="3">
        <f>IF(Inputs!$B$28&lt;&gt;"Ready to model","PENDING INPUTS",MAX('Loan Equal'!I5:I364))</f>
        <v>0</v>
      </c>
      <c r="E15" s="3">
        <f>IF(Inputs!$B$26&lt;&gt;"Ready to model","PENDING INPUTS",MAX('Baseline Minimum'!I5:I364))</f>
        <v>0</v>
      </c>
      <c r="F15" s="3">
        <f>IF(Inputs!$B$27&lt;&gt;"Ready to model","PENDING INPUTS",MAX('Transfer Minimum'!I5:I364))</f>
        <v>0</v>
      </c>
      <c r="G15" s="3">
        <f>IF(Inputs!$B$28&lt;&gt;"Ready to model","PENDING INPUTS",MAX('Loan Minimum'!I5:I364))</f>
        <v>0</v>
      </c>
    </row>
    <row r="16" spans="1:7" ht="27.95" customHeight="1" x14ac:dyDescent="0.25">
      <c r="A16" t="s">
        <v>83</v>
      </c>
      <c r="B16" s="3" t="s">
        <v>81</v>
      </c>
      <c r="C16" s="3" t="s">
        <v>81</v>
      </c>
      <c r="D16" s="3">
        <f>IF(Inputs!$B$28&lt;&gt;"Ready to model","PENDING INPUTS",'Loan Equal'!F5)</f>
        <v>137.65</v>
      </c>
      <c r="E16" s="3" t="s">
        <v>81</v>
      </c>
      <c r="F16" s="3" t="s">
        <v>81</v>
      </c>
      <c r="G16" s="3">
        <f>IF(Inputs!$B$28&lt;&gt;"Ready to model","PENDING INPUTS",'Loan Minimum'!F5)</f>
        <v>137.65</v>
      </c>
    </row>
    <row r="18" spans="1:7" ht="36" customHeight="1" x14ac:dyDescent="0.25">
      <c r="A18" s="10" t="s">
        <v>84</v>
      </c>
      <c r="B18" s="10"/>
      <c r="C18" s="10"/>
      <c r="D18" s="10"/>
      <c r="E18" s="10"/>
      <c r="F18" s="10"/>
      <c r="G18" s="10"/>
    </row>
    <row r="19" spans="1:7" ht="36" customHeight="1" x14ac:dyDescent="0.25">
      <c r="A19" s="10" t="s">
        <v>85</v>
      </c>
      <c r="B19" s="10"/>
      <c r="C19" s="10"/>
      <c r="D19" s="10"/>
      <c r="E19" s="10"/>
      <c r="F19" s="10"/>
      <c r="G19" s="10"/>
    </row>
    <row r="20" spans="1:7" ht="36" customHeight="1" x14ac:dyDescent="0.25">
      <c r="A20" s="10" t="s">
        <v>86</v>
      </c>
      <c r="B20" s="10"/>
      <c r="C20" s="10"/>
      <c r="D20" s="10"/>
      <c r="E20" s="10"/>
      <c r="F20" s="10"/>
      <c r="G20" s="10"/>
    </row>
  </sheetData>
  <sheetProtection sheet="1" objects="1" scenarios="1"/>
  <mergeCells count="6">
    <mergeCell ref="A1:G1"/>
    <mergeCell ref="A2:G2"/>
    <mergeCell ref="A18:G18"/>
    <mergeCell ref="A19:G19"/>
    <mergeCell ref="A20:G20"/>
    <mergeCell ref="A3:G3"/>
  </mergeCells>
  <pageMargins left="0.3" right="0.3" top="0.4" bottom="0.4" header="0.2" footer="0.2"/>
  <pageSetup scale="69" orientation="landscape" r:id="rId1"/>
  <headerFooter>
    <oddFooter>&amp;CGroundwell Press | v1.1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>
        <f>IF(Inputs!$B$26&lt;&gt;"Ready to model","PENDING INPUTS",Inputs!B4)</f>
        <v>9900</v>
      </c>
      <c r="C5" s="3">
        <f>IF(Inputs!$B$26&lt;&gt;"Ready to model","PENDING INPUTS",0)</f>
        <v>0</v>
      </c>
      <c r="D5" s="3">
        <f>IF(Inputs!$B$26&lt;&gt;"Ready to model","PENDING INPUTS",ROUND(B5*(Inputs!$B$5)/12,2))</f>
        <v>181.5</v>
      </c>
      <c r="E5" s="3">
        <f>IF(Inputs!$B$26&lt;&gt;"Ready to model","PENDING INPUTS",ROUND(C5*Inputs!$B$5/12,2))</f>
        <v>0</v>
      </c>
      <c r="F5" s="3">
        <f>IF(Inputs!$B$26&lt;&gt;"Ready to model","PENDING INPUTS",MIN(B5+D5,Inputs!$B$6))</f>
        <v>300</v>
      </c>
      <c r="G5" s="3">
        <f>IF(Inputs!$B$26&lt;&gt;"Ready to model","PENDING INPUTS",MIN(C5+E5,Inputs!$B$9))</f>
        <v>0</v>
      </c>
      <c r="H5" s="3">
        <f>IF(Inputs!$B$26&lt;&gt;"Ready to model","PENDING INPUTS",Inputs!$B$7)</f>
        <v>550</v>
      </c>
      <c r="I5" s="3">
        <f>IF(Inputs!$B$26&lt;&gt;"Ready to model","PENDING INPUTS",MAX(0,F5+G5-H5))</f>
        <v>0</v>
      </c>
      <c r="J5" s="3">
        <f>IF(Inputs!$B$26&lt;&gt;"Ready to model","PENDING INPUTS",IF(F5+G5&gt;H5,IF(F5+G5=0,0,H5*F5/(F5+G5)),MIN(B5+D5,F5+MAX(0,H5-F5-G5-IF((Inputs!$B$5)&lt;Inputs!$B$5,C5+E5-G5,0)))))</f>
        <v>550</v>
      </c>
      <c r="K5" s="3">
        <f>IF(Inputs!$B$26&lt;&gt;"Ready to model","PENDING INPUTS",MIN(C5+E5,MAX(0,H5-J5)))</f>
        <v>0</v>
      </c>
      <c r="L5" s="3">
        <f>IF(Inputs!$B$26&lt;&gt;"Ready to model","PENDING INPUTS",MAX(0,B5+D5-J5))</f>
        <v>9531.5</v>
      </c>
      <c r="M5" s="3">
        <f>IF(Inputs!$B$26&lt;&gt;"Ready to model","PENDING INPUTS",MAX(0,C5+E5-K5))</f>
        <v>0</v>
      </c>
      <c r="N5" s="3">
        <f>IF(Inputs!$B$26&lt;&gt;"Ready to model","PENDING INPUTS",L5+M5)</f>
        <v>9531.5</v>
      </c>
      <c r="O5" s="3">
        <f>IF(Inputs!$B$26&lt;&gt;"Ready to model","PENDING INPUTS",D5+E5)</f>
        <v>181.5</v>
      </c>
      <c r="P5" s="3">
        <f>IF(Inputs!$B$26&lt;&gt;"Ready to model","PENDING INPUTS",J5+K5)</f>
        <v>550</v>
      </c>
    </row>
    <row r="6" spans="1:16" ht="27.95" customHeight="1" x14ac:dyDescent="0.25">
      <c r="A6">
        <v>2</v>
      </c>
      <c r="B6" s="3">
        <f>IF(Inputs!$B$26&lt;&gt;"Ready to model","PENDING INPUTS",L5)</f>
        <v>9531.5</v>
      </c>
      <c r="C6" s="3">
        <f>IF(Inputs!$B$26&lt;&gt;"Ready to model","PENDING INPUTS",M5)</f>
        <v>0</v>
      </c>
      <c r="D6" s="3">
        <f>IF(Inputs!$B$26&lt;&gt;"Ready to model","PENDING INPUTS",ROUND(B6*(Inputs!$B$5)/12,2))</f>
        <v>174.74</v>
      </c>
      <c r="E6" s="3">
        <f>IF(Inputs!$B$26&lt;&gt;"Ready to model","PENDING INPUTS",ROUND(C6*Inputs!$B$5/12,2))</f>
        <v>0</v>
      </c>
      <c r="F6" s="3">
        <f>IF(Inputs!$B$26&lt;&gt;"Ready to model","PENDING INPUTS",MIN(B6+D6,Inputs!$B$6))</f>
        <v>300</v>
      </c>
      <c r="G6" s="3">
        <f>IF(Inputs!$B$26&lt;&gt;"Ready to model","PENDING INPUTS",MIN(C6+E6,Inputs!$B$9))</f>
        <v>0</v>
      </c>
      <c r="H6" s="3">
        <f>IF(Inputs!$B$26&lt;&gt;"Ready to model","PENDING INPUTS",Inputs!$B$7)</f>
        <v>550</v>
      </c>
      <c r="I6" s="3">
        <f>IF(Inputs!$B$26&lt;&gt;"Ready to model","PENDING INPUTS",MAX(0,F6+G6-H6))</f>
        <v>0</v>
      </c>
      <c r="J6" s="3">
        <f>IF(Inputs!$B$26&lt;&gt;"Ready to model","PENDING INPUTS",IF(F6+G6&gt;H6,IF(F6+G6=0,0,H6*F6/(F6+G6)),MIN(B6+D6,F6+MAX(0,H6-F6-G6-IF((Inputs!$B$5)&lt;Inputs!$B$5,C6+E6-G6,0)))))</f>
        <v>550</v>
      </c>
      <c r="K6" s="3">
        <f>IF(Inputs!$B$26&lt;&gt;"Ready to model","PENDING INPUTS",MIN(C6+E6,MAX(0,H6-J6)))</f>
        <v>0</v>
      </c>
      <c r="L6" s="3">
        <f>IF(Inputs!$B$26&lt;&gt;"Ready to model","PENDING INPUTS",MAX(0,B6+D6-J6))</f>
        <v>9156.24</v>
      </c>
      <c r="M6" s="3">
        <f>IF(Inputs!$B$26&lt;&gt;"Ready to model","PENDING INPUTS",MAX(0,C6+E6-K6))</f>
        <v>0</v>
      </c>
      <c r="N6" s="3">
        <f>IF(Inputs!$B$26&lt;&gt;"Ready to model","PENDING INPUTS",L6+M6)</f>
        <v>9156.24</v>
      </c>
      <c r="O6" s="3">
        <f>IF(Inputs!$B$26&lt;&gt;"Ready to model","PENDING INPUTS",D6+E6+O5)</f>
        <v>356.24</v>
      </c>
      <c r="P6" s="3">
        <f>IF(Inputs!$B$26&lt;&gt;"Ready to model","PENDING INPUTS",J6+K6+P5)</f>
        <v>1100</v>
      </c>
    </row>
    <row r="7" spans="1:16" ht="27.95" customHeight="1" x14ac:dyDescent="0.25">
      <c r="A7">
        <v>3</v>
      </c>
      <c r="B7" s="3">
        <f>IF(Inputs!$B$26&lt;&gt;"Ready to model","PENDING INPUTS",L6)</f>
        <v>9156.24</v>
      </c>
      <c r="C7" s="3">
        <f>IF(Inputs!$B$26&lt;&gt;"Ready to model","PENDING INPUTS",M6)</f>
        <v>0</v>
      </c>
      <c r="D7" s="3">
        <f>IF(Inputs!$B$26&lt;&gt;"Ready to model","PENDING INPUTS",ROUND(B7*(Inputs!$B$5)/12,2))</f>
        <v>167.86</v>
      </c>
      <c r="E7" s="3">
        <f>IF(Inputs!$B$26&lt;&gt;"Ready to model","PENDING INPUTS",ROUND(C7*Inputs!$B$5/12,2))</f>
        <v>0</v>
      </c>
      <c r="F7" s="3">
        <f>IF(Inputs!$B$26&lt;&gt;"Ready to model","PENDING INPUTS",MIN(B7+D7,Inputs!$B$6))</f>
        <v>300</v>
      </c>
      <c r="G7" s="3">
        <f>IF(Inputs!$B$26&lt;&gt;"Ready to model","PENDING INPUTS",MIN(C7+E7,Inputs!$B$9))</f>
        <v>0</v>
      </c>
      <c r="H7" s="3">
        <f>IF(Inputs!$B$26&lt;&gt;"Ready to model","PENDING INPUTS",Inputs!$B$7)</f>
        <v>550</v>
      </c>
      <c r="I7" s="3">
        <f>IF(Inputs!$B$26&lt;&gt;"Ready to model","PENDING INPUTS",MAX(0,F7+G7-H7))</f>
        <v>0</v>
      </c>
      <c r="J7" s="3">
        <f>IF(Inputs!$B$26&lt;&gt;"Ready to model","PENDING INPUTS",IF(F7+G7&gt;H7,IF(F7+G7=0,0,H7*F7/(F7+G7)),MIN(B7+D7,F7+MAX(0,H7-F7-G7-IF((Inputs!$B$5)&lt;Inputs!$B$5,C7+E7-G7,0)))))</f>
        <v>550</v>
      </c>
      <c r="K7" s="3">
        <f>IF(Inputs!$B$26&lt;&gt;"Ready to model","PENDING INPUTS",MIN(C7+E7,MAX(0,H7-J7)))</f>
        <v>0</v>
      </c>
      <c r="L7" s="3">
        <f>IF(Inputs!$B$26&lt;&gt;"Ready to model","PENDING INPUTS",MAX(0,B7+D7-J7))</f>
        <v>8774.1</v>
      </c>
      <c r="M7" s="3">
        <f>IF(Inputs!$B$26&lt;&gt;"Ready to model","PENDING INPUTS",MAX(0,C7+E7-K7))</f>
        <v>0</v>
      </c>
      <c r="N7" s="3">
        <f>IF(Inputs!$B$26&lt;&gt;"Ready to model","PENDING INPUTS",L7+M7)</f>
        <v>8774.1</v>
      </c>
      <c r="O7" s="3">
        <f>IF(Inputs!$B$26&lt;&gt;"Ready to model","PENDING INPUTS",D7+E7+O6)</f>
        <v>524.1</v>
      </c>
      <c r="P7" s="3">
        <f>IF(Inputs!$B$26&lt;&gt;"Ready to model","PENDING INPUTS",J7+K7+P6)</f>
        <v>1650</v>
      </c>
    </row>
    <row r="8" spans="1:16" ht="27.95" customHeight="1" x14ac:dyDescent="0.25">
      <c r="A8">
        <v>4</v>
      </c>
      <c r="B8" s="3">
        <f>IF(Inputs!$B$26&lt;&gt;"Ready to model","PENDING INPUTS",L7)</f>
        <v>8774.1</v>
      </c>
      <c r="C8" s="3">
        <f>IF(Inputs!$B$26&lt;&gt;"Ready to model","PENDING INPUTS",M7)</f>
        <v>0</v>
      </c>
      <c r="D8" s="3">
        <f>IF(Inputs!$B$26&lt;&gt;"Ready to model","PENDING INPUTS",ROUND(B8*(Inputs!$B$5)/12,2))</f>
        <v>160.86000000000001</v>
      </c>
      <c r="E8" s="3">
        <f>IF(Inputs!$B$26&lt;&gt;"Ready to model","PENDING INPUTS",ROUND(C8*Inputs!$B$5/12,2))</f>
        <v>0</v>
      </c>
      <c r="F8" s="3">
        <f>IF(Inputs!$B$26&lt;&gt;"Ready to model","PENDING INPUTS",MIN(B8+D8,Inputs!$B$6))</f>
        <v>300</v>
      </c>
      <c r="G8" s="3">
        <f>IF(Inputs!$B$26&lt;&gt;"Ready to model","PENDING INPUTS",MIN(C8+E8,Inputs!$B$9))</f>
        <v>0</v>
      </c>
      <c r="H8" s="3">
        <f>IF(Inputs!$B$26&lt;&gt;"Ready to model","PENDING INPUTS",Inputs!$B$7)</f>
        <v>550</v>
      </c>
      <c r="I8" s="3">
        <f>IF(Inputs!$B$26&lt;&gt;"Ready to model","PENDING INPUTS",MAX(0,F8+G8-H8))</f>
        <v>0</v>
      </c>
      <c r="J8" s="3">
        <f>IF(Inputs!$B$26&lt;&gt;"Ready to model","PENDING INPUTS",IF(F8+G8&gt;H8,IF(F8+G8=0,0,H8*F8/(F8+G8)),MIN(B8+D8,F8+MAX(0,H8-F8-G8-IF((Inputs!$B$5)&lt;Inputs!$B$5,C8+E8-G8,0)))))</f>
        <v>550</v>
      </c>
      <c r="K8" s="3">
        <f>IF(Inputs!$B$26&lt;&gt;"Ready to model","PENDING INPUTS",MIN(C8+E8,MAX(0,H8-J8)))</f>
        <v>0</v>
      </c>
      <c r="L8" s="3">
        <f>IF(Inputs!$B$26&lt;&gt;"Ready to model","PENDING INPUTS",MAX(0,B8+D8-J8))</f>
        <v>8384.9600000000009</v>
      </c>
      <c r="M8" s="3">
        <f>IF(Inputs!$B$26&lt;&gt;"Ready to model","PENDING INPUTS",MAX(0,C8+E8-K8))</f>
        <v>0</v>
      </c>
      <c r="N8" s="3">
        <f>IF(Inputs!$B$26&lt;&gt;"Ready to model","PENDING INPUTS",L8+M8)</f>
        <v>8384.9600000000009</v>
      </c>
      <c r="O8" s="3">
        <f>IF(Inputs!$B$26&lt;&gt;"Ready to model","PENDING INPUTS",D8+E8+O7)</f>
        <v>684.96</v>
      </c>
      <c r="P8" s="3">
        <f>IF(Inputs!$B$26&lt;&gt;"Ready to model","PENDING INPUTS",J8+K8+P7)</f>
        <v>2200</v>
      </c>
    </row>
    <row r="9" spans="1:16" ht="27.95" customHeight="1" x14ac:dyDescent="0.25">
      <c r="A9">
        <v>5</v>
      </c>
      <c r="B9" s="3">
        <f>IF(Inputs!$B$26&lt;&gt;"Ready to model","PENDING INPUTS",L8)</f>
        <v>8384.9600000000009</v>
      </c>
      <c r="C9" s="3">
        <f>IF(Inputs!$B$26&lt;&gt;"Ready to model","PENDING INPUTS",M8)</f>
        <v>0</v>
      </c>
      <c r="D9" s="3">
        <f>IF(Inputs!$B$26&lt;&gt;"Ready to model","PENDING INPUTS",ROUND(B9*(Inputs!$B$5)/12,2))</f>
        <v>153.72</v>
      </c>
      <c r="E9" s="3">
        <f>IF(Inputs!$B$26&lt;&gt;"Ready to model","PENDING INPUTS",ROUND(C9*Inputs!$B$5/12,2))</f>
        <v>0</v>
      </c>
      <c r="F9" s="3">
        <f>IF(Inputs!$B$26&lt;&gt;"Ready to model","PENDING INPUTS",MIN(B9+D9,Inputs!$B$6))</f>
        <v>300</v>
      </c>
      <c r="G9" s="3">
        <f>IF(Inputs!$B$26&lt;&gt;"Ready to model","PENDING INPUTS",MIN(C9+E9,Inputs!$B$9))</f>
        <v>0</v>
      </c>
      <c r="H9" s="3">
        <f>IF(Inputs!$B$26&lt;&gt;"Ready to model","PENDING INPUTS",Inputs!$B$7)</f>
        <v>550</v>
      </c>
      <c r="I9" s="3">
        <f>IF(Inputs!$B$26&lt;&gt;"Ready to model","PENDING INPUTS",MAX(0,F9+G9-H9))</f>
        <v>0</v>
      </c>
      <c r="J9" s="3">
        <f>IF(Inputs!$B$26&lt;&gt;"Ready to model","PENDING INPUTS",IF(F9+G9&gt;H9,IF(F9+G9=0,0,H9*F9/(F9+G9)),MIN(B9+D9,F9+MAX(0,H9-F9-G9-IF((Inputs!$B$5)&lt;Inputs!$B$5,C9+E9-G9,0)))))</f>
        <v>550</v>
      </c>
      <c r="K9" s="3">
        <f>IF(Inputs!$B$26&lt;&gt;"Ready to model","PENDING INPUTS",MIN(C9+E9,MAX(0,H9-J9)))</f>
        <v>0</v>
      </c>
      <c r="L9" s="3">
        <f>IF(Inputs!$B$26&lt;&gt;"Ready to model","PENDING INPUTS",MAX(0,B9+D9-J9))</f>
        <v>7988.68</v>
      </c>
      <c r="M9" s="3">
        <f>IF(Inputs!$B$26&lt;&gt;"Ready to model","PENDING INPUTS",MAX(0,C9+E9-K9))</f>
        <v>0</v>
      </c>
      <c r="N9" s="3">
        <f>IF(Inputs!$B$26&lt;&gt;"Ready to model","PENDING INPUTS",L9+M9)</f>
        <v>7988.68</v>
      </c>
      <c r="O9" s="3">
        <f>IF(Inputs!$B$26&lt;&gt;"Ready to model","PENDING INPUTS",D9+E9+O8)</f>
        <v>838.68000000000006</v>
      </c>
      <c r="P9" s="3">
        <f>IF(Inputs!$B$26&lt;&gt;"Ready to model","PENDING INPUTS",J9+K9+P8)</f>
        <v>2750</v>
      </c>
    </row>
    <row r="10" spans="1:16" ht="27.95" customHeight="1" x14ac:dyDescent="0.25">
      <c r="A10">
        <v>6</v>
      </c>
      <c r="B10" s="3">
        <f>IF(Inputs!$B$26&lt;&gt;"Ready to model","PENDING INPUTS",L9)</f>
        <v>7988.68</v>
      </c>
      <c r="C10" s="3">
        <f>IF(Inputs!$B$26&lt;&gt;"Ready to model","PENDING INPUTS",M9)</f>
        <v>0</v>
      </c>
      <c r="D10" s="3">
        <f>IF(Inputs!$B$26&lt;&gt;"Ready to model","PENDING INPUTS",ROUND(B10*(Inputs!$B$5)/12,2))</f>
        <v>146.46</v>
      </c>
      <c r="E10" s="3">
        <f>IF(Inputs!$B$26&lt;&gt;"Ready to model","PENDING INPUTS",ROUND(C10*Inputs!$B$5/12,2))</f>
        <v>0</v>
      </c>
      <c r="F10" s="3">
        <f>IF(Inputs!$B$26&lt;&gt;"Ready to model","PENDING INPUTS",MIN(B10+D10,Inputs!$B$6))</f>
        <v>300</v>
      </c>
      <c r="G10" s="3">
        <f>IF(Inputs!$B$26&lt;&gt;"Ready to model","PENDING INPUTS",MIN(C10+E10,Inputs!$B$9))</f>
        <v>0</v>
      </c>
      <c r="H10" s="3">
        <f>IF(Inputs!$B$26&lt;&gt;"Ready to model","PENDING INPUTS",Inputs!$B$7)</f>
        <v>550</v>
      </c>
      <c r="I10" s="3">
        <f>IF(Inputs!$B$26&lt;&gt;"Ready to model","PENDING INPUTS",MAX(0,F10+G10-H10))</f>
        <v>0</v>
      </c>
      <c r="J10" s="3">
        <f>IF(Inputs!$B$26&lt;&gt;"Ready to model","PENDING INPUTS",IF(F10+G10&gt;H10,IF(F10+G10=0,0,H10*F10/(F10+G10)),MIN(B10+D10,F10+MAX(0,H10-F10-G10-IF((Inputs!$B$5)&lt;Inputs!$B$5,C10+E10-G10,0)))))</f>
        <v>550</v>
      </c>
      <c r="K10" s="3">
        <f>IF(Inputs!$B$26&lt;&gt;"Ready to model","PENDING INPUTS",MIN(C10+E10,MAX(0,H10-J10)))</f>
        <v>0</v>
      </c>
      <c r="L10" s="3">
        <f>IF(Inputs!$B$26&lt;&gt;"Ready to model","PENDING INPUTS",MAX(0,B10+D10-J10))</f>
        <v>7585.14</v>
      </c>
      <c r="M10" s="3">
        <f>IF(Inputs!$B$26&lt;&gt;"Ready to model","PENDING INPUTS",MAX(0,C10+E10-K10))</f>
        <v>0</v>
      </c>
      <c r="N10" s="3">
        <f>IF(Inputs!$B$26&lt;&gt;"Ready to model","PENDING INPUTS",L10+M10)</f>
        <v>7585.14</v>
      </c>
      <c r="O10" s="3">
        <f>IF(Inputs!$B$26&lt;&gt;"Ready to model","PENDING INPUTS",D10+E10+O9)</f>
        <v>985.1400000000001</v>
      </c>
      <c r="P10" s="3">
        <f>IF(Inputs!$B$26&lt;&gt;"Ready to model","PENDING INPUTS",J10+K10+P9)</f>
        <v>3300</v>
      </c>
    </row>
    <row r="11" spans="1:16" ht="27.95" customHeight="1" x14ac:dyDescent="0.25">
      <c r="A11">
        <v>7</v>
      </c>
      <c r="B11" s="3">
        <f>IF(Inputs!$B$26&lt;&gt;"Ready to model","PENDING INPUTS",L10)</f>
        <v>7585.14</v>
      </c>
      <c r="C11" s="3">
        <f>IF(Inputs!$B$26&lt;&gt;"Ready to model","PENDING INPUTS",M10)</f>
        <v>0</v>
      </c>
      <c r="D11" s="3">
        <f>IF(Inputs!$B$26&lt;&gt;"Ready to model","PENDING INPUTS",ROUND(B11*(Inputs!$B$5)/12,2))</f>
        <v>139.06</v>
      </c>
      <c r="E11" s="3">
        <f>IF(Inputs!$B$26&lt;&gt;"Ready to model","PENDING INPUTS",ROUND(C11*Inputs!$B$5/12,2))</f>
        <v>0</v>
      </c>
      <c r="F11" s="3">
        <f>IF(Inputs!$B$26&lt;&gt;"Ready to model","PENDING INPUTS",MIN(B11+D11,Inputs!$B$6))</f>
        <v>300</v>
      </c>
      <c r="G11" s="3">
        <f>IF(Inputs!$B$26&lt;&gt;"Ready to model","PENDING INPUTS",MIN(C11+E11,Inputs!$B$9))</f>
        <v>0</v>
      </c>
      <c r="H11" s="3">
        <f>IF(Inputs!$B$26&lt;&gt;"Ready to model","PENDING INPUTS",Inputs!$B$7)</f>
        <v>550</v>
      </c>
      <c r="I11" s="3">
        <f>IF(Inputs!$B$26&lt;&gt;"Ready to model","PENDING INPUTS",MAX(0,F11+G11-H11))</f>
        <v>0</v>
      </c>
      <c r="J11" s="3">
        <f>IF(Inputs!$B$26&lt;&gt;"Ready to model","PENDING INPUTS",IF(F11+G11&gt;H11,IF(F11+G11=0,0,H11*F11/(F11+G11)),MIN(B11+D11,F11+MAX(0,H11-F11-G11-IF((Inputs!$B$5)&lt;Inputs!$B$5,C11+E11-G11,0)))))</f>
        <v>550</v>
      </c>
      <c r="K11" s="3">
        <f>IF(Inputs!$B$26&lt;&gt;"Ready to model","PENDING INPUTS",MIN(C11+E11,MAX(0,H11-J11)))</f>
        <v>0</v>
      </c>
      <c r="L11" s="3">
        <f>IF(Inputs!$B$26&lt;&gt;"Ready to model","PENDING INPUTS",MAX(0,B11+D11-J11))</f>
        <v>7174.2000000000007</v>
      </c>
      <c r="M11" s="3">
        <f>IF(Inputs!$B$26&lt;&gt;"Ready to model","PENDING INPUTS",MAX(0,C11+E11-K11))</f>
        <v>0</v>
      </c>
      <c r="N11" s="3">
        <f>IF(Inputs!$B$26&lt;&gt;"Ready to model","PENDING INPUTS",L11+M11)</f>
        <v>7174.2000000000007</v>
      </c>
      <c r="O11" s="3">
        <f>IF(Inputs!$B$26&lt;&gt;"Ready to model","PENDING INPUTS",D11+E11+O10)</f>
        <v>1124.2</v>
      </c>
      <c r="P11" s="3">
        <f>IF(Inputs!$B$26&lt;&gt;"Ready to model","PENDING INPUTS",J11+K11+P10)</f>
        <v>3850</v>
      </c>
    </row>
    <row r="12" spans="1:16" ht="27.95" customHeight="1" x14ac:dyDescent="0.25">
      <c r="A12">
        <v>8</v>
      </c>
      <c r="B12" s="3">
        <f>IF(Inputs!$B$26&lt;&gt;"Ready to model","PENDING INPUTS",L11)</f>
        <v>7174.2000000000007</v>
      </c>
      <c r="C12" s="3">
        <f>IF(Inputs!$B$26&lt;&gt;"Ready to model","PENDING INPUTS",M11)</f>
        <v>0</v>
      </c>
      <c r="D12" s="3">
        <f>IF(Inputs!$B$26&lt;&gt;"Ready to model","PENDING INPUTS",ROUND(B12*(Inputs!$B$5)/12,2))</f>
        <v>131.53</v>
      </c>
      <c r="E12" s="3">
        <f>IF(Inputs!$B$26&lt;&gt;"Ready to model","PENDING INPUTS",ROUND(C12*Inputs!$B$5/12,2))</f>
        <v>0</v>
      </c>
      <c r="F12" s="3">
        <f>IF(Inputs!$B$26&lt;&gt;"Ready to model","PENDING INPUTS",MIN(B12+D12,Inputs!$B$6))</f>
        <v>300</v>
      </c>
      <c r="G12" s="3">
        <f>IF(Inputs!$B$26&lt;&gt;"Ready to model","PENDING INPUTS",MIN(C12+E12,Inputs!$B$9))</f>
        <v>0</v>
      </c>
      <c r="H12" s="3">
        <f>IF(Inputs!$B$26&lt;&gt;"Ready to model","PENDING INPUTS",Inputs!$B$7)</f>
        <v>550</v>
      </c>
      <c r="I12" s="3">
        <f>IF(Inputs!$B$26&lt;&gt;"Ready to model","PENDING INPUTS",MAX(0,F12+G12-H12))</f>
        <v>0</v>
      </c>
      <c r="J12" s="3">
        <f>IF(Inputs!$B$26&lt;&gt;"Ready to model","PENDING INPUTS",IF(F12+G12&gt;H12,IF(F12+G12=0,0,H12*F12/(F12+G12)),MIN(B12+D12,F12+MAX(0,H12-F12-G12-IF((Inputs!$B$5)&lt;Inputs!$B$5,C12+E12-G12,0)))))</f>
        <v>550</v>
      </c>
      <c r="K12" s="3">
        <f>IF(Inputs!$B$26&lt;&gt;"Ready to model","PENDING INPUTS",MIN(C12+E12,MAX(0,H12-J12)))</f>
        <v>0</v>
      </c>
      <c r="L12" s="3">
        <f>IF(Inputs!$B$26&lt;&gt;"Ready to model","PENDING INPUTS",MAX(0,B12+D12-J12))</f>
        <v>6755.7300000000005</v>
      </c>
      <c r="M12" s="3">
        <f>IF(Inputs!$B$26&lt;&gt;"Ready to model","PENDING INPUTS",MAX(0,C12+E12-K12))</f>
        <v>0</v>
      </c>
      <c r="N12" s="3">
        <f>IF(Inputs!$B$26&lt;&gt;"Ready to model","PENDING INPUTS",L12+M12)</f>
        <v>6755.7300000000005</v>
      </c>
      <c r="O12" s="3">
        <f>IF(Inputs!$B$26&lt;&gt;"Ready to model","PENDING INPUTS",D12+E12+O11)</f>
        <v>1255.73</v>
      </c>
      <c r="P12" s="3">
        <f>IF(Inputs!$B$26&lt;&gt;"Ready to model","PENDING INPUTS",J12+K12+P11)</f>
        <v>4400</v>
      </c>
    </row>
    <row r="13" spans="1:16" ht="27.95" customHeight="1" x14ac:dyDescent="0.25">
      <c r="A13">
        <v>9</v>
      </c>
      <c r="B13" s="3">
        <f>IF(Inputs!$B$26&lt;&gt;"Ready to model","PENDING INPUTS",L12)</f>
        <v>6755.7300000000005</v>
      </c>
      <c r="C13" s="3">
        <f>IF(Inputs!$B$26&lt;&gt;"Ready to model","PENDING INPUTS",M12)</f>
        <v>0</v>
      </c>
      <c r="D13" s="3">
        <f>IF(Inputs!$B$26&lt;&gt;"Ready to model","PENDING INPUTS",ROUND(B13*(Inputs!$B$5)/12,2))</f>
        <v>123.86</v>
      </c>
      <c r="E13" s="3">
        <f>IF(Inputs!$B$26&lt;&gt;"Ready to model","PENDING INPUTS",ROUND(C13*Inputs!$B$5/12,2))</f>
        <v>0</v>
      </c>
      <c r="F13" s="3">
        <f>IF(Inputs!$B$26&lt;&gt;"Ready to model","PENDING INPUTS",MIN(B13+D13,Inputs!$B$6))</f>
        <v>300</v>
      </c>
      <c r="G13" s="3">
        <f>IF(Inputs!$B$26&lt;&gt;"Ready to model","PENDING INPUTS",MIN(C13+E13,Inputs!$B$9))</f>
        <v>0</v>
      </c>
      <c r="H13" s="3">
        <f>IF(Inputs!$B$26&lt;&gt;"Ready to model","PENDING INPUTS",Inputs!$B$7)</f>
        <v>550</v>
      </c>
      <c r="I13" s="3">
        <f>IF(Inputs!$B$26&lt;&gt;"Ready to model","PENDING INPUTS",MAX(0,F13+G13-H13))</f>
        <v>0</v>
      </c>
      <c r="J13" s="3">
        <f>IF(Inputs!$B$26&lt;&gt;"Ready to model","PENDING INPUTS",IF(F13+G13&gt;H13,IF(F13+G13=0,0,H13*F13/(F13+G13)),MIN(B13+D13,F13+MAX(0,H13-F13-G13-IF((Inputs!$B$5)&lt;Inputs!$B$5,C13+E13-G13,0)))))</f>
        <v>550</v>
      </c>
      <c r="K13" s="3">
        <f>IF(Inputs!$B$26&lt;&gt;"Ready to model","PENDING INPUTS",MIN(C13+E13,MAX(0,H13-J13)))</f>
        <v>0</v>
      </c>
      <c r="L13" s="3">
        <f>IF(Inputs!$B$26&lt;&gt;"Ready to model","PENDING INPUTS",MAX(0,B13+D13-J13))</f>
        <v>6329.59</v>
      </c>
      <c r="M13" s="3">
        <f>IF(Inputs!$B$26&lt;&gt;"Ready to model","PENDING INPUTS",MAX(0,C13+E13-K13))</f>
        <v>0</v>
      </c>
      <c r="N13" s="3">
        <f>IF(Inputs!$B$26&lt;&gt;"Ready to model","PENDING INPUTS",L13+M13)</f>
        <v>6329.59</v>
      </c>
      <c r="O13" s="3">
        <f>IF(Inputs!$B$26&lt;&gt;"Ready to model","PENDING INPUTS",D13+E13+O12)</f>
        <v>1379.59</v>
      </c>
      <c r="P13" s="3">
        <f>IF(Inputs!$B$26&lt;&gt;"Ready to model","PENDING INPUTS",J13+K13+P12)</f>
        <v>4950</v>
      </c>
    </row>
    <row r="14" spans="1:16" ht="27.95" customHeight="1" x14ac:dyDescent="0.25">
      <c r="A14">
        <v>10</v>
      </c>
      <c r="B14" s="3">
        <f>IF(Inputs!$B$26&lt;&gt;"Ready to model","PENDING INPUTS",L13)</f>
        <v>6329.59</v>
      </c>
      <c r="C14" s="3">
        <f>IF(Inputs!$B$26&lt;&gt;"Ready to model","PENDING INPUTS",M13)</f>
        <v>0</v>
      </c>
      <c r="D14" s="3">
        <f>IF(Inputs!$B$26&lt;&gt;"Ready to model","PENDING INPUTS",ROUND(B14*(Inputs!$B$5)/12,2))</f>
        <v>116.04</v>
      </c>
      <c r="E14" s="3">
        <f>IF(Inputs!$B$26&lt;&gt;"Ready to model","PENDING INPUTS",ROUND(C14*Inputs!$B$5/12,2))</f>
        <v>0</v>
      </c>
      <c r="F14" s="3">
        <f>IF(Inputs!$B$26&lt;&gt;"Ready to model","PENDING INPUTS",MIN(B14+D14,Inputs!$B$6))</f>
        <v>300</v>
      </c>
      <c r="G14" s="3">
        <f>IF(Inputs!$B$26&lt;&gt;"Ready to model","PENDING INPUTS",MIN(C14+E14,Inputs!$B$9))</f>
        <v>0</v>
      </c>
      <c r="H14" s="3">
        <f>IF(Inputs!$B$26&lt;&gt;"Ready to model","PENDING INPUTS",Inputs!$B$7)</f>
        <v>550</v>
      </c>
      <c r="I14" s="3">
        <f>IF(Inputs!$B$26&lt;&gt;"Ready to model","PENDING INPUTS",MAX(0,F14+G14-H14))</f>
        <v>0</v>
      </c>
      <c r="J14" s="3">
        <f>IF(Inputs!$B$26&lt;&gt;"Ready to model","PENDING INPUTS",IF(F14+G14&gt;H14,IF(F14+G14=0,0,H14*F14/(F14+G14)),MIN(B14+D14,F14+MAX(0,H14-F14-G14-IF((Inputs!$B$5)&lt;Inputs!$B$5,C14+E14-G14,0)))))</f>
        <v>550</v>
      </c>
      <c r="K14" s="3">
        <f>IF(Inputs!$B$26&lt;&gt;"Ready to model","PENDING INPUTS",MIN(C14+E14,MAX(0,H14-J14)))</f>
        <v>0</v>
      </c>
      <c r="L14" s="3">
        <f>IF(Inputs!$B$26&lt;&gt;"Ready to model","PENDING INPUTS",MAX(0,B14+D14-J14))</f>
        <v>5895.63</v>
      </c>
      <c r="M14" s="3">
        <f>IF(Inputs!$B$26&lt;&gt;"Ready to model","PENDING INPUTS",MAX(0,C14+E14-K14))</f>
        <v>0</v>
      </c>
      <c r="N14" s="3">
        <f>IF(Inputs!$B$26&lt;&gt;"Ready to model","PENDING INPUTS",L14+M14)</f>
        <v>5895.63</v>
      </c>
      <c r="O14" s="3">
        <f>IF(Inputs!$B$26&lt;&gt;"Ready to model","PENDING INPUTS",D14+E14+O13)</f>
        <v>1495.6299999999999</v>
      </c>
      <c r="P14" s="3">
        <f>IF(Inputs!$B$26&lt;&gt;"Ready to model","PENDING INPUTS",J14+K14+P13)</f>
        <v>5500</v>
      </c>
    </row>
    <row r="15" spans="1:16" ht="27.95" customHeight="1" x14ac:dyDescent="0.25">
      <c r="A15">
        <v>11</v>
      </c>
      <c r="B15" s="3">
        <f>IF(Inputs!$B$26&lt;&gt;"Ready to model","PENDING INPUTS",L14)</f>
        <v>5895.63</v>
      </c>
      <c r="C15" s="3">
        <f>IF(Inputs!$B$26&lt;&gt;"Ready to model","PENDING INPUTS",M14)</f>
        <v>0</v>
      </c>
      <c r="D15" s="3">
        <f>IF(Inputs!$B$26&lt;&gt;"Ready to model","PENDING INPUTS",ROUND(B15*(Inputs!$B$5)/12,2))</f>
        <v>108.09</v>
      </c>
      <c r="E15" s="3">
        <f>IF(Inputs!$B$26&lt;&gt;"Ready to model","PENDING INPUTS",ROUND(C15*Inputs!$B$5/12,2))</f>
        <v>0</v>
      </c>
      <c r="F15" s="3">
        <f>IF(Inputs!$B$26&lt;&gt;"Ready to model","PENDING INPUTS",MIN(B15+D15,Inputs!$B$6))</f>
        <v>300</v>
      </c>
      <c r="G15" s="3">
        <f>IF(Inputs!$B$26&lt;&gt;"Ready to model","PENDING INPUTS",MIN(C15+E15,Inputs!$B$9))</f>
        <v>0</v>
      </c>
      <c r="H15" s="3">
        <f>IF(Inputs!$B$26&lt;&gt;"Ready to model","PENDING INPUTS",Inputs!$B$7)</f>
        <v>550</v>
      </c>
      <c r="I15" s="3">
        <f>IF(Inputs!$B$26&lt;&gt;"Ready to model","PENDING INPUTS",MAX(0,F15+G15-H15))</f>
        <v>0</v>
      </c>
      <c r="J15" s="3">
        <f>IF(Inputs!$B$26&lt;&gt;"Ready to model","PENDING INPUTS",IF(F15+G15&gt;H15,IF(F15+G15=0,0,H15*F15/(F15+G15)),MIN(B15+D15,F15+MAX(0,H15-F15-G15-IF((Inputs!$B$5)&lt;Inputs!$B$5,C15+E15-G15,0)))))</f>
        <v>550</v>
      </c>
      <c r="K15" s="3">
        <f>IF(Inputs!$B$26&lt;&gt;"Ready to model","PENDING INPUTS",MIN(C15+E15,MAX(0,H15-J15)))</f>
        <v>0</v>
      </c>
      <c r="L15" s="3">
        <f>IF(Inputs!$B$26&lt;&gt;"Ready to model","PENDING INPUTS",MAX(0,B15+D15-J15))</f>
        <v>5453.72</v>
      </c>
      <c r="M15" s="3">
        <f>IF(Inputs!$B$26&lt;&gt;"Ready to model","PENDING INPUTS",MAX(0,C15+E15-K15))</f>
        <v>0</v>
      </c>
      <c r="N15" s="3">
        <f>IF(Inputs!$B$26&lt;&gt;"Ready to model","PENDING INPUTS",L15+M15)</f>
        <v>5453.72</v>
      </c>
      <c r="O15" s="3">
        <f>IF(Inputs!$B$26&lt;&gt;"Ready to model","PENDING INPUTS",D15+E15+O14)</f>
        <v>1603.7199999999998</v>
      </c>
      <c r="P15" s="3">
        <f>IF(Inputs!$B$26&lt;&gt;"Ready to model","PENDING INPUTS",J15+K15+P14)</f>
        <v>6050</v>
      </c>
    </row>
    <row r="16" spans="1:16" ht="27.95" customHeight="1" x14ac:dyDescent="0.25">
      <c r="A16">
        <v>12</v>
      </c>
      <c r="B16" s="3">
        <f>IF(Inputs!$B$26&lt;&gt;"Ready to model","PENDING INPUTS",L15)</f>
        <v>5453.72</v>
      </c>
      <c r="C16" s="3">
        <f>IF(Inputs!$B$26&lt;&gt;"Ready to model","PENDING INPUTS",M15)</f>
        <v>0</v>
      </c>
      <c r="D16" s="3">
        <f>IF(Inputs!$B$26&lt;&gt;"Ready to model","PENDING INPUTS",ROUND(B16*(Inputs!$B$5)/12,2))</f>
        <v>99.98</v>
      </c>
      <c r="E16" s="3">
        <f>IF(Inputs!$B$26&lt;&gt;"Ready to model","PENDING INPUTS",ROUND(C16*Inputs!$B$5/12,2))</f>
        <v>0</v>
      </c>
      <c r="F16" s="3">
        <f>IF(Inputs!$B$26&lt;&gt;"Ready to model","PENDING INPUTS",MIN(B16+D16,Inputs!$B$6))</f>
        <v>300</v>
      </c>
      <c r="G16" s="3">
        <f>IF(Inputs!$B$26&lt;&gt;"Ready to model","PENDING INPUTS",MIN(C16+E16,Inputs!$B$9))</f>
        <v>0</v>
      </c>
      <c r="H16" s="3">
        <f>IF(Inputs!$B$26&lt;&gt;"Ready to model","PENDING INPUTS",Inputs!$B$7)</f>
        <v>550</v>
      </c>
      <c r="I16" s="3">
        <f>IF(Inputs!$B$26&lt;&gt;"Ready to model","PENDING INPUTS",MAX(0,F16+G16-H16))</f>
        <v>0</v>
      </c>
      <c r="J16" s="3">
        <f>IF(Inputs!$B$26&lt;&gt;"Ready to model","PENDING INPUTS",IF(F16+G16&gt;H16,IF(F16+G16=0,0,H16*F16/(F16+G16)),MIN(B16+D16,F16+MAX(0,H16-F16-G16-IF((Inputs!$B$5)&lt;Inputs!$B$5,C16+E16-G16,0)))))</f>
        <v>550</v>
      </c>
      <c r="K16" s="3">
        <f>IF(Inputs!$B$26&lt;&gt;"Ready to model","PENDING INPUTS",MIN(C16+E16,MAX(0,H16-J16)))</f>
        <v>0</v>
      </c>
      <c r="L16" s="3">
        <f>IF(Inputs!$B$26&lt;&gt;"Ready to model","PENDING INPUTS",MAX(0,B16+D16-J16))</f>
        <v>5003.7</v>
      </c>
      <c r="M16" s="3">
        <f>IF(Inputs!$B$26&lt;&gt;"Ready to model","PENDING INPUTS",MAX(0,C16+E16-K16))</f>
        <v>0</v>
      </c>
      <c r="N16" s="3">
        <f>IF(Inputs!$B$26&lt;&gt;"Ready to model","PENDING INPUTS",L16+M16)</f>
        <v>5003.7</v>
      </c>
      <c r="O16" s="3">
        <f>IF(Inputs!$B$26&lt;&gt;"Ready to model","PENDING INPUTS",D16+E16+O15)</f>
        <v>1703.6999999999998</v>
      </c>
      <c r="P16" s="3">
        <f>IF(Inputs!$B$26&lt;&gt;"Ready to model","PENDING INPUTS",J16+K16+P15)</f>
        <v>6600</v>
      </c>
    </row>
    <row r="17" spans="1:16" ht="27.95" customHeight="1" x14ac:dyDescent="0.25">
      <c r="A17">
        <v>13</v>
      </c>
      <c r="B17" s="3">
        <f>IF(Inputs!$B$26&lt;&gt;"Ready to model","PENDING INPUTS",L16)</f>
        <v>5003.7</v>
      </c>
      <c r="C17" s="3">
        <f>IF(Inputs!$B$26&lt;&gt;"Ready to model","PENDING INPUTS",M16)</f>
        <v>0</v>
      </c>
      <c r="D17" s="3">
        <f>IF(Inputs!$B$26&lt;&gt;"Ready to model","PENDING INPUTS",ROUND(B17*(Inputs!$B$5)/12,2))</f>
        <v>91.73</v>
      </c>
      <c r="E17" s="3">
        <f>IF(Inputs!$B$26&lt;&gt;"Ready to model","PENDING INPUTS",ROUND(C17*Inputs!$B$5/12,2))</f>
        <v>0</v>
      </c>
      <c r="F17" s="3">
        <f>IF(Inputs!$B$26&lt;&gt;"Ready to model","PENDING INPUTS",MIN(B17+D17,Inputs!$B$6))</f>
        <v>300</v>
      </c>
      <c r="G17" s="3">
        <f>IF(Inputs!$B$26&lt;&gt;"Ready to model","PENDING INPUTS",MIN(C17+E17,Inputs!$B$9))</f>
        <v>0</v>
      </c>
      <c r="H17" s="3">
        <f>IF(Inputs!$B$26&lt;&gt;"Ready to model","PENDING INPUTS",Inputs!$B$7)</f>
        <v>550</v>
      </c>
      <c r="I17" s="3">
        <f>IF(Inputs!$B$26&lt;&gt;"Ready to model","PENDING INPUTS",MAX(0,F17+G17-H17))</f>
        <v>0</v>
      </c>
      <c r="J17" s="3">
        <f>IF(Inputs!$B$26&lt;&gt;"Ready to model","PENDING INPUTS",IF(F17+G17&gt;H17,IF(F17+G17=0,0,H17*F17/(F17+G17)),MIN(B17+D17,F17+MAX(0,H17-F17-G17-IF((Inputs!$B$5)&lt;Inputs!$B$5,C17+E17-G17,0)))))</f>
        <v>550</v>
      </c>
      <c r="K17" s="3">
        <f>IF(Inputs!$B$26&lt;&gt;"Ready to model","PENDING INPUTS",MIN(C17+E17,MAX(0,H17-J17)))</f>
        <v>0</v>
      </c>
      <c r="L17" s="3">
        <f>IF(Inputs!$B$26&lt;&gt;"Ready to model","PENDING INPUTS",MAX(0,B17+D17-J17))</f>
        <v>4545.4299999999994</v>
      </c>
      <c r="M17" s="3">
        <f>IF(Inputs!$B$26&lt;&gt;"Ready to model","PENDING INPUTS",MAX(0,C17+E17-K17))</f>
        <v>0</v>
      </c>
      <c r="N17" s="3">
        <f>IF(Inputs!$B$26&lt;&gt;"Ready to model","PENDING INPUTS",L17+M17)</f>
        <v>4545.4299999999994</v>
      </c>
      <c r="O17" s="3">
        <f>IF(Inputs!$B$26&lt;&gt;"Ready to model","PENDING INPUTS",D17+E17+O16)</f>
        <v>1795.4299999999998</v>
      </c>
      <c r="P17" s="3">
        <f>IF(Inputs!$B$26&lt;&gt;"Ready to model","PENDING INPUTS",J17+K17+P16)</f>
        <v>7150</v>
      </c>
    </row>
    <row r="18" spans="1:16" ht="27.95" customHeight="1" x14ac:dyDescent="0.25">
      <c r="A18">
        <v>14</v>
      </c>
      <c r="B18" s="3">
        <f>IF(Inputs!$B$26&lt;&gt;"Ready to model","PENDING INPUTS",L17)</f>
        <v>4545.4299999999994</v>
      </c>
      <c r="C18" s="3">
        <f>IF(Inputs!$B$26&lt;&gt;"Ready to model","PENDING INPUTS",M17)</f>
        <v>0</v>
      </c>
      <c r="D18" s="3">
        <f>IF(Inputs!$B$26&lt;&gt;"Ready to model","PENDING INPUTS",ROUND(B18*(Inputs!$B$5)/12,2))</f>
        <v>83.33</v>
      </c>
      <c r="E18" s="3">
        <f>IF(Inputs!$B$26&lt;&gt;"Ready to model","PENDING INPUTS",ROUND(C18*Inputs!$B$5/12,2))</f>
        <v>0</v>
      </c>
      <c r="F18" s="3">
        <f>IF(Inputs!$B$26&lt;&gt;"Ready to model","PENDING INPUTS",MIN(B18+D18,Inputs!$B$6))</f>
        <v>300</v>
      </c>
      <c r="G18" s="3">
        <f>IF(Inputs!$B$26&lt;&gt;"Ready to model","PENDING INPUTS",MIN(C18+E18,Inputs!$B$9))</f>
        <v>0</v>
      </c>
      <c r="H18" s="3">
        <f>IF(Inputs!$B$26&lt;&gt;"Ready to model","PENDING INPUTS",Inputs!$B$7)</f>
        <v>550</v>
      </c>
      <c r="I18" s="3">
        <f>IF(Inputs!$B$26&lt;&gt;"Ready to model","PENDING INPUTS",MAX(0,F18+G18-H18))</f>
        <v>0</v>
      </c>
      <c r="J18" s="3">
        <f>IF(Inputs!$B$26&lt;&gt;"Ready to model","PENDING INPUTS",IF(F18+G18&gt;H18,IF(F18+G18=0,0,H18*F18/(F18+G18)),MIN(B18+D18,F18+MAX(0,H18-F18-G18-IF((Inputs!$B$5)&lt;Inputs!$B$5,C18+E18-G18,0)))))</f>
        <v>550</v>
      </c>
      <c r="K18" s="3">
        <f>IF(Inputs!$B$26&lt;&gt;"Ready to model","PENDING INPUTS",MIN(C18+E18,MAX(0,H18-J18)))</f>
        <v>0</v>
      </c>
      <c r="L18" s="3">
        <f>IF(Inputs!$B$26&lt;&gt;"Ready to model","PENDING INPUTS",MAX(0,B18+D18-J18))</f>
        <v>4078.7599999999993</v>
      </c>
      <c r="M18" s="3">
        <f>IF(Inputs!$B$26&lt;&gt;"Ready to model","PENDING INPUTS",MAX(0,C18+E18-K18))</f>
        <v>0</v>
      </c>
      <c r="N18" s="3">
        <f>IF(Inputs!$B$26&lt;&gt;"Ready to model","PENDING INPUTS",L18+M18)</f>
        <v>4078.7599999999993</v>
      </c>
      <c r="O18" s="3">
        <f>IF(Inputs!$B$26&lt;&gt;"Ready to model","PENDING INPUTS",D18+E18+O17)</f>
        <v>1878.7599999999998</v>
      </c>
      <c r="P18" s="3">
        <f>IF(Inputs!$B$26&lt;&gt;"Ready to model","PENDING INPUTS",J18+K18+P17)</f>
        <v>7700</v>
      </c>
    </row>
    <row r="19" spans="1:16" ht="27.95" customHeight="1" x14ac:dyDescent="0.25">
      <c r="A19">
        <v>15</v>
      </c>
      <c r="B19" s="3">
        <f>IF(Inputs!$B$26&lt;&gt;"Ready to model","PENDING INPUTS",L18)</f>
        <v>4078.7599999999993</v>
      </c>
      <c r="C19" s="3">
        <f>IF(Inputs!$B$26&lt;&gt;"Ready to model","PENDING INPUTS",M18)</f>
        <v>0</v>
      </c>
      <c r="D19" s="3">
        <f>IF(Inputs!$B$26&lt;&gt;"Ready to model","PENDING INPUTS",ROUND(B19*(Inputs!$B$5)/12,2))</f>
        <v>74.78</v>
      </c>
      <c r="E19" s="3">
        <f>IF(Inputs!$B$26&lt;&gt;"Ready to model","PENDING INPUTS",ROUND(C19*Inputs!$B$5/12,2))</f>
        <v>0</v>
      </c>
      <c r="F19" s="3">
        <f>IF(Inputs!$B$26&lt;&gt;"Ready to model","PENDING INPUTS",MIN(B19+D19,Inputs!$B$6))</f>
        <v>300</v>
      </c>
      <c r="G19" s="3">
        <f>IF(Inputs!$B$26&lt;&gt;"Ready to model","PENDING INPUTS",MIN(C19+E19,Inputs!$B$9))</f>
        <v>0</v>
      </c>
      <c r="H19" s="3">
        <f>IF(Inputs!$B$26&lt;&gt;"Ready to model","PENDING INPUTS",Inputs!$B$7)</f>
        <v>550</v>
      </c>
      <c r="I19" s="3">
        <f>IF(Inputs!$B$26&lt;&gt;"Ready to model","PENDING INPUTS",MAX(0,F19+G19-H19))</f>
        <v>0</v>
      </c>
      <c r="J19" s="3">
        <f>IF(Inputs!$B$26&lt;&gt;"Ready to model","PENDING INPUTS",IF(F19+G19&gt;H19,IF(F19+G19=0,0,H19*F19/(F19+G19)),MIN(B19+D19,F19+MAX(0,H19-F19-G19-IF((Inputs!$B$5)&lt;Inputs!$B$5,C19+E19-G19,0)))))</f>
        <v>550</v>
      </c>
      <c r="K19" s="3">
        <f>IF(Inputs!$B$26&lt;&gt;"Ready to model","PENDING INPUTS",MIN(C19+E19,MAX(0,H19-J19)))</f>
        <v>0</v>
      </c>
      <c r="L19" s="3">
        <f>IF(Inputs!$B$26&lt;&gt;"Ready to model","PENDING INPUTS",MAX(0,B19+D19-J19))</f>
        <v>3603.5399999999991</v>
      </c>
      <c r="M19" s="3">
        <f>IF(Inputs!$B$26&lt;&gt;"Ready to model","PENDING INPUTS",MAX(0,C19+E19-K19))</f>
        <v>0</v>
      </c>
      <c r="N19" s="3">
        <f>IF(Inputs!$B$26&lt;&gt;"Ready to model","PENDING INPUTS",L19+M19)</f>
        <v>3603.5399999999991</v>
      </c>
      <c r="O19" s="3">
        <f>IF(Inputs!$B$26&lt;&gt;"Ready to model","PENDING INPUTS",D19+E19+O18)</f>
        <v>1953.5399999999997</v>
      </c>
      <c r="P19" s="3">
        <f>IF(Inputs!$B$26&lt;&gt;"Ready to model","PENDING INPUTS",J19+K19+P18)</f>
        <v>8250</v>
      </c>
    </row>
    <row r="20" spans="1:16" ht="27.95" customHeight="1" x14ac:dyDescent="0.25">
      <c r="A20">
        <v>16</v>
      </c>
      <c r="B20" s="3">
        <f>IF(Inputs!$B$26&lt;&gt;"Ready to model","PENDING INPUTS",L19)</f>
        <v>3603.5399999999991</v>
      </c>
      <c r="C20" s="3">
        <f>IF(Inputs!$B$26&lt;&gt;"Ready to model","PENDING INPUTS",M19)</f>
        <v>0</v>
      </c>
      <c r="D20" s="3">
        <f>IF(Inputs!$B$26&lt;&gt;"Ready to model","PENDING INPUTS",ROUND(B20*(Inputs!$B$5)/12,2))</f>
        <v>66.06</v>
      </c>
      <c r="E20" s="3">
        <f>IF(Inputs!$B$26&lt;&gt;"Ready to model","PENDING INPUTS",ROUND(C20*Inputs!$B$5/12,2))</f>
        <v>0</v>
      </c>
      <c r="F20" s="3">
        <f>IF(Inputs!$B$26&lt;&gt;"Ready to model","PENDING INPUTS",MIN(B20+D20,Inputs!$B$6))</f>
        <v>300</v>
      </c>
      <c r="G20" s="3">
        <f>IF(Inputs!$B$26&lt;&gt;"Ready to model","PENDING INPUTS",MIN(C20+E20,Inputs!$B$9))</f>
        <v>0</v>
      </c>
      <c r="H20" s="3">
        <f>IF(Inputs!$B$26&lt;&gt;"Ready to model","PENDING INPUTS",Inputs!$B$7)</f>
        <v>550</v>
      </c>
      <c r="I20" s="3">
        <f>IF(Inputs!$B$26&lt;&gt;"Ready to model","PENDING INPUTS",MAX(0,F20+G20-H20))</f>
        <v>0</v>
      </c>
      <c r="J20" s="3">
        <f>IF(Inputs!$B$26&lt;&gt;"Ready to model","PENDING INPUTS",IF(F20+G20&gt;H20,IF(F20+G20=0,0,H20*F20/(F20+G20)),MIN(B20+D20,F20+MAX(0,H20-F20-G20-IF((Inputs!$B$5)&lt;Inputs!$B$5,C20+E20-G20,0)))))</f>
        <v>550</v>
      </c>
      <c r="K20" s="3">
        <f>IF(Inputs!$B$26&lt;&gt;"Ready to model","PENDING INPUTS",MIN(C20+E20,MAX(0,H20-J20)))</f>
        <v>0</v>
      </c>
      <c r="L20" s="3">
        <f>IF(Inputs!$B$26&lt;&gt;"Ready to model","PENDING INPUTS",MAX(0,B20+D20-J20))</f>
        <v>3119.599999999999</v>
      </c>
      <c r="M20" s="3">
        <f>IF(Inputs!$B$26&lt;&gt;"Ready to model","PENDING INPUTS",MAX(0,C20+E20-K20))</f>
        <v>0</v>
      </c>
      <c r="N20" s="3">
        <f>IF(Inputs!$B$26&lt;&gt;"Ready to model","PENDING INPUTS",L20+M20)</f>
        <v>3119.599999999999</v>
      </c>
      <c r="O20" s="3">
        <f>IF(Inputs!$B$26&lt;&gt;"Ready to model","PENDING INPUTS",D20+E20+O19)</f>
        <v>2019.5999999999997</v>
      </c>
      <c r="P20" s="3">
        <f>IF(Inputs!$B$26&lt;&gt;"Ready to model","PENDING INPUTS",J20+K20+P19)</f>
        <v>8800</v>
      </c>
    </row>
    <row r="21" spans="1:16" ht="27.95" customHeight="1" x14ac:dyDescent="0.25">
      <c r="A21">
        <v>17</v>
      </c>
      <c r="B21" s="3">
        <f>IF(Inputs!$B$26&lt;&gt;"Ready to model","PENDING INPUTS",L20)</f>
        <v>3119.599999999999</v>
      </c>
      <c r="C21" s="3">
        <f>IF(Inputs!$B$26&lt;&gt;"Ready to model","PENDING INPUTS",M20)</f>
        <v>0</v>
      </c>
      <c r="D21" s="3">
        <f>IF(Inputs!$B$26&lt;&gt;"Ready to model","PENDING INPUTS",ROUND(B21*(Inputs!$B$5)/12,2))</f>
        <v>57.19</v>
      </c>
      <c r="E21" s="3">
        <f>IF(Inputs!$B$26&lt;&gt;"Ready to model","PENDING INPUTS",ROUND(C21*Inputs!$B$5/12,2))</f>
        <v>0</v>
      </c>
      <c r="F21" s="3">
        <f>IF(Inputs!$B$26&lt;&gt;"Ready to model","PENDING INPUTS",MIN(B21+D21,Inputs!$B$6))</f>
        <v>300</v>
      </c>
      <c r="G21" s="3">
        <f>IF(Inputs!$B$26&lt;&gt;"Ready to model","PENDING INPUTS",MIN(C21+E21,Inputs!$B$9))</f>
        <v>0</v>
      </c>
      <c r="H21" s="3">
        <f>IF(Inputs!$B$26&lt;&gt;"Ready to model","PENDING INPUTS",Inputs!$B$7)</f>
        <v>550</v>
      </c>
      <c r="I21" s="3">
        <f>IF(Inputs!$B$26&lt;&gt;"Ready to model","PENDING INPUTS",MAX(0,F21+G21-H21))</f>
        <v>0</v>
      </c>
      <c r="J21" s="3">
        <f>IF(Inputs!$B$26&lt;&gt;"Ready to model","PENDING INPUTS",IF(F21+G21&gt;H21,IF(F21+G21=0,0,H21*F21/(F21+G21)),MIN(B21+D21,F21+MAX(0,H21-F21-G21-IF((Inputs!$B$5)&lt;Inputs!$B$5,C21+E21-G21,0)))))</f>
        <v>550</v>
      </c>
      <c r="K21" s="3">
        <f>IF(Inputs!$B$26&lt;&gt;"Ready to model","PENDING INPUTS",MIN(C21+E21,MAX(0,H21-J21)))</f>
        <v>0</v>
      </c>
      <c r="L21" s="3">
        <f>IF(Inputs!$B$26&lt;&gt;"Ready to model","PENDING INPUTS",MAX(0,B21+D21-J21))</f>
        <v>2626.7899999999991</v>
      </c>
      <c r="M21" s="3">
        <f>IF(Inputs!$B$26&lt;&gt;"Ready to model","PENDING INPUTS",MAX(0,C21+E21-K21))</f>
        <v>0</v>
      </c>
      <c r="N21" s="3">
        <f>IF(Inputs!$B$26&lt;&gt;"Ready to model","PENDING INPUTS",L21+M21)</f>
        <v>2626.7899999999991</v>
      </c>
      <c r="O21" s="3">
        <f>IF(Inputs!$B$26&lt;&gt;"Ready to model","PENDING INPUTS",D21+E21+O20)</f>
        <v>2076.7899999999995</v>
      </c>
      <c r="P21" s="3">
        <f>IF(Inputs!$B$26&lt;&gt;"Ready to model","PENDING INPUTS",J21+K21+P20)</f>
        <v>9350</v>
      </c>
    </row>
    <row r="22" spans="1:16" ht="27.95" customHeight="1" x14ac:dyDescent="0.25">
      <c r="A22">
        <v>18</v>
      </c>
      <c r="B22" s="3">
        <f>IF(Inputs!$B$26&lt;&gt;"Ready to model","PENDING INPUTS",L21)</f>
        <v>2626.7899999999991</v>
      </c>
      <c r="C22" s="3">
        <f>IF(Inputs!$B$26&lt;&gt;"Ready to model","PENDING INPUTS",M21)</f>
        <v>0</v>
      </c>
      <c r="D22" s="3">
        <f>IF(Inputs!$B$26&lt;&gt;"Ready to model","PENDING INPUTS",ROUND(B22*(Inputs!$B$5)/12,2))</f>
        <v>48.16</v>
      </c>
      <c r="E22" s="3">
        <f>IF(Inputs!$B$26&lt;&gt;"Ready to model","PENDING INPUTS",ROUND(C22*Inputs!$B$5/12,2))</f>
        <v>0</v>
      </c>
      <c r="F22" s="3">
        <f>IF(Inputs!$B$26&lt;&gt;"Ready to model","PENDING INPUTS",MIN(B22+D22,Inputs!$B$6))</f>
        <v>300</v>
      </c>
      <c r="G22" s="3">
        <f>IF(Inputs!$B$26&lt;&gt;"Ready to model","PENDING INPUTS",MIN(C22+E22,Inputs!$B$9))</f>
        <v>0</v>
      </c>
      <c r="H22" s="3">
        <f>IF(Inputs!$B$26&lt;&gt;"Ready to model","PENDING INPUTS",Inputs!$B$7)</f>
        <v>550</v>
      </c>
      <c r="I22" s="3">
        <f>IF(Inputs!$B$26&lt;&gt;"Ready to model","PENDING INPUTS",MAX(0,F22+G22-H22))</f>
        <v>0</v>
      </c>
      <c r="J22" s="3">
        <f>IF(Inputs!$B$26&lt;&gt;"Ready to model","PENDING INPUTS",IF(F22+G22&gt;H22,IF(F22+G22=0,0,H22*F22/(F22+G22)),MIN(B22+D22,F22+MAX(0,H22-F22-G22-IF((Inputs!$B$5)&lt;Inputs!$B$5,C22+E22-G22,0)))))</f>
        <v>550</v>
      </c>
      <c r="K22" s="3">
        <f>IF(Inputs!$B$26&lt;&gt;"Ready to model","PENDING INPUTS",MIN(C22+E22,MAX(0,H22-J22)))</f>
        <v>0</v>
      </c>
      <c r="L22" s="3">
        <f>IF(Inputs!$B$26&lt;&gt;"Ready to model","PENDING INPUTS",MAX(0,B22+D22-J22))</f>
        <v>2124.9499999999989</v>
      </c>
      <c r="M22" s="3">
        <f>IF(Inputs!$B$26&lt;&gt;"Ready to model","PENDING INPUTS",MAX(0,C22+E22-K22))</f>
        <v>0</v>
      </c>
      <c r="N22" s="3">
        <f>IF(Inputs!$B$26&lt;&gt;"Ready to model","PENDING INPUTS",L22+M22)</f>
        <v>2124.9499999999989</v>
      </c>
      <c r="O22" s="3">
        <f>IF(Inputs!$B$26&lt;&gt;"Ready to model","PENDING INPUTS",D22+E22+O21)</f>
        <v>2124.9499999999994</v>
      </c>
      <c r="P22" s="3">
        <f>IF(Inputs!$B$26&lt;&gt;"Ready to model","PENDING INPUTS",J22+K22+P21)</f>
        <v>9900</v>
      </c>
    </row>
    <row r="23" spans="1:16" ht="27.95" customHeight="1" x14ac:dyDescent="0.25">
      <c r="A23">
        <v>19</v>
      </c>
      <c r="B23" s="3">
        <f>IF(Inputs!$B$26&lt;&gt;"Ready to model","PENDING INPUTS",L22)</f>
        <v>2124.9499999999989</v>
      </c>
      <c r="C23" s="3">
        <f>IF(Inputs!$B$26&lt;&gt;"Ready to model","PENDING INPUTS",M22)</f>
        <v>0</v>
      </c>
      <c r="D23" s="3">
        <f>IF(Inputs!$B$26&lt;&gt;"Ready to model","PENDING INPUTS",ROUND(B23*(Inputs!$B$5)/12,2))</f>
        <v>38.96</v>
      </c>
      <c r="E23" s="3">
        <f>IF(Inputs!$B$26&lt;&gt;"Ready to model","PENDING INPUTS",ROUND(C23*Inputs!$B$5/12,2))</f>
        <v>0</v>
      </c>
      <c r="F23" s="3">
        <f>IF(Inputs!$B$26&lt;&gt;"Ready to model","PENDING INPUTS",MIN(B23+D23,Inputs!$B$6))</f>
        <v>300</v>
      </c>
      <c r="G23" s="3">
        <f>IF(Inputs!$B$26&lt;&gt;"Ready to model","PENDING INPUTS",MIN(C23+E23,Inputs!$B$9))</f>
        <v>0</v>
      </c>
      <c r="H23" s="3">
        <f>IF(Inputs!$B$26&lt;&gt;"Ready to model","PENDING INPUTS",Inputs!$B$7)</f>
        <v>550</v>
      </c>
      <c r="I23" s="3">
        <f>IF(Inputs!$B$26&lt;&gt;"Ready to model","PENDING INPUTS",MAX(0,F23+G23-H23))</f>
        <v>0</v>
      </c>
      <c r="J23" s="3">
        <f>IF(Inputs!$B$26&lt;&gt;"Ready to model","PENDING INPUTS",IF(F23+G23&gt;H23,IF(F23+G23=0,0,H23*F23/(F23+G23)),MIN(B23+D23,F23+MAX(0,H23-F23-G23-IF((Inputs!$B$5)&lt;Inputs!$B$5,C23+E23-G23,0)))))</f>
        <v>550</v>
      </c>
      <c r="K23" s="3">
        <f>IF(Inputs!$B$26&lt;&gt;"Ready to model","PENDING INPUTS",MIN(C23+E23,MAX(0,H23-J23)))</f>
        <v>0</v>
      </c>
      <c r="L23" s="3">
        <f>IF(Inputs!$B$26&lt;&gt;"Ready to model","PENDING INPUTS",MAX(0,B23+D23-J23))</f>
        <v>1613.9099999999989</v>
      </c>
      <c r="M23" s="3">
        <f>IF(Inputs!$B$26&lt;&gt;"Ready to model","PENDING INPUTS",MAX(0,C23+E23-K23))</f>
        <v>0</v>
      </c>
      <c r="N23" s="3">
        <f>IF(Inputs!$B$26&lt;&gt;"Ready to model","PENDING INPUTS",L23+M23)</f>
        <v>1613.9099999999989</v>
      </c>
      <c r="O23" s="3">
        <f>IF(Inputs!$B$26&lt;&gt;"Ready to model","PENDING INPUTS",D23+E23+O22)</f>
        <v>2163.9099999999994</v>
      </c>
      <c r="P23" s="3">
        <f>IF(Inputs!$B$26&lt;&gt;"Ready to model","PENDING INPUTS",J23+K23+P22)</f>
        <v>10450</v>
      </c>
    </row>
    <row r="24" spans="1:16" ht="27.95" customHeight="1" x14ac:dyDescent="0.25">
      <c r="A24">
        <v>20</v>
      </c>
      <c r="B24" s="3">
        <f>IF(Inputs!$B$26&lt;&gt;"Ready to model","PENDING INPUTS",L23)</f>
        <v>1613.9099999999989</v>
      </c>
      <c r="C24" s="3">
        <f>IF(Inputs!$B$26&lt;&gt;"Ready to model","PENDING INPUTS",M23)</f>
        <v>0</v>
      </c>
      <c r="D24" s="3">
        <f>IF(Inputs!$B$26&lt;&gt;"Ready to model","PENDING INPUTS",ROUND(B24*(Inputs!$B$5)/12,2))</f>
        <v>29.59</v>
      </c>
      <c r="E24" s="3">
        <f>IF(Inputs!$B$26&lt;&gt;"Ready to model","PENDING INPUTS",ROUND(C24*Inputs!$B$5/12,2))</f>
        <v>0</v>
      </c>
      <c r="F24" s="3">
        <f>IF(Inputs!$B$26&lt;&gt;"Ready to model","PENDING INPUTS",MIN(B24+D24,Inputs!$B$6))</f>
        <v>300</v>
      </c>
      <c r="G24" s="3">
        <f>IF(Inputs!$B$26&lt;&gt;"Ready to model","PENDING INPUTS",MIN(C24+E24,Inputs!$B$9))</f>
        <v>0</v>
      </c>
      <c r="H24" s="3">
        <f>IF(Inputs!$B$26&lt;&gt;"Ready to model","PENDING INPUTS",Inputs!$B$7)</f>
        <v>550</v>
      </c>
      <c r="I24" s="3">
        <f>IF(Inputs!$B$26&lt;&gt;"Ready to model","PENDING INPUTS",MAX(0,F24+G24-H24))</f>
        <v>0</v>
      </c>
      <c r="J24" s="3">
        <f>IF(Inputs!$B$26&lt;&gt;"Ready to model","PENDING INPUTS",IF(F24+G24&gt;H24,IF(F24+G24=0,0,H24*F24/(F24+G24)),MIN(B24+D24,F24+MAX(0,H24-F24-G24-IF((Inputs!$B$5)&lt;Inputs!$B$5,C24+E24-G24,0)))))</f>
        <v>550</v>
      </c>
      <c r="K24" s="3">
        <f>IF(Inputs!$B$26&lt;&gt;"Ready to model","PENDING INPUTS",MIN(C24+E24,MAX(0,H24-J24)))</f>
        <v>0</v>
      </c>
      <c r="L24" s="3">
        <f>IF(Inputs!$B$26&lt;&gt;"Ready to model","PENDING INPUTS",MAX(0,B24+D24-J24))</f>
        <v>1093.4999999999989</v>
      </c>
      <c r="M24" s="3">
        <f>IF(Inputs!$B$26&lt;&gt;"Ready to model","PENDING INPUTS",MAX(0,C24+E24-K24))</f>
        <v>0</v>
      </c>
      <c r="N24" s="3">
        <f>IF(Inputs!$B$26&lt;&gt;"Ready to model","PENDING INPUTS",L24+M24)</f>
        <v>1093.4999999999989</v>
      </c>
      <c r="O24" s="3">
        <f>IF(Inputs!$B$26&lt;&gt;"Ready to model","PENDING INPUTS",D24+E24+O23)</f>
        <v>2193.4999999999995</v>
      </c>
      <c r="P24" s="3">
        <f>IF(Inputs!$B$26&lt;&gt;"Ready to model","PENDING INPUTS",J24+K24+P23)</f>
        <v>11000</v>
      </c>
    </row>
    <row r="25" spans="1:16" ht="27.95" customHeight="1" x14ac:dyDescent="0.25">
      <c r="A25">
        <v>21</v>
      </c>
      <c r="B25" s="3">
        <f>IF(Inputs!$B$26&lt;&gt;"Ready to model","PENDING INPUTS",L24)</f>
        <v>1093.4999999999989</v>
      </c>
      <c r="C25" s="3">
        <f>IF(Inputs!$B$26&lt;&gt;"Ready to model","PENDING INPUTS",M24)</f>
        <v>0</v>
      </c>
      <c r="D25" s="3">
        <f>IF(Inputs!$B$26&lt;&gt;"Ready to model","PENDING INPUTS",ROUND(B25*(Inputs!$B$5)/12,2))</f>
        <v>20.05</v>
      </c>
      <c r="E25" s="3">
        <f>IF(Inputs!$B$26&lt;&gt;"Ready to model","PENDING INPUTS",ROUND(C25*Inputs!$B$5/12,2))</f>
        <v>0</v>
      </c>
      <c r="F25" s="3">
        <f>IF(Inputs!$B$26&lt;&gt;"Ready to model","PENDING INPUTS",MIN(B25+D25,Inputs!$B$6))</f>
        <v>300</v>
      </c>
      <c r="G25" s="3">
        <f>IF(Inputs!$B$26&lt;&gt;"Ready to model","PENDING INPUTS",MIN(C25+E25,Inputs!$B$9))</f>
        <v>0</v>
      </c>
      <c r="H25" s="3">
        <f>IF(Inputs!$B$26&lt;&gt;"Ready to model","PENDING INPUTS",Inputs!$B$7)</f>
        <v>550</v>
      </c>
      <c r="I25" s="3">
        <f>IF(Inputs!$B$26&lt;&gt;"Ready to model","PENDING INPUTS",MAX(0,F25+G25-H25))</f>
        <v>0</v>
      </c>
      <c r="J25" s="3">
        <f>IF(Inputs!$B$26&lt;&gt;"Ready to model","PENDING INPUTS",IF(F25+G25&gt;H25,IF(F25+G25=0,0,H25*F25/(F25+G25)),MIN(B25+D25,F25+MAX(0,H25-F25-G25-IF((Inputs!$B$5)&lt;Inputs!$B$5,C25+E25-G25,0)))))</f>
        <v>550</v>
      </c>
      <c r="K25" s="3">
        <f>IF(Inputs!$B$26&lt;&gt;"Ready to model","PENDING INPUTS",MIN(C25+E25,MAX(0,H25-J25)))</f>
        <v>0</v>
      </c>
      <c r="L25" s="3">
        <f>IF(Inputs!$B$26&lt;&gt;"Ready to model","PENDING INPUTS",MAX(0,B25+D25-J25))</f>
        <v>563.54999999999882</v>
      </c>
      <c r="M25" s="3">
        <f>IF(Inputs!$B$26&lt;&gt;"Ready to model","PENDING INPUTS",MAX(0,C25+E25-K25))</f>
        <v>0</v>
      </c>
      <c r="N25" s="3">
        <f>IF(Inputs!$B$26&lt;&gt;"Ready to model","PENDING INPUTS",L25+M25)</f>
        <v>563.54999999999882</v>
      </c>
      <c r="O25" s="3">
        <f>IF(Inputs!$B$26&lt;&gt;"Ready to model","PENDING INPUTS",D25+E25+O24)</f>
        <v>2213.5499999999997</v>
      </c>
      <c r="P25" s="3">
        <f>IF(Inputs!$B$26&lt;&gt;"Ready to model","PENDING INPUTS",J25+K25+P24)</f>
        <v>11550</v>
      </c>
    </row>
    <row r="26" spans="1:16" ht="27.95" customHeight="1" x14ac:dyDescent="0.25">
      <c r="A26">
        <v>22</v>
      </c>
      <c r="B26" s="3">
        <f>IF(Inputs!$B$26&lt;&gt;"Ready to model","PENDING INPUTS",L25)</f>
        <v>563.54999999999882</v>
      </c>
      <c r="C26" s="3">
        <f>IF(Inputs!$B$26&lt;&gt;"Ready to model","PENDING INPUTS",M25)</f>
        <v>0</v>
      </c>
      <c r="D26" s="3">
        <f>IF(Inputs!$B$26&lt;&gt;"Ready to model","PENDING INPUTS",ROUND(B26*(Inputs!$B$5)/12,2))</f>
        <v>10.33</v>
      </c>
      <c r="E26" s="3">
        <f>IF(Inputs!$B$26&lt;&gt;"Ready to model","PENDING INPUTS",ROUND(C26*Inputs!$B$5/12,2))</f>
        <v>0</v>
      </c>
      <c r="F26" s="3">
        <f>IF(Inputs!$B$26&lt;&gt;"Ready to model","PENDING INPUTS",MIN(B26+D26,Inputs!$B$6))</f>
        <v>300</v>
      </c>
      <c r="G26" s="3">
        <f>IF(Inputs!$B$26&lt;&gt;"Ready to model","PENDING INPUTS",MIN(C26+E26,Inputs!$B$9))</f>
        <v>0</v>
      </c>
      <c r="H26" s="3">
        <f>IF(Inputs!$B$26&lt;&gt;"Ready to model","PENDING INPUTS",Inputs!$B$7)</f>
        <v>550</v>
      </c>
      <c r="I26" s="3">
        <f>IF(Inputs!$B$26&lt;&gt;"Ready to model","PENDING INPUTS",MAX(0,F26+G26-H26))</f>
        <v>0</v>
      </c>
      <c r="J26" s="3">
        <f>IF(Inputs!$B$26&lt;&gt;"Ready to model","PENDING INPUTS",IF(F26+G26&gt;H26,IF(F26+G26=0,0,H26*F26/(F26+G26)),MIN(B26+D26,F26+MAX(0,H26-F26-G26-IF((Inputs!$B$5)&lt;Inputs!$B$5,C26+E26-G26,0)))))</f>
        <v>550</v>
      </c>
      <c r="K26" s="3">
        <f>IF(Inputs!$B$26&lt;&gt;"Ready to model","PENDING INPUTS",MIN(C26+E26,MAX(0,H26-J26)))</f>
        <v>0</v>
      </c>
      <c r="L26" s="3">
        <f>IF(Inputs!$B$26&lt;&gt;"Ready to model","PENDING INPUTS",MAX(0,B26+D26-J26))</f>
        <v>23.879999999998859</v>
      </c>
      <c r="M26" s="3">
        <f>IF(Inputs!$B$26&lt;&gt;"Ready to model","PENDING INPUTS",MAX(0,C26+E26-K26))</f>
        <v>0</v>
      </c>
      <c r="N26" s="3">
        <f>IF(Inputs!$B$26&lt;&gt;"Ready to model","PENDING INPUTS",L26+M26)</f>
        <v>23.879999999998859</v>
      </c>
      <c r="O26" s="3">
        <f>IF(Inputs!$B$26&lt;&gt;"Ready to model","PENDING INPUTS",D26+E26+O25)</f>
        <v>2223.8799999999997</v>
      </c>
      <c r="P26" s="3">
        <f>IF(Inputs!$B$26&lt;&gt;"Ready to model","PENDING INPUTS",J26+K26+P25)</f>
        <v>12100</v>
      </c>
    </row>
    <row r="27" spans="1:16" ht="27.95" customHeight="1" x14ac:dyDescent="0.25">
      <c r="A27">
        <v>23</v>
      </c>
      <c r="B27" s="3">
        <f>IF(Inputs!$B$26&lt;&gt;"Ready to model","PENDING INPUTS",L26)</f>
        <v>23.879999999998859</v>
      </c>
      <c r="C27" s="3">
        <f>IF(Inputs!$B$26&lt;&gt;"Ready to model","PENDING INPUTS",M26)</f>
        <v>0</v>
      </c>
      <c r="D27" s="3">
        <f>IF(Inputs!$B$26&lt;&gt;"Ready to model","PENDING INPUTS",ROUND(B27*(Inputs!$B$5)/12,2))</f>
        <v>0.44</v>
      </c>
      <c r="E27" s="3">
        <f>IF(Inputs!$B$26&lt;&gt;"Ready to model","PENDING INPUTS",ROUND(C27*Inputs!$B$5/12,2))</f>
        <v>0</v>
      </c>
      <c r="F27" s="3">
        <f>IF(Inputs!$B$26&lt;&gt;"Ready to model","PENDING INPUTS",MIN(B27+D27,Inputs!$B$6))</f>
        <v>24.31999999999886</v>
      </c>
      <c r="G27" s="3">
        <f>IF(Inputs!$B$26&lt;&gt;"Ready to model","PENDING INPUTS",MIN(C27+E27,Inputs!$B$9))</f>
        <v>0</v>
      </c>
      <c r="H27" s="3">
        <f>IF(Inputs!$B$26&lt;&gt;"Ready to model","PENDING INPUTS",Inputs!$B$7)</f>
        <v>550</v>
      </c>
      <c r="I27" s="3">
        <f>IF(Inputs!$B$26&lt;&gt;"Ready to model","PENDING INPUTS",MAX(0,F27+G27-H27))</f>
        <v>0</v>
      </c>
      <c r="J27" s="3">
        <f>IF(Inputs!$B$26&lt;&gt;"Ready to model","PENDING INPUTS",IF(F27+G27&gt;H27,IF(F27+G27=0,0,H27*F27/(F27+G27)),MIN(B27+D27,F27+MAX(0,H27-F27-G27-IF((Inputs!$B$5)&lt;Inputs!$B$5,C27+E27-G27,0)))))</f>
        <v>24.31999999999886</v>
      </c>
      <c r="K27" s="3">
        <f>IF(Inputs!$B$26&lt;&gt;"Ready to model","PENDING INPUTS",MIN(C27+E27,MAX(0,H27-J27)))</f>
        <v>0</v>
      </c>
      <c r="L27" s="3">
        <f>IF(Inputs!$B$26&lt;&gt;"Ready to model","PENDING INPUTS",MAX(0,B27+D27-J27))</f>
        <v>0</v>
      </c>
      <c r="M27" s="3">
        <f>IF(Inputs!$B$26&lt;&gt;"Ready to model","PENDING INPUTS",MAX(0,C27+E27-K27))</f>
        <v>0</v>
      </c>
      <c r="N27" s="3">
        <f>IF(Inputs!$B$26&lt;&gt;"Ready to model","PENDING INPUTS",L27+M27)</f>
        <v>0</v>
      </c>
      <c r="O27" s="3">
        <f>IF(Inputs!$B$26&lt;&gt;"Ready to model","PENDING INPUTS",D27+E27+O26)</f>
        <v>2224.3199999999997</v>
      </c>
      <c r="P27" s="3">
        <f>IF(Inputs!$B$26&lt;&gt;"Ready to model","PENDING INPUTS",J27+K27+P26)</f>
        <v>12124.32</v>
      </c>
    </row>
    <row r="28" spans="1:16" ht="27.95" customHeight="1" x14ac:dyDescent="0.25">
      <c r="A28">
        <v>24</v>
      </c>
      <c r="B28" s="3">
        <f>IF(Inputs!$B$26&lt;&gt;"Ready to model","PENDING INPUTS",L27)</f>
        <v>0</v>
      </c>
      <c r="C28" s="3">
        <f>IF(Inputs!$B$26&lt;&gt;"Ready to model","PENDING INPUTS",M27)</f>
        <v>0</v>
      </c>
      <c r="D28" s="3">
        <f>IF(Inputs!$B$26&lt;&gt;"Ready to model","PENDING INPUTS",ROUND(B28*(Inputs!$B$5)/12,2))</f>
        <v>0</v>
      </c>
      <c r="E28" s="3">
        <f>IF(Inputs!$B$26&lt;&gt;"Ready to model","PENDING INPUTS",ROUND(C28*Inputs!$B$5/12,2))</f>
        <v>0</v>
      </c>
      <c r="F28" s="3">
        <f>IF(Inputs!$B$26&lt;&gt;"Ready to model","PENDING INPUTS",MIN(B28+D28,Inputs!$B$6))</f>
        <v>0</v>
      </c>
      <c r="G28" s="3">
        <f>IF(Inputs!$B$26&lt;&gt;"Ready to model","PENDING INPUTS",MIN(C28+E28,Inputs!$B$9))</f>
        <v>0</v>
      </c>
      <c r="H28" s="3">
        <f>IF(Inputs!$B$26&lt;&gt;"Ready to model","PENDING INPUTS",Inputs!$B$7)</f>
        <v>550</v>
      </c>
      <c r="I28" s="3">
        <f>IF(Inputs!$B$26&lt;&gt;"Ready to model","PENDING INPUTS",MAX(0,F28+G28-H28))</f>
        <v>0</v>
      </c>
      <c r="J28" s="3">
        <f>IF(Inputs!$B$26&lt;&gt;"Ready to model","PENDING INPUTS",IF(F28+G28&gt;H28,IF(F28+G28=0,0,H28*F28/(F28+G28)),MIN(B28+D28,F28+MAX(0,H28-F28-G28-IF((Inputs!$B$5)&lt;Inputs!$B$5,C28+E28-G28,0)))))</f>
        <v>0</v>
      </c>
      <c r="K28" s="3">
        <f>IF(Inputs!$B$26&lt;&gt;"Ready to model","PENDING INPUTS",MIN(C28+E28,MAX(0,H28-J28)))</f>
        <v>0</v>
      </c>
      <c r="L28" s="3">
        <f>IF(Inputs!$B$26&lt;&gt;"Ready to model","PENDING INPUTS",MAX(0,B28+D28-J28))</f>
        <v>0</v>
      </c>
      <c r="M28" s="3">
        <f>IF(Inputs!$B$26&lt;&gt;"Ready to model","PENDING INPUTS",MAX(0,C28+E28-K28))</f>
        <v>0</v>
      </c>
      <c r="N28" s="3">
        <f>IF(Inputs!$B$26&lt;&gt;"Ready to model","PENDING INPUTS",L28+M28)</f>
        <v>0</v>
      </c>
      <c r="O28" s="3">
        <f>IF(Inputs!$B$26&lt;&gt;"Ready to model","PENDING INPUTS",D28+E28+O27)</f>
        <v>2224.3199999999997</v>
      </c>
      <c r="P28" s="3">
        <f>IF(Inputs!$B$26&lt;&gt;"Ready to model","PENDING INPUTS",J28+K28+P27)</f>
        <v>12124.32</v>
      </c>
    </row>
    <row r="29" spans="1:16" ht="27.95" customHeight="1" x14ac:dyDescent="0.25">
      <c r="A29">
        <v>25</v>
      </c>
      <c r="B29" s="3">
        <f>IF(Inputs!$B$26&lt;&gt;"Ready to model","PENDING INPUTS",L28)</f>
        <v>0</v>
      </c>
      <c r="C29" s="3">
        <f>IF(Inputs!$B$26&lt;&gt;"Ready to model","PENDING INPUTS",M28)</f>
        <v>0</v>
      </c>
      <c r="D29" s="3">
        <f>IF(Inputs!$B$26&lt;&gt;"Ready to model","PENDING INPUTS",ROUND(B29*(Inputs!$B$5)/12,2))</f>
        <v>0</v>
      </c>
      <c r="E29" s="3">
        <f>IF(Inputs!$B$26&lt;&gt;"Ready to model","PENDING INPUTS",ROUND(C29*Inputs!$B$5/12,2))</f>
        <v>0</v>
      </c>
      <c r="F29" s="3">
        <f>IF(Inputs!$B$26&lt;&gt;"Ready to model","PENDING INPUTS",MIN(B29+D29,Inputs!$B$6))</f>
        <v>0</v>
      </c>
      <c r="G29" s="3">
        <f>IF(Inputs!$B$26&lt;&gt;"Ready to model","PENDING INPUTS",MIN(C29+E29,Inputs!$B$9))</f>
        <v>0</v>
      </c>
      <c r="H29" s="3">
        <f>IF(Inputs!$B$26&lt;&gt;"Ready to model","PENDING INPUTS",Inputs!$B$7)</f>
        <v>550</v>
      </c>
      <c r="I29" s="3">
        <f>IF(Inputs!$B$26&lt;&gt;"Ready to model","PENDING INPUTS",MAX(0,F29+G29-H29))</f>
        <v>0</v>
      </c>
      <c r="J29" s="3">
        <f>IF(Inputs!$B$26&lt;&gt;"Ready to model","PENDING INPUTS",IF(F29+G29&gt;H29,IF(F29+G29=0,0,H29*F29/(F29+G29)),MIN(B29+D29,F29+MAX(0,H29-F29-G29-IF((Inputs!$B$5)&lt;Inputs!$B$5,C29+E29-G29,0)))))</f>
        <v>0</v>
      </c>
      <c r="K29" s="3">
        <f>IF(Inputs!$B$26&lt;&gt;"Ready to model","PENDING INPUTS",MIN(C29+E29,MAX(0,H29-J29)))</f>
        <v>0</v>
      </c>
      <c r="L29" s="3">
        <f>IF(Inputs!$B$26&lt;&gt;"Ready to model","PENDING INPUTS",MAX(0,B29+D29-J29))</f>
        <v>0</v>
      </c>
      <c r="M29" s="3">
        <f>IF(Inputs!$B$26&lt;&gt;"Ready to model","PENDING INPUTS",MAX(0,C29+E29-K29))</f>
        <v>0</v>
      </c>
      <c r="N29" s="3">
        <f>IF(Inputs!$B$26&lt;&gt;"Ready to model","PENDING INPUTS",L29+M29)</f>
        <v>0</v>
      </c>
      <c r="O29" s="3">
        <f>IF(Inputs!$B$26&lt;&gt;"Ready to model","PENDING INPUTS",D29+E29+O28)</f>
        <v>2224.3199999999997</v>
      </c>
      <c r="P29" s="3">
        <f>IF(Inputs!$B$26&lt;&gt;"Ready to model","PENDING INPUTS",J29+K29+P28)</f>
        <v>12124.32</v>
      </c>
    </row>
    <row r="30" spans="1:16" ht="27.95" customHeight="1" x14ac:dyDescent="0.25">
      <c r="A30">
        <v>26</v>
      </c>
      <c r="B30" s="3">
        <f>IF(Inputs!$B$26&lt;&gt;"Ready to model","PENDING INPUTS",L29)</f>
        <v>0</v>
      </c>
      <c r="C30" s="3">
        <f>IF(Inputs!$B$26&lt;&gt;"Ready to model","PENDING INPUTS",M29)</f>
        <v>0</v>
      </c>
      <c r="D30" s="3">
        <f>IF(Inputs!$B$26&lt;&gt;"Ready to model","PENDING INPUTS",ROUND(B30*(Inputs!$B$5)/12,2))</f>
        <v>0</v>
      </c>
      <c r="E30" s="3">
        <f>IF(Inputs!$B$26&lt;&gt;"Ready to model","PENDING INPUTS",ROUND(C30*Inputs!$B$5/12,2))</f>
        <v>0</v>
      </c>
      <c r="F30" s="3">
        <f>IF(Inputs!$B$26&lt;&gt;"Ready to model","PENDING INPUTS",MIN(B30+D30,Inputs!$B$6))</f>
        <v>0</v>
      </c>
      <c r="G30" s="3">
        <f>IF(Inputs!$B$26&lt;&gt;"Ready to model","PENDING INPUTS",MIN(C30+E30,Inputs!$B$9))</f>
        <v>0</v>
      </c>
      <c r="H30" s="3">
        <f>IF(Inputs!$B$26&lt;&gt;"Ready to model","PENDING INPUTS",Inputs!$B$7)</f>
        <v>550</v>
      </c>
      <c r="I30" s="3">
        <f>IF(Inputs!$B$26&lt;&gt;"Ready to model","PENDING INPUTS",MAX(0,F30+G30-H30))</f>
        <v>0</v>
      </c>
      <c r="J30" s="3">
        <f>IF(Inputs!$B$26&lt;&gt;"Ready to model","PENDING INPUTS",IF(F30+G30&gt;H30,IF(F30+G30=0,0,H30*F30/(F30+G30)),MIN(B30+D30,F30+MAX(0,H30-F30-G30-IF((Inputs!$B$5)&lt;Inputs!$B$5,C30+E30-G30,0)))))</f>
        <v>0</v>
      </c>
      <c r="K30" s="3">
        <f>IF(Inputs!$B$26&lt;&gt;"Ready to model","PENDING INPUTS",MIN(C30+E30,MAX(0,H30-J30)))</f>
        <v>0</v>
      </c>
      <c r="L30" s="3">
        <f>IF(Inputs!$B$26&lt;&gt;"Ready to model","PENDING INPUTS",MAX(0,B30+D30-J30))</f>
        <v>0</v>
      </c>
      <c r="M30" s="3">
        <f>IF(Inputs!$B$26&lt;&gt;"Ready to model","PENDING INPUTS",MAX(0,C30+E30-K30))</f>
        <v>0</v>
      </c>
      <c r="N30" s="3">
        <f>IF(Inputs!$B$26&lt;&gt;"Ready to model","PENDING INPUTS",L30+M30)</f>
        <v>0</v>
      </c>
      <c r="O30" s="3">
        <f>IF(Inputs!$B$26&lt;&gt;"Ready to model","PENDING INPUTS",D30+E30+O29)</f>
        <v>2224.3199999999997</v>
      </c>
      <c r="P30" s="3">
        <f>IF(Inputs!$B$26&lt;&gt;"Ready to model","PENDING INPUTS",J30+K30+P29)</f>
        <v>12124.32</v>
      </c>
    </row>
    <row r="31" spans="1:16" ht="27.95" customHeight="1" x14ac:dyDescent="0.25">
      <c r="A31">
        <v>27</v>
      </c>
      <c r="B31" s="3">
        <f>IF(Inputs!$B$26&lt;&gt;"Ready to model","PENDING INPUTS",L30)</f>
        <v>0</v>
      </c>
      <c r="C31" s="3">
        <f>IF(Inputs!$B$26&lt;&gt;"Ready to model","PENDING INPUTS",M30)</f>
        <v>0</v>
      </c>
      <c r="D31" s="3">
        <f>IF(Inputs!$B$26&lt;&gt;"Ready to model","PENDING INPUTS",ROUND(B31*(Inputs!$B$5)/12,2))</f>
        <v>0</v>
      </c>
      <c r="E31" s="3">
        <f>IF(Inputs!$B$26&lt;&gt;"Ready to model","PENDING INPUTS",ROUND(C31*Inputs!$B$5/12,2))</f>
        <v>0</v>
      </c>
      <c r="F31" s="3">
        <f>IF(Inputs!$B$26&lt;&gt;"Ready to model","PENDING INPUTS",MIN(B31+D31,Inputs!$B$6))</f>
        <v>0</v>
      </c>
      <c r="G31" s="3">
        <f>IF(Inputs!$B$26&lt;&gt;"Ready to model","PENDING INPUTS",MIN(C31+E31,Inputs!$B$9))</f>
        <v>0</v>
      </c>
      <c r="H31" s="3">
        <f>IF(Inputs!$B$26&lt;&gt;"Ready to model","PENDING INPUTS",Inputs!$B$7)</f>
        <v>550</v>
      </c>
      <c r="I31" s="3">
        <f>IF(Inputs!$B$26&lt;&gt;"Ready to model","PENDING INPUTS",MAX(0,F31+G31-H31))</f>
        <v>0</v>
      </c>
      <c r="J31" s="3">
        <f>IF(Inputs!$B$26&lt;&gt;"Ready to model","PENDING INPUTS",IF(F31+G31&gt;H31,IF(F31+G31=0,0,H31*F31/(F31+G31)),MIN(B31+D31,F31+MAX(0,H31-F31-G31-IF((Inputs!$B$5)&lt;Inputs!$B$5,C31+E31-G31,0)))))</f>
        <v>0</v>
      </c>
      <c r="K31" s="3">
        <f>IF(Inputs!$B$26&lt;&gt;"Ready to model","PENDING INPUTS",MIN(C31+E31,MAX(0,H31-J31)))</f>
        <v>0</v>
      </c>
      <c r="L31" s="3">
        <f>IF(Inputs!$B$26&lt;&gt;"Ready to model","PENDING INPUTS",MAX(0,B31+D31-J31))</f>
        <v>0</v>
      </c>
      <c r="M31" s="3">
        <f>IF(Inputs!$B$26&lt;&gt;"Ready to model","PENDING INPUTS",MAX(0,C31+E31-K31))</f>
        <v>0</v>
      </c>
      <c r="N31" s="3">
        <f>IF(Inputs!$B$26&lt;&gt;"Ready to model","PENDING INPUTS",L31+M31)</f>
        <v>0</v>
      </c>
      <c r="O31" s="3">
        <f>IF(Inputs!$B$26&lt;&gt;"Ready to model","PENDING INPUTS",D31+E31+O30)</f>
        <v>2224.3199999999997</v>
      </c>
      <c r="P31" s="3">
        <f>IF(Inputs!$B$26&lt;&gt;"Ready to model","PENDING INPUTS",J31+K31+P30)</f>
        <v>12124.32</v>
      </c>
    </row>
    <row r="32" spans="1:16" ht="27.95" customHeight="1" x14ac:dyDescent="0.25">
      <c r="A32">
        <v>28</v>
      </c>
      <c r="B32" s="3">
        <f>IF(Inputs!$B$26&lt;&gt;"Ready to model","PENDING INPUTS",L31)</f>
        <v>0</v>
      </c>
      <c r="C32" s="3">
        <f>IF(Inputs!$B$26&lt;&gt;"Ready to model","PENDING INPUTS",M31)</f>
        <v>0</v>
      </c>
      <c r="D32" s="3">
        <f>IF(Inputs!$B$26&lt;&gt;"Ready to model","PENDING INPUTS",ROUND(B32*(Inputs!$B$5)/12,2))</f>
        <v>0</v>
      </c>
      <c r="E32" s="3">
        <f>IF(Inputs!$B$26&lt;&gt;"Ready to model","PENDING INPUTS",ROUND(C32*Inputs!$B$5/12,2))</f>
        <v>0</v>
      </c>
      <c r="F32" s="3">
        <f>IF(Inputs!$B$26&lt;&gt;"Ready to model","PENDING INPUTS",MIN(B32+D32,Inputs!$B$6))</f>
        <v>0</v>
      </c>
      <c r="G32" s="3">
        <f>IF(Inputs!$B$26&lt;&gt;"Ready to model","PENDING INPUTS",MIN(C32+E32,Inputs!$B$9))</f>
        <v>0</v>
      </c>
      <c r="H32" s="3">
        <f>IF(Inputs!$B$26&lt;&gt;"Ready to model","PENDING INPUTS",Inputs!$B$7)</f>
        <v>550</v>
      </c>
      <c r="I32" s="3">
        <f>IF(Inputs!$B$26&lt;&gt;"Ready to model","PENDING INPUTS",MAX(0,F32+G32-H32))</f>
        <v>0</v>
      </c>
      <c r="J32" s="3">
        <f>IF(Inputs!$B$26&lt;&gt;"Ready to model","PENDING INPUTS",IF(F32+G32&gt;H32,IF(F32+G32=0,0,H32*F32/(F32+G32)),MIN(B32+D32,F32+MAX(0,H32-F32-G32-IF((Inputs!$B$5)&lt;Inputs!$B$5,C32+E32-G32,0)))))</f>
        <v>0</v>
      </c>
      <c r="K32" s="3">
        <f>IF(Inputs!$B$26&lt;&gt;"Ready to model","PENDING INPUTS",MIN(C32+E32,MAX(0,H32-J32)))</f>
        <v>0</v>
      </c>
      <c r="L32" s="3">
        <f>IF(Inputs!$B$26&lt;&gt;"Ready to model","PENDING INPUTS",MAX(0,B32+D32-J32))</f>
        <v>0</v>
      </c>
      <c r="M32" s="3">
        <f>IF(Inputs!$B$26&lt;&gt;"Ready to model","PENDING INPUTS",MAX(0,C32+E32-K32))</f>
        <v>0</v>
      </c>
      <c r="N32" s="3">
        <f>IF(Inputs!$B$26&lt;&gt;"Ready to model","PENDING INPUTS",L32+M32)</f>
        <v>0</v>
      </c>
      <c r="O32" s="3">
        <f>IF(Inputs!$B$26&lt;&gt;"Ready to model","PENDING INPUTS",D32+E32+O31)</f>
        <v>2224.3199999999997</v>
      </c>
      <c r="P32" s="3">
        <f>IF(Inputs!$B$26&lt;&gt;"Ready to model","PENDING INPUTS",J32+K32+P31)</f>
        <v>12124.32</v>
      </c>
    </row>
    <row r="33" spans="1:16" ht="27.95" customHeight="1" x14ac:dyDescent="0.25">
      <c r="A33">
        <v>29</v>
      </c>
      <c r="B33" s="3">
        <f>IF(Inputs!$B$26&lt;&gt;"Ready to model","PENDING INPUTS",L32)</f>
        <v>0</v>
      </c>
      <c r="C33" s="3">
        <f>IF(Inputs!$B$26&lt;&gt;"Ready to model","PENDING INPUTS",M32)</f>
        <v>0</v>
      </c>
      <c r="D33" s="3">
        <f>IF(Inputs!$B$26&lt;&gt;"Ready to model","PENDING INPUTS",ROUND(B33*(Inputs!$B$5)/12,2))</f>
        <v>0</v>
      </c>
      <c r="E33" s="3">
        <f>IF(Inputs!$B$26&lt;&gt;"Ready to model","PENDING INPUTS",ROUND(C33*Inputs!$B$5/12,2))</f>
        <v>0</v>
      </c>
      <c r="F33" s="3">
        <f>IF(Inputs!$B$26&lt;&gt;"Ready to model","PENDING INPUTS",MIN(B33+D33,Inputs!$B$6))</f>
        <v>0</v>
      </c>
      <c r="G33" s="3">
        <f>IF(Inputs!$B$26&lt;&gt;"Ready to model","PENDING INPUTS",MIN(C33+E33,Inputs!$B$9))</f>
        <v>0</v>
      </c>
      <c r="H33" s="3">
        <f>IF(Inputs!$B$26&lt;&gt;"Ready to model","PENDING INPUTS",Inputs!$B$7)</f>
        <v>550</v>
      </c>
      <c r="I33" s="3">
        <f>IF(Inputs!$B$26&lt;&gt;"Ready to model","PENDING INPUTS",MAX(0,F33+G33-H33))</f>
        <v>0</v>
      </c>
      <c r="J33" s="3">
        <f>IF(Inputs!$B$26&lt;&gt;"Ready to model","PENDING INPUTS",IF(F33+G33&gt;H33,IF(F33+G33=0,0,H33*F33/(F33+G33)),MIN(B33+D33,F33+MAX(0,H33-F33-G33-IF((Inputs!$B$5)&lt;Inputs!$B$5,C33+E33-G33,0)))))</f>
        <v>0</v>
      </c>
      <c r="K33" s="3">
        <f>IF(Inputs!$B$26&lt;&gt;"Ready to model","PENDING INPUTS",MIN(C33+E33,MAX(0,H33-J33)))</f>
        <v>0</v>
      </c>
      <c r="L33" s="3">
        <f>IF(Inputs!$B$26&lt;&gt;"Ready to model","PENDING INPUTS",MAX(0,B33+D33-J33))</f>
        <v>0</v>
      </c>
      <c r="M33" s="3">
        <f>IF(Inputs!$B$26&lt;&gt;"Ready to model","PENDING INPUTS",MAX(0,C33+E33-K33))</f>
        <v>0</v>
      </c>
      <c r="N33" s="3">
        <f>IF(Inputs!$B$26&lt;&gt;"Ready to model","PENDING INPUTS",L33+M33)</f>
        <v>0</v>
      </c>
      <c r="O33" s="3">
        <f>IF(Inputs!$B$26&lt;&gt;"Ready to model","PENDING INPUTS",D33+E33+O32)</f>
        <v>2224.3199999999997</v>
      </c>
      <c r="P33" s="3">
        <f>IF(Inputs!$B$26&lt;&gt;"Ready to model","PENDING INPUTS",J33+K33+P32)</f>
        <v>12124.32</v>
      </c>
    </row>
    <row r="34" spans="1:16" ht="27.95" customHeight="1" x14ac:dyDescent="0.25">
      <c r="A34">
        <v>30</v>
      </c>
      <c r="B34" s="3">
        <f>IF(Inputs!$B$26&lt;&gt;"Ready to model","PENDING INPUTS",L33)</f>
        <v>0</v>
      </c>
      <c r="C34" s="3">
        <f>IF(Inputs!$B$26&lt;&gt;"Ready to model","PENDING INPUTS",M33)</f>
        <v>0</v>
      </c>
      <c r="D34" s="3">
        <f>IF(Inputs!$B$26&lt;&gt;"Ready to model","PENDING INPUTS",ROUND(B34*(Inputs!$B$5)/12,2))</f>
        <v>0</v>
      </c>
      <c r="E34" s="3">
        <f>IF(Inputs!$B$26&lt;&gt;"Ready to model","PENDING INPUTS",ROUND(C34*Inputs!$B$5/12,2))</f>
        <v>0</v>
      </c>
      <c r="F34" s="3">
        <f>IF(Inputs!$B$26&lt;&gt;"Ready to model","PENDING INPUTS",MIN(B34+D34,Inputs!$B$6))</f>
        <v>0</v>
      </c>
      <c r="G34" s="3">
        <f>IF(Inputs!$B$26&lt;&gt;"Ready to model","PENDING INPUTS",MIN(C34+E34,Inputs!$B$9))</f>
        <v>0</v>
      </c>
      <c r="H34" s="3">
        <f>IF(Inputs!$B$26&lt;&gt;"Ready to model","PENDING INPUTS",Inputs!$B$7)</f>
        <v>550</v>
      </c>
      <c r="I34" s="3">
        <f>IF(Inputs!$B$26&lt;&gt;"Ready to model","PENDING INPUTS",MAX(0,F34+G34-H34))</f>
        <v>0</v>
      </c>
      <c r="J34" s="3">
        <f>IF(Inputs!$B$26&lt;&gt;"Ready to model","PENDING INPUTS",IF(F34+G34&gt;H34,IF(F34+G34=0,0,H34*F34/(F34+G34)),MIN(B34+D34,F34+MAX(0,H34-F34-G34-IF((Inputs!$B$5)&lt;Inputs!$B$5,C34+E34-G34,0)))))</f>
        <v>0</v>
      </c>
      <c r="K34" s="3">
        <f>IF(Inputs!$B$26&lt;&gt;"Ready to model","PENDING INPUTS",MIN(C34+E34,MAX(0,H34-J34)))</f>
        <v>0</v>
      </c>
      <c r="L34" s="3">
        <f>IF(Inputs!$B$26&lt;&gt;"Ready to model","PENDING INPUTS",MAX(0,B34+D34-J34))</f>
        <v>0</v>
      </c>
      <c r="M34" s="3">
        <f>IF(Inputs!$B$26&lt;&gt;"Ready to model","PENDING INPUTS",MAX(0,C34+E34-K34))</f>
        <v>0</v>
      </c>
      <c r="N34" s="3">
        <f>IF(Inputs!$B$26&lt;&gt;"Ready to model","PENDING INPUTS",L34+M34)</f>
        <v>0</v>
      </c>
      <c r="O34" s="3">
        <f>IF(Inputs!$B$26&lt;&gt;"Ready to model","PENDING INPUTS",D34+E34+O33)</f>
        <v>2224.3199999999997</v>
      </c>
      <c r="P34" s="3">
        <f>IF(Inputs!$B$26&lt;&gt;"Ready to model","PENDING INPUTS",J34+K34+P33)</f>
        <v>12124.32</v>
      </c>
    </row>
    <row r="35" spans="1:16" ht="27.95" customHeight="1" x14ac:dyDescent="0.25">
      <c r="A35">
        <v>31</v>
      </c>
      <c r="B35" s="3">
        <f>IF(Inputs!$B$26&lt;&gt;"Ready to model","PENDING INPUTS",L34)</f>
        <v>0</v>
      </c>
      <c r="C35" s="3">
        <f>IF(Inputs!$B$26&lt;&gt;"Ready to model","PENDING INPUTS",M34)</f>
        <v>0</v>
      </c>
      <c r="D35" s="3">
        <f>IF(Inputs!$B$26&lt;&gt;"Ready to model","PENDING INPUTS",ROUND(B35*(Inputs!$B$5)/12,2))</f>
        <v>0</v>
      </c>
      <c r="E35" s="3">
        <f>IF(Inputs!$B$26&lt;&gt;"Ready to model","PENDING INPUTS",ROUND(C35*Inputs!$B$5/12,2))</f>
        <v>0</v>
      </c>
      <c r="F35" s="3">
        <f>IF(Inputs!$B$26&lt;&gt;"Ready to model","PENDING INPUTS",MIN(B35+D35,Inputs!$B$6))</f>
        <v>0</v>
      </c>
      <c r="G35" s="3">
        <f>IF(Inputs!$B$26&lt;&gt;"Ready to model","PENDING INPUTS",MIN(C35+E35,Inputs!$B$9))</f>
        <v>0</v>
      </c>
      <c r="H35" s="3">
        <f>IF(Inputs!$B$26&lt;&gt;"Ready to model","PENDING INPUTS",Inputs!$B$7)</f>
        <v>550</v>
      </c>
      <c r="I35" s="3">
        <f>IF(Inputs!$B$26&lt;&gt;"Ready to model","PENDING INPUTS",MAX(0,F35+G35-H35))</f>
        <v>0</v>
      </c>
      <c r="J35" s="3">
        <f>IF(Inputs!$B$26&lt;&gt;"Ready to model","PENDING INPUTS",IF(F35+G35&gt;H35,IF(F35+G35=0,0,H35*F35/(F35+G35)),MIN(B35+D35,F35+MAX(0,H35-F35-G35-IF((Inputs!$B$5)&lt;Inputs!$B$5,C35+E35-G35,0)))))</f>
        <v>0</v>
      </c>
      <c r="K35" s="3">
        <f>IF(Inputs!$B$26&lt;&gt;"Ready to model","PENDING INPUTS",MIN(C35+E35,MAX(0,H35-J35)))</f>
        <v>0</v>
      </c>
      <c r="L35" s="3">
        <f>IF(Inputs!$B$26&lt;&gt;"Ready to model","PENDING INPUTS",MAX(0,B35+D35-J35))</f>
        <v>0</v>
      </c>
      <c r="M35" s="3">
        <f>IF(Inputs!$B$26&lt;&gt;"Ready to model","PENDING INPUTS",MAX(0,C35+E35-K35))</f>
        <v>0</v>
      </c>
      <c r="N35" s="3">
        <f>IF(Inputs!$B$26&lt;&gt;"Ready to model","PENDING INPUTS",L35+M35)</f>
        <v>0</v>
      </c>
      <c r="O35" s="3">
        <f>IF(Inputs!$B$26&lt;&gt;"Ready to model","PENDING INPUTS",D35+E35+O34)</f>
        <v>2224.3199999999997</v>
      </c>
      <c r="P35" s="3">
        <f>IF(Inputs!$B$26&lt;&gt;"Ready to model","PENDING INPUTS",J35+K35+P34)</f>
        <v>12124.32</v>
      </c>
    </row>
    <row r="36" spans="1:16" ht="27.95" customHeight="1" x14ac:dyDescent="0.25">
      <c r="A36">
        <v>32</v>
      </c>
      <c r="B36" s="3">
        <f>IF(Inputs!$B$26&lt;&gt;"Ready to model","PENDING INPUTS",L35)</f>
        <v>0</v>
      </c>
      <c r="C36" s="3">
        <f>IF(Inputs!$B$26&lt;&gt;"Ready to model","PENDING INPUTS",M35)</f>
        <v>0</v>
      </c>
      <c r="D36" s="3">
        <f>IF(Inputs!$B$26&lt;&gt;"Ready to model","PENDING INPUTS",ROUND(B36*(Inputs!$B$5)/12,2))</f>
        <v>0</v>
      </c>
      <c r="E36" s="3">
        <f>IF(Inputs!$B$26&lt;&gt;"Ready to model","PENDING INPUTS",ROUND(C36*Inputs!$B$5/12,2))</f>
        <v>0</v>
      </c>
      <c r="F36" s="3">
        <f>IF(Inputs!$B$26&lt;&gt;"Ready to model","PENDING INPUTS",MIN(B36+D36,Inputs!$B$6))</f>
        <v>0</v>
      </c>
      <c r="G36" s="3">
        <f>IF(Inputs!$B$26&lt;&gt;"Ready to model","PENDING INPUTS",MIN(C36+E36,Inputs!$B$9))</f>
        <v>0</v>
      </c>
      <c r="H36" s="3">
        <f>IF(Inputs!$B$26&lt;&gt;"Ready to model","PENDING INPUTS",Inputs!$B$7)</f>
        <v>550</v>
      </c>
      <c r="I36" s="3">
        <f>IF(Inputs!$B$26&lt;&gt;"Ready to model","PENDING INPUTS",MAX(0,F36+G36-H36))</f>
        <v>0</v>
      </c>
      <c r="J36" s="3">
        <f>IF(Inputs!$B$26&lt;&gt;"Ready to model","PENDING INPUTS",IF(F36+G36&gt;H36,IF(F36+G36=0,0,H36*F36/(F36+G36)),MIN(B36+D36,F36+MAX(0,H36-F36-G36-IF((Inputs!$B$5)&lt;Inputs!$B$5,C36+E36-G36,0)))))</f>
        <v>0</v>
      </c>
      <c r="K36" s="3">
        <f>IF(Inputs!$B$26&lt;&gt;"Ready to model","PENDING INPUTS",MIN(C36+E36,MAX(0,H36-J36)))</f>
        <v>0</v>
      </c>
      <c r="L36" s="3">
        <f>IF(Inputs!$B$26&lt;&gt;"Ready to model","PENDING INPUTS",MAX(0,B36+D36-J36))</f>
        <v>0</v>
      </c>
      <c r="M36" s="3">
        <f>IF(Inputs!$B$26&lt;&gt;"Ready to model","PENDING INPUTS",MAX(0,C36+E36-K36))</f>
        <v>0</v>
      </c>
      <c r="N36" s="3">
        <f>IF(Inputs!$B$26&lt;&gt;"Ready to model","PENDING INPUTS",L36+M36)</f>
        <v>0</v>
      </c>
      <c r="O36" s="3">
        <f>IF(Inputs!$B$26&lt;&gt;"Ready to model","PENDING INPUTS",D36+E36+O35)</f>
        <v>2224.3199999999997</v>
      </c>
      <c r="P36" s="3">
        <f>IF(Inputs!$B$26&lt;&gt;"Ready to model","PENDING INPUTS",J36+K36+P35)</f>
        <v>12124.32</v>
      </c>
    </row>
    <row r="37" spans="1:16" ht="27.95" customHeight="1" x14ac:dyDescent="0.25">
      <c r="A37">
        <v>33</v>
      </c>
      <c r="B37" s="3">
        <f>IF(Inputs!$B$26&lt;&gt;"Ready to model","PENDING INPUTS",L36)</f>
        <v>0</v>
      </c>
      <c r="C37" s="3">
        <f>IF(Inputs!$B$26&lt;&gt;"Ready to model","PENDING INPUTS",M36)</f>
        <v>0</v>
      </c>
      <c r="D37" s="3">
        <f>IF(Inputs!$B$26&lt;&gt;"Ready to model","PENDING INPUTS",ROUND(B37*(Inputs!$B$5)/12,2))</f>
        <v>0</v>
      </c>
      <c r="E37" s="3">
        <f>IF(Inputs!$B$26&lt;&gt;"Ready to model","PENDING INPUTS",ROUND(C37*Inputs!$B$5/12,2))</f>
        <v>0</v>
      </c>
      <c r="F37" s="3">
        <f>IF(Inputs!$B$26&lt;&gt;"Ready to model","PENDING INPUTS",MIN(B37+D37,Inputs!$B$6))</f>
        <v>0</v>
      </c>
      <c r="G37" s="3">
        <f>IF(Inputs!$B$26&lt;&gt;"Ready to model","PENDING INPUTS",MIN(C37+E37,Inputs!$B$9))</f>
        <v>0</v>
      </c>
      <c r="H37" s="3">
        <f>IF(Inputs!$B$26&lt;&gt;"Ready to model","PENDING INPUTS",Inputs!$B$7)</f>
        <v>550</v>
      </c>
      <c r="I37" s="3">
        <f>IF(Inputs!$B$26&lt;&gt;"Ready to model","PENDING INPUTS",MAX(0,F37+G37-H37))</f>
        <v>0</v>
      </c>
      <c r="J37" s="3">
        <f>IF(Inputs!$B$26&lt;&gt;"Ready to model","PENDING INPUTS",IF(F37+G37&gt;H37,IF(F37+G37=0,0,H37*F37/(F37+G37)),MIN(B37+D37,F37+MAX(0,H37-F37-G37-IF((Inputs!$B$5)&lt;Inputs!$B$5,C37+E37-G37,0)))))</f>
        <v>0</v>
      </c>
      <c r="K37" s="3">
        <f>IF(Inputs!$B$26&lt;&gt;"Ready to model","PENDING INPUTS",MIN(C37+E37,MAX(0,H37-J37)))</f>
        <v>0</v>
      </c>
      <c r="L37" s="3">
        <f>IF(Inputs!$B$26&lt;&gt;"Ready to model","PENDING INPUTS",MAX(0,B37+D37-J37))</f>
        <v>0</v>
      </c>
      <c r="M37" s="3">
        <f>IF(Inputs!$B$26&lt;&gt;"Ready to model","PENDING INPUTS",MAX(0,C37+E37-K37))</f>
        <v>0</v>
      </c>
      <c r="N37" s="3">
        <f>IF(Inputs!$B$26&lt;&gt;"Ready to model","PENDING INPUTS",L37+M37)</f>
        <v>0</v>
      </c>
      <c r="O37" s="3">
        <f>IF(Inputs!$B$26&lt;&gt;"Ready to model","PENDING INPUTS",D37+E37+O36)</f>
        <v>2224.3199999999997</v>
      </c>
      <c r="P37" s="3">
        <f>IF(Inputs!$B$26&lt;&gt;"Ready to model","PENDING INPUTS",J37+K37+P36)</f>
        <v>12124.32</v>
      </c>
    </row>
    <row r="38" spans="1:16" ht="27.95" customHeight="1" x14ac:dyDescent="0.25">
      <c r="A38">
        <v>34</v>
      </c>
      <c r="B38" s="3">
        <f>IF(Inputs!$B$26&lt;&gt;"Ready to model","PENDING INPUTS",L37)</f>
        <v>0</v>
      </c>
      <c r="C38" s="3">
        <f>IF(Inputs!$B$26&lt;&gt;"Ready to model","PENDING INPUTS",M37)</f>
        <v>0</v>
      </c>
      <c r="D38" s="3">
        <f>IF(Inputs!$B$26&lt;&gt;"Ready to model","PENDING INPUTS",ROUND(B38*(Inputs!$B$5)/12,2))</f>
        <v>0</v>
      </c>
      <c r="E38" s="3">
        <f>IF(Inputs!$B$26&lt;&gt;"Ready to model","PENDING INPUTS",ROUND(C38*Inputs!$B$5/12,2))</f>
        <v>0</v>
      </c>
      <c r="F38" s="3">
        <f>IF(Inputs!$B$26&lt;&gt;"Ready to model","PENDING INPUTS",MIN(B38+D38,Inputs!$B$6))</f>
        <v>0</v>
      </c>
      <c r="G38" s="3">
        <f>IF(Inputs!$B$26&lt;&gt;"Ready to model","PENDING INPUTS",MIN(C38+E38,Inputs!$B$9))</f>
        <v>0</v>
      </c>
      <c r="H38" s="3">
        <f>IF(Inputs!$B$26&lt;&gt;"Ready to model","PENDING INPUTS",Inputs!$B$7)</f>
        <v>550</v>
      </c>
      <c r="I38" s="3">
        <f>IF(Inputs!$B$26&lt;&gt;"Ready to model","PENDING INPUTS",MAX(0,F38+G38-H38))</f>
        <v>0</v>
      </c>
      <c r="J38" s="3">
        <f>IF(Inputs!$B$26&lt;&gt;"Ready to model","PENDING INPUTS",IF(F38+G38&gt;H38,IF(F38+G38=0,0,H38*F38/(F38+G38)),MIN(B38+D38,F38+MAX(0,H38-F38-G38-IF((Inputs!$B$5)&lt;Inputs!$B$5,C38+E38-G38,0)))))</f>
        <v>0</v>
      </c>
      <c r="K38" s="3">
        <f>IF(Inputs!$B$26&lt;&gt;"Ready to model","PENDING INPUTS",MIN(C38+E38,MAX(0,H38-J38)))</f>
        <v>0</v>
      </c>
      <c r="L38" s="3">
        <f>IF(Inputs!$B$26&lt;&gt;"Ready to model","PENDING INPUTS",MAX(0,B38+D38-J38))</f>
        <v>0</v>
      </c>
      <c r="M38" s="3">
        <f>IF(Inputs!$B$26&lt;&gt;"Ready to model","PENDING INPUTS",MAX(0,C38+E38-K38))</f>
        <v>0</v>
      </c>
      <c r="N38" s="3">
        <f>IF(Inputs!$B$26&lt;&gt;"Ready to model","PENDING INPUTS",L38+M38)</f>
        <v>0</v>
      </c>
      <c r="O38" s="3">
        <f>IF(Inputs!$B$26&lt;&gt;"Ready to model","PENDING INPUTS",D38+E38+O37)</f>
        <v>2224.3199999999997</v>
      </c>
      <c r="P38" s="3">
        <f>IF(Inputs!$B$26&lt;&gt;"Ready to model","PENDING INPUTS",J38+K38+P37)</f>
        <v>12124.32</v>
      </c>
    </row>
    <row r="39" spans="1:16" ht="27.95" customHeight="1" x14ac:dyDescent="0.25">
      <c r="A39">
        <v>35</v>
      </c>
      <c r="B39" s="3">
        <f>IF(Inputs!$B$26&lt;&gt;"Ready to model","PENDING INPUTS",L38)</f>
        <v>0</v>
      </c>
      <c r="C39" s="3">
        <f>IF(Inputs!$B$26&lt;&gt;"Ready to model","PENDING INPUTS",M38)</f>
        <v>0</v>
      </c>
      <c r="D39" s="3">
        <f>IF(Inputs!$B$26&lt;&gt;"Ready to model","PENDING INPUTS",ROUND(B39*(Inputs!$B$5)/12,2))</f>
        <v>0</v>
      </c>
      <c r="E39" s="3">
        <f>IF(Inputs!$B$26&lt;&gt;"Ready to model","PENDING INPUTS",ROUND(C39*Inputs!$B$5/12,2))</f>
        <v>0</v>
      </c>
      <c r="F39" s="3">
        <f>IF(Inputs!$B$26&lt;&gt;"Ready to model","PENDING INPUTS",MIN(B39+D39,Inputs!$B$6))</f>
        <v>0</v>
      </c>
      <c r="G39" s="3">
        <f>IF(Inputs!$B$26&lt;&gt;"Ready to model","PENDING INPUTS",MIN(C39+E39,Inputs!$B$9))</f>
        <v>0</v>
      </c>
      <c r="H39" s="3">
        <f>IF(Inputs!$B$26&lt;&gt;"Ready to model","PENDING INPUTS",Inputs!$B$7)</f>
        <v>550</v>
      </c>
      <c r="I39" s="3">
        <f>IF(Inputs!$B$26&lt;&gt;"Ready to model","PENDING INPUTS",MAX(0,F39+G39-H39))</f>
        <v>0</v>
      </c>
      <c r="J39" s="3">
        <f>IF(Inputs!$B$26&lt;&gt;"Ready to model","PENDING INPUTS",IF(F39+G39&gt;H39,IF(F39+G39=0,0,H39*F39/(F39+G39)),MIN(B39+D39,F39+MAX(0,H39-F39-G39-IF((Inputs!$B$5)&lt;Inputs!$B$5,C39+E39-G39,0)))))</f>
        <v>0</v>
      </c>
      <c r="K39" s="3">
        <f>IF(Inputs!$B$26&lt;&gt;"Ready to model","PENDING INPUTS",MIN(C39+E39,MAX(0,H39-J39)))</f>
        <v>0</v>
      </c>
      <c r="L39" s="3">
        <f>IF(Inputs!$B$26&lt;&gt;"Ready to model","PENDING INPUTS",MAX(0,B39+D39-J39))</f>
        <v>0</v>
      </c>
      <c r="M39" s="3">
        <f>IF(Inputs!$B$26&lt;&gt;"Ready to model","PENDING INPUTS",MAX(0,C39+E39-K39))</f>
        <v>0</v>
      </c>
      <c r="N39" s="3">
        <f>IF(Inputs!$B$26&lt;&gt;"Ready to model","PENDING INPUTS",L39+M39)</f>
        <v>0</v>
      </c>
      <c r="O39" s="3">
        <f>IF(Inputs!$B$26&lt;&gt;"Ready to model","PENDING INPUTS",D39+E39+O38)</f>
        <v>2224.3199999999997</v>
      </c>
      <c r="P39" s="3">
        <f>IF(Inputs!$B$26&lt;&gt;"Ready to model","PENDING INPUTS",J39+K39+P38)</f>
        <v>12124.32</v>
      </c>
    </row>
    <row r="40" spans="1:16" ht="27.95" customHeight="1" x14ac:dyDescent="0.25">
      <c r="A40">
        <v>36</v>
      </c>
      <c r="B40" s="3">
        <f>IF(Inputs!$B$26&lt;&gt;"Ready to model","PENDING INPUTS",L39)</f>
        <v>0</v>
      </c>
      <c r="C40" s="3">
        <f>IF(Inputs!$B$26&lt;&gt;"Ready to model","PENDING INPUTS",M39)</f>
        <v>0</v>
      </c>
      <c r="D40" s="3">
        <f>IF(Inputs!$B$26&lt;&gt;"Ready to model","PENDING INPUTS",ROUND(B40*(Inputs!$B$5)/12,2))</f>
        <v>0</v>
      </c>
      <c r="E40" s="3">
        <f>IF(Inputs!$B$26&lt;&gt;"Ready to model","PENDING INPUTS",ROUND(C40*Inputs!$B$5/12,2))</f>
        <v>0</v>
      </c>
      <c r="F40" s="3">
        <f>IF(Inputs!$B$26&lt;&gt;"Ready to model","PENDING INPUTS",MIN(B40+D40,Inputs!$B$6))</f>
        <v>0</v>
      </c>
      <c r="G40" s="3">
        <f>IF(Inputs!$B$26&lt;&gt;"Ready to model","PENDING INPUTS",MIN(C40+E40,Inputs!$B$9))</f>
        <v>0</v>
      </c>
      <c r="H40" s="3">
        <f>IF(Inputs!$B$26&lt;&gt;"Ready to model","PENDING INPUTS",Inputs!$B$7)</f>
        <v>550</v>
      </c>
      <c r="I40" s="3">
        <f>IF(Inputs!$B$26&lt;&gt;"Ready to model","PENDING INPUTS",MAX(0,F40+G40-H40))</f>
        <v>0</v>
      </c>
      <c r="J40" s="3">
        <f>IF(Inputs!$B$26&lt;&gt;"Ready to model","PENDING INPUTS",IF(F40+G40&gt;H40,IF(F40+G40=0,0,H40*F40/(F40+G40)),MIN(B40+D40,F40+MAX(0,H40-F40-G40-IF((Inputs!$B$5)&lt;Inputs!$B$5,C40+E40-G40,0)))))</f>
        <v>0</v>
      </c>
      <c r="K40" s="3">
        <f>IF(Inputs!$B$26&lt;&gt;"Ready to model","PENDING INPUTS",MIN(C40+E40,MAX(0,H40-J40)))</f>
        <v>0</v>
      </c>
      <c r="L40" s="3">
        <f>IF(Inputs!$B$26&lt;&gt;"Ready to model","PENDING INPUTS",MAX(0,B40+D40-J40))</f>
        <v>0</v>
      </c>
      <c r="M40" s="3">
        <f>IF(Inputs!$B$26&lt;&gt;"Ready to model","PENDING INPUTS",MAX(0,C40+E40-K40))</f>
        <v>0</v>
      </c>
      <c r="N40" s="3">
        <f>IF(Inputs!$B$26&lt;&gt;"Ready to model","PENDING INPUTS",L40+M40)</f>
        <v>0</v>
      </c>
      <c r="O40" s="3">
        <f>IF(Inputs!$B$26&lt;&gt;"Ready to model","PENDING INPUTS",D40+E40+O39)</f>
        <v>2224.3199999999997</v>
      </c>
      <c r="P40" s="3">
        <f>IF(Inputs!$B$26&lt;&gt;"Ready to model","PENDING INPUTS",J40+K40+P39)</f>
        <v>12124.32</v>
      </c>
    </row>
    <row r="41" spans="1:16" ht="27.95" customHeight="1" x14ac:dyDescent="0.25">
      <c r="A41">
        <v>37</v>
      </c>
      <c r="B41" s="3">
        <f>IF(Inputs!$B$26&lt;&gt;"Ready to model","PENDING INPUTS",L40)</f>
        <v>0</v>
      </c>
      <c r="C41" s="3">
        <f>IF(Inputs!$B$26&lt;&gt;"Ready to model","PENDING INPUTS",M40)</f>
        <v>0</v>
      </c>
      <c r="D41" s="3">
        <f>IF(Inputs!$B$26&lt;&gt;"Ready to model","PENDING INPUTS",ROUND(B41*(Inputs!$B$5)/12,2))</f>
        <v>0</v>
      </c>
      <c r="E41" s="3">
        <f>IF(Inputs!$B$26&lt;&gt;"Ready to model","PENDING INPUTS",ROUND(C41*Inputs!$B$5/12,2))</f>
        <v>0</v>
      </c>
      <c r="F41" s="3">
        <f>IF(Inputs!$B$26&lt;&gt;"Ready to model","PENDING INPUTS",MIN(B41+D41,Inputs!$B$6))</f>
        <v>0</v>
      </c>
      <c r="G41" s="3">
        <f>IF(Inputs!$B$26&lt;&gt;"Ready to model","PENDING INPUTS",MIN(C41+E41,Inputs!$B$9))</f>
        <v>0</v>
      </c>
      <c r="H41" s="3">
        <f>IF(Inputs!$B$26&lt;&gt;"Ready to model","PENDING INPUTS",Inputs!$B$7)</f>
        <v>550</v>
      </c>
      <c r="I41" s="3">
        <f>IF(Inputs!$B$26&lt;&gt;"Ready to model","PENDING INPUTS",MAX(0,F41+G41-H41))</f>
        <v>0</v>
      </c>
      <c r="J41" s="3">
        <f>IF(Inputs!$B$26&lt;&gt;"Ready to model","PENDING INPUTS",IF(F41+G41&gt;H41,IF(F41+G41=0,0,H41*F41/(F41+G41)),MIN(B41+D41,F41+MAX(0,H41-F41-G41-IF((Inputs!$B$5)&lt;Inputs!$B$5,C41+E41-G41,0)))))</f>
        <v>0</v>
      </c>
      <c r="K41" s="3">
        <f>IF(Inputs!$B$26&lt;&gt;"Ready to model","PENDING INPUTS",MIN(C41+E41,MAX(0,H41-J41)))</f>
        <v>0</v>
      </c>
      <c r="L41" s="3">
        <f>IF(Inputs!$B$26&lt;&gt;"Ready to model","PENDING INPUTS",MAX(0,B41+D41-J41))</f>
        <v>0</v>
      </c>
      <c r="M41" s="3">
        <f>IF(Inputs!$B$26&lt;&gt;"Ready to model","PENDING INPUTS",MAX(0,C41+E41-K41))</f>
        <v>0</v>
      </c>
      <c r="N41" s="3">
        <f>IF(Inputs!$B$26&lt;&gt;"Ready to model","PENDING INPUTS",L41+M41)</f>
        <v>0</v>
      </c>
      <c r="O41" s="3">
        <f>IF(Inputs!$B$26&lt;&gt;"Ready to model","PENDING INPUTS",D41+E41+O40)</f>
        <v>2224.3199999999997</v>
      </c>
      <c r="P41" s="3">
        <f>IF(Inputs!$B$26&lt;&gt;"Ready to model","PENDING INPUTS",J41+K41+P40)</f>
        <v>12124.32</v>
      </c>
    </row>
    <row r="42" spans="1:16" ht="27.95" customHeight="1" x14ac:dyDescent="0.25">
      <c r="A42">
        <v>38</v>
      </c>
      <c r="B42" s="3">
        <f>IF(Inputs!$B$26&lt;&gt;"Ready to model","PENDING INPUTS",L41)</f>
        <v>0</v>
      </c>
      <c r="C42" s="3">
        <f>IF(Inputs!$B$26&lt;&gt;"Ready to model","PENDING INPUTS",M41)</f>
        <v>0</v>
      </c>
      <c r="D42" s="3">
        <f>IF(Inputs!$B$26&lt;&gt;"Ready to model","PENDING INPUTS",ROUND(B42*(Inputs!$B$5)/12,2))</f>
        <v>0</v>
      </c>
      <c r="E42" s="3">
        <f>IF(Inputs!$B$26&lt;&gt;"Ready to model","PENDING INPUTS",ROUND(C42*Inputs!$B$5/12,2))</f>
        <v>0</v>
      </c>
      <c r="F42" s="3">
        <f>IF(Inputs!$B$26&lt;&gt;"Ready to model","PENDING INPUTS",MIN(B42+D42,Inputs!$B$6))</f>
        <v>0</v>
      </c>
      <c r="G42" s="3">
        <f>IF(Inputs!$B$26&lt;&gt;"Ready to model","PENDING INPUTS",MIN(C42+E42,Inputs!$B$9))</f>
        <v>0</v>
      </c>
      <c r="H42" s="3">
        <f>IF(Inputs!$B$26&lt;&gt;"Ready to model","PENDING INPUTS",Inputs!$B$7)</f>
        <v>550</v>
      </c>
      <c r="I42" s="3">
        <f>IF(Inputs!$B$26&lt;&gt;"Ready to model","PENDING INPUTS",MAX(0,F42+G42-H42))</f>
        <v>0</v>
      </c>
      <c r="J42" s="3">
        <f>IF(Inputs!$B$26&lt;&gt;"Ready to model","PENDING INPUTS",IF(F42+G42&gt;H42,IF(F42+G42=0,0,H42*F42/(F42+G42)),MIN(B42+D42,F42+MAX(0,H42-F42-G42-IF((Inputs!$B$5)&lt;Inputs!$B$5,C42+E42-G42,0)))))</f>
        <v>0</v>
      </c>
      <c r="K42" s="3">
        <f>IF(Inputs!$B$26&lt;&gt;"Ready to model","PENDING INPUTS",MIN(C42+E42,MAX(0,H42-J42)))</f>
        <v>0</v>
      </c>
      <c r="L42" s="3">
        <f>IF(Inputs!$B$26&lt;&gt;"Ready to model","PENDING INPUTS",MAX(0,B42+D42-J42))</f>
        <v>0</v>
      </c>
      <c r="M42" s="3">
        <f>IF(Inputs!$B$26&lt;&gt;"Ready to model","PENDING INPUTS",MAX(0,C42+E42-K42))</f>
        <v>0</v>
      </c>
      <c r="N42" s="3">
        <f>IF(Inputs!$B$26&lt;&gt;"Ready to model","PENDING INPUTS",L42+M42)</f>
        <v>0</v>
      </c>
      <c r="O42" s="3">
        <f>IF(Inputs!$B$26&lt;&gt;"Ready to model","PENDING INPUTS",D42+E42+O41)</f>
        <v>2224.3199999999997</v>
      </c>
      <c r="P42" s="3">
        <f>IF(Inputs!$B$26&lt;&gt;"Ready to model","PENDING INPUTS",J42+K42+P41)</f>
        <v>12124.32</v>
      </c>
    </row>
    <row r="43" spans="1:16" ht="27.95" customHeight="1" x14ac:dyDescent="0.25">
      <c r="A43">
        <v>39</v>
      </c>
      <c r="B43" s="3">
        <f>IF(Inputs!$B$26&lt;&gt;"Ready to model","PENDING INPUTS",L42)</f>
        <v>0</v>
      </c>
      <c r="C43" s="3">
        <f>IF(Inputs!$B$26&lt;&gt;"Ready to model","PENDING INPUTS",M42)</f>
        <v>0</v>
      </c>
      <c r="D43" s="3">
        <f>IF(Inputs!$B$26&lt;&gt;"Ready to model","PENDING INPUTS",ROUND(B43*(Inputs!$B$5)/12,2))</f>
        <v>0</v>
      </c>
      <c r="E43" s="3">
        <f>IF(Inputs!$B$26&lt;&gt;"Ready to model","PENDING INPUTS",ROUND(C43*Inputs!$B$5/12,2))</f>
        <v>0</v>
      </c>
      <c r="F43" s="3">
        <f>IF(Inputs!$B$26&lt;&gt;"Ready to model","PENDING INPUTS",MIN(B43+D43,Inputs!$B$6))</f>
        <v>0</v>
      </c>
      <c r="G43" s="3">
        <f>IF(Inputs!$B$26&lt;&gt;"Ready to model","PENDING INPUTS",MIN(C43+E43,Inputs!$B$9))</f>
        <v>0</v>
      </c>
      <c r="H43" s="3">
        <f>IF(Inputs!$B$26&lt;&gt;"Ready to model","PENDING INPUTS",Inputs!$B$7)</f>
        <v>550</v>
      </c>
      <c r="I43" s="3">
        <f>IF(Inputs!$B$26&lt;&gt;"Ready to model","PENDING INPUTS",MAX(0,F43+G43-H43))</f>
        <v>0</v>
      </c>
      <c r="J43" s="3">
        <f>IF(Inputs!$B$26&lt;&gt;"Ready to model","PENDING INPUTS",IF(F43+G43&gt;H43,IF(F43+G43=0,0,H43*F43/(F43+G43)),MIN(B43+D43,F43+MAX(0,H43-F43-G43-IF((Inputs!$B$5)&lt;Inputs!$B$5,C43+E43-G43,0)))))</f>
        <v>0</v>
      </c>
      <c r="K43" s="3">
        <f>IF(Inputs!$B$26&lt;&gt;"Ready to model","PENDING INPUTS",MIN(C43+E43,MAX(0,H43-J43)))</f>
        <v>0</v>
      </c>
      <c r="L43" s="3">
        <f>IF(Inputs!$B$26&lt;&gt;"Ready to model","PENDING INPUTS",MAX(0,B43+D43-J43))</f>
        <v>0</v>
      </c>
      <c r="M43" s="3">
        <f>IF(Inputs!$B$26&lt;&gt;"Ready to model","PENDING INPUTS",MAX(0,C43+E43-K43))</f>
        <v>0</v>
      </c>
      <c r="N43" s="3">
        <f>IF(Inputs!$B$26&lt;&gt;"Ready to model","PENDING INPUTS",L43+M43)</f>
        <v>0</v>
      </c>
      <c r="O43" s="3">
        <f>IF(Inputs!$B$26&lt;&gt;"Ready to model","PENDING INPUTS",D43+E43+O42)</f>
        <v>2224.3199999999997</v>
      </c>
      <c r="P43" s="3">
        <f>IF(Inputs!$B$26&lt;&gt;"Ready to model","PENDING INPUTS",J43+K43+P42)</f>
        <v>12124.32</v>
      </c>
    </row>
    <row r="44" spans="1:16" ht="27.95" customHeight="1" x14ac:dyDescent="0.25">
      <c r="A44">
        <v>40</v>
      </c>
      <c r="B44" s="3">
        <f>IF(Inputs!$B$26&lt;&gt;"Ready to model","PENDING INPUTS",L43)</f>
        <v>0</v>
      </c>
      <c r="C44" s="3">
        <f>IF(Inputs!$B$26&lt;&gt;"Ready to model","PENDING INPUTS",M43)</f>
        <v>0</v>
      </c>
      <c r="D44" s="3">
        <f>IF(Inputs!$B$26&lt;&gt;"Ready to model","PENDING INPUTS",ROUND(B44*(Inputs!$B$5)/12,2))</f>
        <v>0</v>
      </c>
      <c r="E44" s="3">
        <f>IF(Inputs!$B$26&lt;&gt;"Ready to model","PENDING INPUTS",ROUND(C44*Inputs!$B$5/12,2))</f>
        <v>0</v>
      </c>
      <c r="F44" s="3">
        <f>IF(Inputs!$B$26&lt;&gt;"Ready to model","PENDING INPUTS",MIN(B44+D44,Inputs!$B$6))</f>
        <v>0</v>
      </c>
      <c r="G44" s="3">
        <f>IF(Inputs!$B$26&lt;&gt;"Ready to model","PENDING INPUTS",MIN(C44+E44,Inputs!$B$9))</f>
        <v>0</v>
      </c>
      <c r="H44" s="3">
        <f>IF(Inputs!$B$26&lt;&gt;"Ready to model","PENDING INPUTS",Inputs!$B$7)</f>
        <v>550</v>
      </c>
      <c r="I44" s="3">
        <f>IF(Inputs!$B$26&lt;&gt;"Ready to model","PENDING INPUTS",MAX(0,F44+G44-H44))</f>
        <v>0</v>
      </c>
      <c r="J44" s="3">
        <f>IF(Inputs!$B$26&lt;&gt;"Ready to model","PENDING INPUTS",IF(F44+G44&gt;H44,IF(F44+G44=0,0,H44*F44/(F44+G44)),MIN(B44+D44,F44+MAX(0,H44-F44-G44-IF((Inputs!$B$5)&lt;Inputs!$B$5,C44+E44-G44,0)))))</f>
        <v>0</v>
      </c>
      <c r="K44" s="3">
        <f>IF(Inputs!$B$26&lt;&gt;"Ready to model","PENDING INPUTS",MIN(C44+E44,MAX(0,H44-J44)))</f>
        <v>0</v>
      </c>
      <c r="L44" s="3">
        <f>IF(Inputs!$B$26&lt;&gt;"Ready to model","PENDING INPUTS",MAX(0,B44+D44-J44))</f>
        <v>0</v>
      </c>
      <c r="M44" s="3">
        <f>IF(Inputs!$B$26&lt;&gt;"Ready to model","PENDING INPUTS",MAX(0,C44+E44-K44))</f>
        <v>0</v>
      </c>
      <c r="N44" s="3">
        <f>IF(Inputs!$B$26&lt;&gt;"Ready to model","PENDING INPUTS",L44+M44)</f>
        <v>0</v>
      </c>
      <c r="O44" s="3">
        <f>IF(Inputs!$B$26&lt;&gt;"Ready to model","PENDING INPUTS",D44+E44+O43)</f>
        <v>2224.3199999999997</v>
      </c>
      <c r="P44" s="3">
        <f>IF(Inputs!$B$26&lt;&gt;"Ready to model","PENDING INPUTS",J44+K44+P43)</f>
        <v>12124.32</v>
      </c>
    </row>
    <row r="45" spans="1:16" ht="27.95" customHeight="1" x14ac:dyDescent="0.25">
      <c r="A45">
        <v>41</v>
      </c>
      <c r="B45" s="3">
        <f>IF(Inputs!$B$26&lt;&gt;"Ready to model","PENDING INPUTS",L44)</f>
        <v>0</v>
      </c>
      <c r="C45" s="3">
        <f>IF(Inputs!$B$26&lt;&gt;"Ready to model","PENDING INPUTS",M44)</f>
        <v>0</v>
      </c>
      <c r="D45" s="3">
        <f>IF(Inputs!$B$26&lt;&gt;"Ready to model","PENDING INPUTS",ROUND(B45*(Inputs!$B$5)/12,2))</f>
        <v>0</v>
      </c>
      <c r="E45" s="3">
        <f>IF(Inputs!$B$26&lt;&gt;"Ready to model","PENDING INPUTS",ROUND(C45*Inputs!$B$5/12,2))</f>
        <v>0</v>
      </c>
      <c r="F45" s="3">
        <f>IF(Inputs!$B$26&lt;&gt;"Ready to model","PENDING INPUTS",MIN(B45+D45,Inputs!$B$6))</f>
        <v>0</v>
      </c>
      <c r="G45" s="3">
        <f>IF(Inputs!$B$26&lt;&gt;"Ready to model","PENDING INPUTS",MIN(C45+E45,Inputs!$B$9))</f>
        <v>0</v>
      </c>
      <c r="H45" s="3">
        <f>IF(Inputs!$B$26&lt;&gt;"Ready to model","PENDING INPUTS",Inputs!$B$7)</f>
        <v>550</v>
      </c>
      <c r="I45" s="3">
        <f>IF(Inputs!$B$26&lt;&gt;"Ready to model","PENDING INPUTS",MAX(0,F45+G45-H45))</f>
        <v>0</v>
      </c>
      <c r="J45" s="3">
        <f>IF(Inputs!$B$26&lt;&gt;"Ready to model","PENDING INPUTS",IF(F45+G45&gt;H45,IF(F45+G45=0,0,H45*F45/(F45+G45)),MIN(B45+D45,F45+MAX(0,H45-F45-G45-IF((Inputs!$B$5)&lt;Inputs!$B$5,C45+E45-G45,0)))))</f>
        <v>0</v>
      </c>
      <c r="K45" s="3">
        <f>IF(Inputs!$B$26&lt;&gt;"Ready to model","PENDING INPUTS",MIN(C45+E45,MAX(0,H45-J45)))</f>
        <v>0</v>
      </c>
      <c r="L45" s="3">
        <f>IF(Inputs!$B$26&lt;&gt;"Ready to model","PENDING INPUTS",MAX(0,B45+D45-J45))</f>
        <v>0</v>
      </c>
      <c r="M45" s="3">
        <f>IF(Inputs!$B$26&lt;&gt;"Ready to model","PENDING INPUTS",MAX(0,C45+E45-K45))</f>
        <v>0</v>
      </c>
      <c r="N45" s="3">
        <f>IF(Inputs!$B$26&lt;&gt;"Ready to model","PENDING INPUTS",L45+M45)</f>
        <v>0</v>
      </c>
      <c r="O45" s="3">
        <f>IF(Inputs!$B$26&lt;&gt;"Ready to model","PENDING INPUTS",D45+E45+O44)</f>
        <v>2224.3199999999997</v>
      </c>
      <c r="P45" s="3">
        <f>IF(Inputs!$B$26&lt;&gt;"Ready to model","PENDING INPUTS",J45+K45+P44)</f>
        <v>12124.32</v>
      </c>
    </row>
    <row r="46" spans="1:16" ht="27.95" customHeight="1" x14ac:dyDescent="0.25">
      <c r="A46">
        <v>42</v>
      </c>
      <c r="B46" s="3">
        <f>IF(Inputs!$B$26&lt;&gt;"Ready to model","PENDING INPUTS",L45)</f>
        <v>0</v>
      </c>
      <c r="C46" s="3">
        <f>IF(Inputs!$B$26&lt;&gt;"Ready to model","PENDING INPUTS",M45)</f>
        <v>0</v>
      </c>
      <c r="D46" s="3">
        <f>IF(Inputs!$B$26&lt;&gt;"Ready to model","PENDING INPUTS",ROUND(B46*(Inputs!$B$5)/12,2))</f>
        <v>0</v>
      </c>
      <c r="E46" s="3">
        <f>IF(Inputs!$B$26&lt;&gt;"Ready to model","PENDING INPUTS",ROUND(C46*Inputs!$B$5/12,2))</f>
        <v>0</v>
      </c>
      <c r="F46" s="3">
        <f>IF(Inputs!$B$26&lt;&gt;"Ready to model","PENDING INPUTS",MIN(B46+D46,Inputs!$B$6))</f>
        <v>0</v>
      </c>
      <c r="G46" s="3">
        <f>IF(Inputs!$B$26&lt;&gt;"Ready to model","PENDING INPUTS",MIN(C46+E46,Inputs!$B$9))</f>
        <v>0</v>
      </c>
      <c r="H46" s="3">
        <f>IF(Inputs!$B$26&lt;&gt;"Ready to model","PENDING INPUTS",Inputs!$B$7)</f>
        <v>550</v>
      </c>
      <c r="I46" s="3">
        <f>IF(Inputs!$B$26&lt;&gt;"Ready to model","PENDING INPUTS",MAX(0,F46+G46-H46))</f>
        <v>0</v>
      </c>
      <c r="J46" s="3">
        <f>IF(Inputs!$B$26&lt;&gt;"Ready to model","PENDING INPUTS",IF(F46+G46&gt;H46,IF(F46+G46=0,0,H46*F46/(F46+G46)),MIN(B46+D46,F46+MAX(0,H46-F46-G46-IF((Inputs!$B$5)&lt;Inputs!$B$5,C46+E46-G46,0)))))</f>
        <v>0</v>
      </c>
      <c r="K46" s="3">
        <f>IF(Inputs!$B$26&lt;&gt;"Ready to model","PENDING INPUTS",MIN(C46+E46,MAX(0,H46-J46)))</f>
        <v>0</v>
      </c>
      <c r="L46" s="3">
        <f>IF(Inputs!$B$26&lt;&gt;"Ready to model","PENDING INPUTS",MAX(0,B46+D46-J46))</f>
        <v>0</v>
      </c>
      <c r="M46" s="3">
        <f>IF(Inputs!$B$26&lt;&gt;"Ready to model","PENDING INPUTS",MAX(0,C46+E46-K46))</f>
        <v>0</v>
      </c>
      <c r="N46" s="3">
        <f>IF(Inputs!$B$26&lt;&gt;"Ready to model","PENDING INPUTS",L46+M46)</f>
        <v>0</v>
      </c>
      <c r="O46" s="3">
        <f>IF(Inputs!$B$26&lt;&gt;"Ready to model","PENDING INPUTS",D46+E46+O45)</f>
        <v>2224.3199999999997</v>
      </c>
      <c r="P46" s="3">
        <f>IF(Inputs!$B$26&lt;&gt;"Ready to model","PENDING INPUTS",J46+K46+P45)</f>
        <v>12124.32</v>
      </c>
    </row>
    <row r="47" spans="1:16" ht="27.95" customHeight="1" x14ac:dyDescent="0.25">
      <c r="A47">
        <v>43</v>
      </c>
      <c r="B47" s="3">
        <f>IF(Inputs!$B$26&lt;&gt;"Ready to model","PENDING INPUTS",L46)</f>
        <v>0</v>
      </c>
      <c r="C47" s="3">
        <f>IF(Inputs!$B$26&lt;&gt;"Ready to model","PENDING INPUTS",M46)</f>
        <v>0</v>
      </c>
      <c r="D47" s="3">
        <f>IF(Inputs!$B$26&lt;&gt;"Ready to model","PENDING INPUTS",ROUND(B47*(Inputs!$B$5)/12,2))</f>
        <v>0</v>
      </c>
      <c r="E47" s="3">
        <f>IF(Inputs!$B$26&lt;&gt;"Ready to model","PENDING INPUTS",ROUND(C47*Inputs!$B$5/12,2))</f>
        <v>0</v>
      </c>
      <c r="F47" s="3">
        <f>IF(Inputs!$B$26&lt;&gt;"Ready to model","PENDING INPUTS",MIN(B47+D47,Inputs!$B$6))</f>
        <v>0</v>
      </c>
      <c r="G47" s="3">
        <f>IF(Inputs!$B$26&lt;&gt;"Ready to model","PENDING INPUTS",MIN(C47+E47,Inputs!$B$9))</f>
        <v>0</v>
      </c>
      <c r="H47" s="3">
        <f>IF(Inputs!$B$26&lt;&gt;"Ready to model","PENDING INPUTS",Inputs!$B$7)</f>
        <v>550</v>
      </c>
      <c r="I47" s="3">
        <f>IF(Inputs!$B$26&lt;&gt;"Ready to model","PENDING INPUTS",MAX(0,F47+G47-H47))</f>
        <v>0</v>
      </c>
      <c r="J47" s="3">
        <f>IF(Inputs!$B$26&lt;&gt;"Ready to model","PENDING INPUTS",IF(F47+G47&gt;H47,IF(F47+G47=0,0,H47*F47/(F47+G47)),MIN(B47+D47,F47+MAX(0,H47-F47-G47-IF((Inputs!$B$5)&lt;Inputs!$B$5,C47+E47-G47,0)))))</f>
        <v>0</v>
      </c>
      <c r="K47" s="3">
        <f>IF(Inputs!$B$26&lt;&gt;"Ready to model","PENDING INPUTS",MIN(C47+E47,MAX(0,H47-J47)))</f>
        <v>0</v>
      </c>
      <c r="L47" s="3">
        <f>IF(Inputs!$B$26&lt;&gt;"Ready to model","PENDING INPUTS",MAX(0,B47+D47-J47))</f>
        <v>0</v>
      </c>
      <c r="M47" s="3">
        <f>IF(Inputs!$B$26&lt;&gt;"Ready to model","PENDING INPUTS",MAX(0,C47+E47-K47))</f>
        <v>0</v>
      </c>
      <c r="N47" s="3">
        <f>IF(Inputs!$B$26&lt;&gt;"Ready to model","PENDING INPUTS",L47+M47)</f>
        <v>0</v>
      </c>
      <c r="O47" s="3">
        <f>IF(Inputs!$B$26&lt;&gt;"Ready to model","PENDING INPUTS",D47+E47+O46)</f>
        <v>2224.3199999999997</v>
      </c>
      <c r="P47" s="3">
        <f>IF(Inputs!$B$26&lt;&gt;"Ready to model","PENDING INPUTS",J47+K47+P46)</f>
        <v>12124.32</v>
      </c>
    </row>
    <row r="48" spans="1:16" ht="27.95" customHeight="1" x14ac:dyDescent="0.25">
      <c r="A48">
        <v>44</v>
      </c>
      <c r="B48" s="3">
        <f>IF(Inputs!$B$26&lt;&gt;"Ready to model","PENDING INPUTS",L47)</f>
        <v>0</v>
      </c>
      <c r="C48" s="3">
        <f>IF(Inputs!$B$26&lt;&gt;"Ready to model","PENDING INPUTS",M47)</f>
        <v>0</v>
      </c>
      <c r="D48" s="3">
        <f>IF(Inputs!$B$26&lt;&gt;"Ready to model","PENDING INPUTS",ROUND(B48*(Inputs!$B$5)/12,2))</f>
        <v>0</v>
      </c>
      <c r="E48" s="3">
        <f>IF(Inputs!$B$26&lt;&gt;"Ready to model","PENDING INPUTS",ROUND(C48*Inputs!$B$5/12,2))</f>
        <v>0</v>
      </c>
      <c r="F48" s="3">
        <f>IF(Inputs!$B$26&lt;&gt;"Ready to model","PENDING INPUTS",MIN(B48+D48,Inputs!$B$6))</f>
        <v>0</v>
      </c>
      <c r="G48" s="3">
        <f>IF(Inputs!$B$26&lt;&gt;"Ready to model","PENDING INPUTS",MIN(C48+E48,Inputs!$B$9))</f>
        <v>0</v>
      </c>
      <c r="H48" s="3">
        <f>IF(Inputs!$B$26&lt;&gt;"Ready to model","PENDING INPUTS",Inputs!$B$7)</f>
        <v>550</v>
      </c>
      <c r="I48" s="3">
        <f>IF(Inputs!$B$26&lt;&gt;"Ready to model","PENDING INPUTS",MAX(0,F48+G48-H48))</f>
        <v>0</v>
      </c>
      <c r="J48" s="3">
        <f>IF(Inputs!$B$26&lt;&gt;"Ready to model","PENDING INPUTS",IF(F48+G48&gt;H48,IF(F48+G48=0,0,H48*F48/(F48+G48)),MIN(B48+D48,F48+MAX(0,H48-F48-G48-IF((Inputs!$B$5)&lt;Inputs!$B$5,C48+E48-G48,0)))))</f>
        <v>0</v>
      </c>
      <c r="K48" s="3">
        <f>IF(Inputs!$B$26&lt;&gt;"Ready to model","PENDING INPUTS",MIN(C48+E48,MAX(0,H48-J48)))</f>
        <v>0</v>
      </c>
      <c r="L48" s="3">
        <f>IF(Inputs!$B$26&lt;&gt;"Ready to model","PENDING INPUTS",MAX(0,B48+D48-J48))</f>
        <v>0</v>
      </c>
      <c r="M48" s="3">
        <f>IF(Inputs!$B$26&lt;&gt;"Ready to model","PENDING INPUTS",MAX(0,C48+E48-K48))</f>
        <v>0</v>
      </c>
      <c r="N48" s="3">
        <f>IF(Inputs!$B$26&lt;&gt;"Ready to model","PENDING INPUTS",L48+M48)</f>
        <v>0</v>
      </c>
      <c r="O48" s="3">
        <f>IF(Inputs!$B$26&lt;&gt;"Ready to model","PENDING INPUTS",D48+E48+O47)</f>
        <v>2224.3199999999997</v>
      </c>
      <c r="P48" s="3">
        <f>IF(Inputs!$B$26&lt;&gt;"Ready to model","PENDING INPUTS",J48+K48+P47)</f>
        <v>12124.32</v>
      </c>
    </row>
    <row r="49" spans="1:16" ht="27.95" customHeight="1" x14ac:dyDescent="0.25">
      <c r="A49">
        <v>45</v>
      </c>
      <c r="B49" s="3">
        <f>IF(Inputs!$B$26&lt;&gt;"Ready to model","PENDING INPUTS",L48)</f>
        <v>0</v>
      </c>
      <c r="C49" s="3">
        <f>IF(Inputs!$B$26&lt;&gt;"Ready to model","PENDING INPUTS",M48)</f>
        <v>0</v>
      </c>
      <c r="D49" s="3">
        <f>IF(Inputs!$B$26&lt;&gt;"Ready to model","PENDING INPUTS",ROUND(B49*(Inputs!$B$5)/12,2))</f>
        <v>0</v>
      </c>
      <c r="E49" s="3">
        <f>IF(Inputs!$B$26&lt;&gt;"Ready to model","PENDING INPUTS",ROUND(C49*Inputs!$B$5/12,2))</f>
        <v>0</v>
      </c>
      <c r="F49" s="3">
        <f>IF(Inputs!$B$26&lt;&gt;"Ready to model","PENDING INPUTS",MIN(B49+D49,Inputs!$B$6))</f>
        <v>0</v>
      </c>
      <c r="G49" s="3">
        <f>IF(Inputs!$B$26&lt;&gt;"Ready to model","PENDING INPUTS",MIN(C49+E49,Inputs!$B$9))</f>
        <v>0</v>
      </c>
      <c r="H49" s="3">
        <f>IF(Inputs!$B$26&lt;&gt;"Ready to model","PENDING INPUTS",Inputs!$B$7)</f>
        <v>550</v>
      </c>
      <c r="I49" s="3">
        <f>IF(Inputs!$B$26&lt;&gt;"Ready to model","PENDING INPUTS",MAX(0,F49+G49-H49))</f>
        <v>0</v>
      </c>
      <c r="J49" s="3">
        <f>IF(Inputs!$B$26&lt;&gt;"Ready to model","PENDING INPUTS",IF(F49+G49&gt;H49,IF(F49+G49=0,0,H49*F49/(F49+G49)),MIN(B49+D49,F49+MAX(0,H49-F49-G49-IF((Inputs!$B$5)&lt;Inputs!$B$5,C49+E49-G49,0)))))</f>
        <v>0</v>
      </c>
      <c r="K49" s="3">
        <f>IF(Inputs!$B$26&lt;&gt;"Ready to model","PENDING INPUTS",MIN(C49+E49,MAX(0,H49-J49)))</f>
        <v>0</v>
      </c>
      <c r="L49" s="3">
        <f>IF(Inputs!$B$26&lt;&gt;"Ready to model","PENDING INPUTS",MAX(0,B49+D49-J49))</f>
        <v>0</v>
      </c>
      <c r="M49" s="3">
        <f>IF(Inputs!$B$26&lt;&gt;"Ready to model","PENDING INPUTS",MAX(0,C49+E49-K49))</f>
        <v>0</v>
      </c>
      <c r="N49" s="3">
        <f>IF(Inputs!$B$26&lt;&gt;"Ready to model","PENDING INPUTS",L49+M49)</f>
        <v>0</v>
      </c>
      <c r="O49" s="3">
        <f>IF(Inputs!$B$26&lt;&gt;"Ready to model","PENDING INPUTS",D49+E49+O48)</f>
        <v>2224.3199999999997</v>
      </c>
      <c r="P49" s="3">
        <f>IF(Inputs!$B$26&lt;&gt;"Ready to model","PENDING INPUTS",J49+K49+P48)</f>
        <v>12124.32</v>
      </c>
    </row>
    <row r="50" spans="1:16" ht="27.95" customHeight="1" x14ac:dyDescent="0.25">
      <c r="A50">
        <v>46</v>
      </c>
      <c r="B50" s="3">
        <f>IF(Inputs!$B$26&lt;&gt;"Ready to model","PENDING INPUTS",L49)</f>
        <v>0</v>
      </c>
      <c r="C50" s="3">
        <f>IF(Inputs!$B$26&lt;&gt;"Ready to model","PENDING INPUTS",M49)</f>
        <v>0</v>
      </c>
      <c r="D50" s="3">
        <f>IF(Inputs!$B$26&lt;&gt;"Ready to model","PENDING INPUTS",ROUND(B50*(Inputs!$B$5)/12,2))</f>
        <v>0</v>
      </c>
      <c r="E50" s="3">
        <f>IF(Inputs!$B$26&lt;&gt;"Ready to model","PENDING INPUTS",ROUND(C50*Inputs!$B$5/12,2))</f>
        <v>0</v>
      </c>
      <c r="F50" s="3">
        <f>IF(Inputs!$B$26&lt;&gt;"Ready to model","PENDING INPUTS",MIN(B50+D50,Inputs!$B$6))</f>
        <v>0</v>
      </c>
      <c r="G50" s="3">
        <f>IF(Inputs!$B$26&lt;&gt;"Ready to model","PENDING INPUTS",MIN(C50+E50,Inputs!$B$9))</f>
        <v>0</v>
      </c>
      <c r="H50" s="3">
        <f>IF(Inputs!$B$26&lt;&gt;"Ready to model","PENDING INPUTS",Inputs!$B$7)</f>
        <v>550</v>
      </c>
      <c r="I50" s="3">
        <f>IF(Inputs!$B$26&lt;&gt;"Ready to model","PENDING INPUTS",MAX(0,F50+G50-H50))</f>
        <v>0</v>
      </c>
      <c r="J50" s="3">
        <f>IF(Inputs!$B$26&lt;&gt;"Ready to model","PENDING INPUTS",IF(F50+G50&gt;H50,IF(F50+G50=0,0,H50*F50/(F50+G50)),MIN(B50+D50,F50+MAX(0,H50-F50-G50-IF((Inputs!$B$5)&lt;Inputs!$B$5,C50+E50-G50,0)))))</f>
        <v>0</v>
      </c>
      <c r="K50" s="3">
        <f>IF(Inputs!$B$26&lt;&gt;"Ready to model","PENDING INPUTS",MIN(C50+E50,MAX(0,H50-J50)))</f>
        <v>0</v>
      </c>
      <c r="L50" s="3">
        <f>IF(Inputs!$B$26&lt;&gt;"Ready to model","PENDING INPUTS",MAX(0,B50+D50-J50))</f>
        <v>0</v>
      </c>
      <c r="M50" s="3">
        <f>IF(Inputs!$B$26&lt;&gt;"Ready to model","PENDING INPUTS",MAX(0,C50+E50-K50))</f>
        <v>0</v>
      </c>
      <c r="N50" s="3">
        <f>IF(Inputs!$B$26&lt;&gt;"Ready to model","PENDING INPUTS",L50+M50)</f>
        <v>0</v>
      </c>
      <c r="O50" s="3">
        <f>IF(Inputs!$B$26&lt;&gt;"Ready to model","PENDING INPUTS",D50+E50+O49)</f>
        <v>2224.3199999999997</v>
      </c>
      <c r="P50" s="3">
        <f>IF(Inputs!$B$26&lt;&gt;"Ready to model","PENDING INPUTS",J50+K50+P49)</f>
        <v>12124.32</v>
      </c>
    </row>
    <row r="51" spans="1:16" ht="27.95" customHeight="1" x14ac:dyDescent="0.25">
      <c r="A51">
        <v>47</v>
      </c>
      <c r="B51" s="3">
        <f>IF(Inputs!$B$26&lt;&gt;"Ready to model","PENDING INPUTS",L50)</f>
        <v>0</v>
      </c>
      <c r="C51" s="3">
        <f>IF(Inputs!$B$26&lt;&gt;"Ready to model","PENDING INPUTS",M50)</f>
        <v>0</v>
      </c>
      <c r="D51" s="3">
        <f>IF(Inputs!$B$26&lt;&gt;"Ready to model","PENDING INPUTS",ROUND(B51*(Inputs!$B$5)/12,2))</f>
        <v>0</v>
      </c>
      <c r="E51" s="3">
        <f>IF(Inputs!$B$26&lt;&gt;"Ready to model","PENDING INPUTS",ROUND(C51*Inputs!$B$5/12,2))</f>
        <v>0</v>
      </c>
      <c r="F51" s="3">
        <f>IF(Inputs!$B$26&lt;&gt;"Ready to model","PENDING INPUTS",MIN(B51+D51,Inputs!$B$6))</f>
        <v>0</v>
      </c>
      <c r="G51" s="3">
        <f>IF(Inputs!$B$26&lt;&gt;"Ready to model","PENDING INPUTS",MIN(C51+E51,Inputs!$B$9))</f>
        <v>0</v>
      </c>
      <c r="H51" s="3">
        <f>IF(Inputs!$B$26&lt;&gt;"Ready to model","PENDING INPUTS",Inputs!$B$7)</f>
        <v>550</v>
      </c>
      <c r="I51" s="3">
        <f>IF(Inputs!$B$26&lt;&gt;"Ready to model","PENDING INPUTS",MAX(0,F51+G51-H51))</f>
        <v>0</v>
      </c>
      <c r="J51" s="3">
        <f>IF(Inputs!$B$26&lt;&gt;"Ready to model","PENDING INPUTS",IF(F51+G51&gt;H51,IF(F51+G51=0,0,H51*F51/(F51+G51)),MIN(B51+D51,F51+MAX(0,H51-F51-G51-IF((Inputs!$B$5)&lt;Inputs!$B$5,C51+E51-G51,0)))))</f>
        <v>0</v>
      </c>
      <c r="K51" s="3">
        <f>IF(Inputs!$B$26&lt;&gt;"Ready to model","PENDING INPUTS",MIN(C51+E51,MAX(0,H51-J51)))</f>
        <v>0</v>
      </c>
      <c r="L51" s="3">
        <f>IF(Inputs!$B$26&lt;&gt;"Ready to model","PENDING INPUTS",MAX(0,B51+D51-J51))</f>
        <v>0</v>
      </c>
      <c r="M51" s="3">
        <f>IF(Inputs!$B$26&lt;&gt;"Ready to model","PENDING INPUTS",MAX(0,C51+E51-K51))</f>
        <v>0</v>
      </c>
      <c r="N51" s="3">
        <f>IF(Inputs!$B$26&lt;&gt;"Ready to model","PENDING INPUTS",L51+M51)</f>
        <v>0</v>
      </c>
      <c r="O51" s="3">
        <f>IF(Inputs!$B$26&lt;&gt;"Ready to model","PENDING INPUTS",D51+E51+O50)</f>
        <v>2224.3199999999997</v>
      </c>
      <c r="P51" s="3">
        <f>IF(Inputs!$B$26&lt;&gt;"Ready to model","PENDING INPUTS",J51+K51+P50)</f>
        <v>12124.32</v>
      </c>
    </row>
    <row r="52" spans="1:16" ht="27.95" customHeight="1" x14ac:dyDescent="0.25">
      <c r="A52">
        <v>48</v>
      </c>
      <c r="B52" s="3">
        <f>IF(Inputs!$B$26&lt;&gt;"Ready to model","PENDING INPUTS",L51)</f>
        <v>0</v>
      </c>
      <c r="C52" s="3">
        <f>IF(Inputs!$B$26&lt;&gt;"Ready to model","PENDING INPUTS",M51)</f>
        <v>0</v>
      </c>
      <c r="D52" s="3">
        <f>IF(Inputs!$B$26&lt;&gt;"Ready to model","PENDING INPUTS",ROUND(B52*(Inputs!$B$5)/12,2))</f>
        <v>0</v>
      </c>
      <c r="E52" s="3">
        <f>IF(Inputs!$B$26&lt;&gt;"Ready to model","PENDING INPUTS",ROUND(C52*Inputs!$B$5/12,2))</f>
        <v>0</v>
      </c>
      <c r="F52" s="3">
        <f>IF(Inputs!$B$26&lt;&gt;"Ready to model","PENDING INPUTS",MIN(B52+D52,Inputs!$B$6))</f>
        <v>0</v>
      </c>
      <c r="G52" s="3">
        <f>IF(Inputs!$B$26&lt;&gt;"Ready to model","PENDING INPUTS",MIN(C52+E52,Inputs!$B$9))</f>
        <v>0</v>
      </c>
      <c r="H52" s="3">
        <f>IF(Inputs!$B$26&lt;&gt;"Ready to model","PENDING INPUTS",Inputs!$B$7)</f>
        <v>550</v>
      </c>
      <c r="I52" s="3">
        <f>IF(Inputs!$B$26&lt;&gt;"Ready to model","PENDING INPUTS",MAX(0,F52+G52-H52))</f>
        <v>0</v>
      </c>
      <c r="J52" s="3">
        <f>IF(Inputs!$B$26&lt;&gt;"Ready to model","PENDING INPUTS",IF(F52+G52&gt;H52,IF(F52+G52=0,0,H52*F52/(F52+G52)),MIN(B52+D52,F52+MAX(0,H52-F52-G52-IF((Inputs!$B$5)&lt;Inputs!$B$5,C52+E52-G52,0)))))</f>
        <v>0</v>
      </c>
      <c r="K52" s="3">
        <f>IF(Inputs!$B$26&lt;&gt;"Ready to model","PENDING INPUTS",MIN(C52+E52,MAX(0,H52-J52)))</f>
        <v>0</v>
      </c>
      <c r="L52" s="3">
        <f>IF(Inputs!$B$26&lt;&gt;"Ready to model","PENDING INPUTS",MAX(0,B52+D52-J52))</f>
        <v>0</v>
      </c>
      <c r="M52" s="3">
        <f>IF(Inputs!$B$26&lt;&gt;"Ready to model","PENDING INPUTS",MAX(0,C52+E52-K52))</f>
        <v>0</v>
      </c>
      <c r="N52" s="3">
        <f>IF(Inputs!$B$26&lt;&gt;"Ready to model","PENDING INPUTS",L52+M52)</f>
        <v>0</v>
      </c>
      <c r="O52" s="3">
        <f>IF(Inputs!$B$26&lt;&gt;"Ready to model","PENDING INPUTS",D52+E52+O51)</f>
        <v>2224.3199999999997</v>
      </c>
      <c r="P52" s="3">
        <f>IF(Inputs!$B$26&lt;&gt;"Ready to model","PENDING INPUTS",J52+K52+P51)</f>
        <v>12124.32</v>
      </c>
    </row>
    <row r="53" spans="1:16" ht="27.95" customHeight="1" x14ac:dyDescent="0.25">
      <c r="A53">
        <v>49</v>
      </c>
      <c r="B53" s="3">
        <f>IF(Inputs!$B$26&lt;&gt;"Ready to model","PENDING INPUTS",L52)</f>
        <v>0</v>
      </c>
      <c r="C53" s="3">
        <f>IF(Inputs!$B$26&lt;&gt;"Ready to model","PENDING INPUTS",M52)</f>
        <v>0</v>
      </c>
      <c r="D53" s="3">
        <f>IF(Inputs!$B$26&lt;&gt;"Ready to model","PENDING INPUTS",ROUND(B53*(Inputs!$B$5)/12,2))</f>
        <v>0</v>
      </c>
      <c r="E53" s="3">
        <f>IF(Inputs!$B$26&lt;&gt;"Ready to model","PENDING INPUTS",ROUND(C53*Inputs!$B$5/12,2))</f>
        <v>0</v>
      </c>
      <c r="F53" s="3">
        <f>IF(Inputs!$B$26&lt;&gt;"Ready to model","PENDING INPUTS",MIN(B53+D53,Inputs!$B$6))</f>
        <v>0</v>
      </c>
      <c r="G53" s="3">
        <f>IF(Inputs!$B$26&lt;&gt;"Ready to model","PENDING INPUTS",MIN(C53+E53,Inputs!$B$9))</f>
        <v>0</v>
      </c>
      <c r="H53" s="3">
        <f>IF(Inputs!$B$26&lt;&gt;"Ready to model","PENDING INPUTS",Inputs!$B$7)</f>
        <v>550</v>
      </c>
      <c r="I53" s="3">
        <f>IF(Inputs!$B$26&lt;&gt;"Ready to model","PENDING INPUTS",MAX(0,F53+G53-H53))</f>
        <v>0</v>
      </c>
      <c r="J53" s="3">
        <f>IF(Inputs!$B$26&lt;&gt;"Ready to model","PENDING INPUTS",IF(F53+G53&gt;H53,IF(F53+G53=0,0,H53*F53/(F53+G53)),MIN(B53+D53,F53+MAX(0,H53-F53-G53-IF((Inputs!$B$5)&lt;Inputs!$B$5,C53+E53-G53,0)))))</f>
        <v>0</v>
      </c>
      <c r="K53" s="3">
        <f>IF(Inputs!$B$26&lt;&gt;"Ready to model","PENDING INPUTS",MIN(C53+E53,MAX(0,H53-J53)))</f>
        <v>0</v>
      </c>
      <c r="L53" s="3">
        <f>IF(Inputs!$B$26&lt;&gt;"Ready to model","PENDING INPUTS",MAX(0,B53+D53-J53))</f>
        <v>0</v>
      </c>
      <c r="M53" s="3">
        <f>IF(Inputs!$B$26&lt;&gt;"Ready to model","PENDING INPUTS",MAX(0,C53+E53-K53))</f>
        <v>0</v>
      </c>
      <c r="N53" s="3">
        <f>IF(Inputs!$B$26&lt;&gt;"Ready to model","PENDING INPUTS",L53+M53)</f>
        <v>0</v>
      </c>
      <c r="O53" s="3">
        <f>IF(Inputs!$B$26&lt;&gt;"Ready to model","PENDING INPUTS",D53+E53+O52)</f>
        <v>2224.3199999999997</v>
      </c>
      <c r="P53" s="3">
        <f>IF(Inputs!$B$26&lt;&gt;"Ready to model","PENDING INPUTS",J53+K53+P52)</f>
        <v>12124.32</v>
      </c>
    </row>
    <row r="54" spans="1:16" ht="27.95" customHeight="1" x14ac:dyDescent="0.25">
      <c r="A54">
        <v>50</v>
      </c>
      <c r="B54" s="3">
        <f>IF(Inputs!$B$26&lt;&gt;"Ready to model","PENDING INPUTS",L53)</f>
        <v>0</v>
      </c>
      <c r="C54" s="3">
        <f>IF(Inputs!$B$26&lt;&gt;"Ready to model","PENDING INPUTS",M53)</f>
        <v>0</v>
      </c>
      <c r="D54" s="3">
        <f>IF(Inputs!$B$26&lt;&gt;"Ready to model","PENDING INPUTS",ROUND(B54*(Inputs!$B$5)/12,2))</f>
        <v>0</v>
      </c>
      <c r="E54" s="3">
        <f>IF(Inputs!$B$26&lt;&gt;"Ready to model","PENDING INPUTS",ROUND(C54*Inputs!$B$5/12,2))</f>
        <v>0</v>
      </c>
      <c r="F54" s="3">
        <f>IF(Inputs!$B$26&lt;&gt;"Ready to model","PENDING INPUTS",MIN(B54+D54,Inputs!$B$6))</f>
        <v>0</v>
      </c>
      <c r="G54" s="3">
        <f>IF(Inputs!$B$26&lt;&gt;"Ready to model","PENDING INPUTS",MIN(C54+E54,Inputs!$B$9))</f>
        <v>0</v>
      </c>
      <c r="H54" s="3">
        <f>IF(Inputs!$B$26&lt;&gt;"Ready to model","PENDING INPUTS",Inputs!$B$7)</f>
        <v>550</v>
      </c>
      <c r="I54" s="3">
        <f>IF(Inputs!$B$26&lt;&gt;"Ready to model","PENDING INPUTS",MAX(0,F54+G54-H54))</f>
        <v>0</v>
      </c>
      <c r="J54" s="3">
        <f>IF(Inputs!$B$26&lt;&gt;"Ready to model","PENDING INPUTS",IF(F54+G54&gt;H54,IF(F54+G54=0,0,H54*F54/(F54+G54)),MIN(B54+D54,F54+MAX(0,H54-F54-G54-IF((Inputs!$B$5)&lt;Inputs!$B$5,C54+E54-G54,0)))))</f>
        <v>0</v>
      </c>
      <c r="K54" s="3">
        <f>IF(Inputs!$B$26&lt;&gt;"Ready to model","PENDING INPUTS",MIN(C54+E54,MAX(0,H54-J54)))</f>
        <v>0</v>
      </c>
      <c r="L54" s="3">
        <f>IF(Inputs!$B$26&lt;&gt;"Ready to model","PENDING INPUTS",MAX(0,B54+D54-J54))</f>
        <v>0</v>
      </c>
      <c r="M54" s="3">
        <f>IF(Inputs!$B$26&lt;&gt;"Ready to model","PENDING INPUTS",MAX(0,C54+E54-K54))</f>
        <v>0</v>
      </c>
      <c r="N54" s="3">
        <f>IF(Inputs!$B$26&lt;&gt;"Ready to model","PENDING INPUTS",L54+M54)</f>
        <v>0</v>
      </c>
      <c r="O54" s="3">
        <f>IF(Inputs!$B$26&lt;&gt;"Ready to model","PENDING INPUTS",D54+E54+O53)</f>
        <v>2224.3199999999997</v>
      </c>
      <c r="P54" s="3">
        <f>IF(Inputs!$B$26&lt;&gt;"Ready to model","PENDING INPUTS",J54+K54+P53)</f>
        <v>12124.32</v>
      </c>
    </row>
    <row r="55" spans="1:16" ht="27.95" customHeight="1" x14ac:dyDescent="0.25">
      <c r="A55">
        <v>51</v>
      </c>
      <c r="B55" s="3">
        <f>IF(Inputs!$B$26&lt;&gt;"Ready to model","PENDING INPUTS",L54)</f>
        <v>0</v>
      </c>
      <c r="C55" s="3">
        <f>IF(Inputs!$B$26&lt;&gt;"Ready to model","PENDING INPUTS",M54)</f>
        <v>0</v>
      </c>
      <c r="D55" s="3">
        <f>IF(Inputs!$B$26&lt;&gt;"Ready to model","PENDING INPUTS",ROUND(B55*(Inputs!$B$5)/12,2))</f>
        <v>0</v>
      </c>
      <c r="E55" s="3">
        <f>IF(Inputs!$B$26&lt;&gt;"Ready to model","PENDING INPUTS",ROUND(C55*Inputs!$B$5/12,2))</f>
        <v>0</v>
      </c>
      <c r="F55" s="3">
        <f>IF(Inputs!$B$26&lt;&gt;"Ready to model","PENDING INPUTS",MIN(B55+D55,Inputs!$B$6))</f>
        <v>0</v>
      </c>
      <c r="G55" s="3">
        <f>IF(Inputs!$B$26&lt;&gt;"Ready to model","PENDING INPUTS",MIN(C55+E55,Inputs!$B$9))</f>
        <v>0</v>
      </c>
      <c r="H55" s="3">
        <f>IF(Inputs!$B$26&lt;&gt;"Ready to model","PENDING INPUTS",Inputs!$B$7)</f>
        <v>550</v>
      </c>
      <c r="I55" s="3">
        <f>IF(Inputs!$B$26&lt;&gt;"Ready to model","PENDING INPUTS",MAX(0,F55+G55-H55))</f>
        <v>0</v>
      </c>
      <c r="J55" s="3">
        <f>IF(Inputs!$B$26&lt;&gt;"Ready to model","PENDING INPUTS",IF(F55+G55&gt;H55,IF(F55+G55=0,0,H55*F55/(F55+G55)),MIN(B55+D55,F55+MAX(0,H55-F55-G55-IF((Inputs!$B$5)&lt;Inputs!$B$5,C55+E55-G55,0)))))</f>
        <v>0</v>
      </c>
      <c r="K55" s="3">
        <f>IF(Inputs!$B$26&lt;&gt;"Ready to model","PENDING INPUTS",MIN(C55+E55,MAX(0,H55-J55)))</f>
        <v>0</v>
      </c>
      <c r="L55" s="3">
        <f>IF(Inputs!$B$26&lt;&gt;"Ready to model","PENDING INPUTS",MAX(0,B55+D55-J55))</f>
        <v>0</v>
      </c>
      <c r="M55" s="3">
        <f>IF(Inputs!$B$26&lt;&gt;"Ready to model","PENDING INPUTS",MAX(0,C55+E55-K55))</f>
        <v>0</v>
      </c>
      <c r="N55" s="3">
        <f>IF(Inputs!$B$26&lt;&gt;"Ready to model","PENDING INPUTS",L55+M55)</f>
        <v>0</v>
      </c>
      <c r="O55" s="3">
        <f>IF(Inputs!$B$26&lt;&gt;"Ready to model","PENDING INPUTS",D55+E55+O54)</f>
        <v>2224.3199999999997</v>
      </c>
      <c r="P55" s="3">
        <f>IF(Inputs!$B$26&lt;&gt;"Ready to model","PENDING INPUTS",J55+K55+P54)</f>
        <v>12124.32</v>
      </c>
    </row>
    <row r="56" spans="1:16" ht="27.95" customHeight="1" x14ac:dyDescent="0.25">
      <c r="A56">
        <v>52</v>
      </c>
      <c r="B56" s="3">
        <f>IF(Inputs!$B$26&lt;&gt;"Ready to model","PENDING INPUTS",L55)</f>
        <v>0</v>
      </c>
      <c r="C56" s="3">
        <f>IF(Inputs!$B$26&lt;&gt;"Ready to model","PENDING INPUTS",M55)</f>
        <v>0</v>
      </c>
      <c r="D56" s="3">
        <f>IF(Inputs!$B$26&lt;&gt;"Ready to model","PENDING INPUTS",ROUND(B56*(Inputs!$B$5)/12,2))</f>
        <v>0</v>
      </c>
      <c r="E56" s="3">
        <f>IF(Inputs!$B$26&lt;&gt;"Ready to model","PENDING INPUTS",ROUND(C56*Inputs!$B$5/12,2))</f>
        <v>0</v>
      </c>
      <c r="F56" s="3">
        <f>IF(Inputs!$B$26&lt;&gt;"Ready to model","PENDING INPUTS",MIN(B56+D56,Inputs!$B$6))</f>
        <v>0</v>
      </c>
      <c r="G56" s="3">
        <f>IF(Inputs!$B$26&lt;&gt;"Ready to model","PENDING INPUTS",MIN(C56+E56,Inputs!$B$9))</f>
        <v>0</v>
      </c>
      <c r="H56" s="3">
        <f>IF(Inputs!$B$26&lt;&gt;"Ready to model","PENDING INPUTS",Inputs!$B$7)</f>
        <v>550</v>
      </c>
      <c r="I56" s="3">
        <f>IF(Inputs!$B$26&lt;&gt;"Ready to model","PENDING INPUTS",MAX(0,F56+G56-H56))</f>
        <v>0</v>
      </c>
      <c r="J56" s="3">
        <f>IF(Inputs!$B$26&lt;&gt;"Ready to model","PENDING INPUTS",IF(F56+G56&gt;H56,IF(F56+G56=0,0,H56*F56/(F56+G56)),MIN(B56+D56,F56+MAX(0,H56-F56-G56-IF((Inputs!$B$5)&lt;Inputs!$B$5,C56+E56-G56,0)))))</f>
        <v>0</v>
      </c>
      <c r="K56" s="3">
        <f>IF(Inputs!$B$26&lt;&gt;"Ready to model","PENDING INPUTS",MIN(C56+E56,MAX(0,H56-J56)))</f>
        <v>0</v>
      </c>
      <c r="L56" s="3">
        <f>IF(Inputs!$B$26&lt;&gt;"Ready to model","PENDING INPUTS",MAX(0,B56+D56-J56))</f>
        <v>0</v>
      </c>
      <c r="M56" s="3">
        <f>IF(Inputs!$B$26&lt;&gt;"Ready to model","PENDING INPUTS",MAX(0,C56+E56-K56))</f>
        <v>0</v>
      </c>
      <c r="N56" s="3">
        <f>IF(Inputs!$B$26&lt;&gt;"Ready to model","PENDING INPUTS",L56+M56)</f>
        <v>0</v>
      </c>
      <c r="O56" s="3">
        <f>IF(Inputs!$B$26&lt;&gt;"Ready to model","PENDING INPUTS",D56+E56+O55)</f>
        <v>2224.3199999999997</v>
      </c>
      <c r="P56" s="3">
        <f>IF(Inputs!$B$26&lt;&gt;"Ready to model","PENDING INPUTS",J56+K56+P55)</f>
        <v>12124.32</v>
      </c>
    </row>
    <row r="57" spans="1:16" ht="27.95" customHeight="1" x14ac:dyDescent="0.25">
      <c r="A57">
        <v>53</v>
      </c>
      <c r="B57" s="3">
        <f>IF(Inputs!$B$26&lt;&gt;"Ready to model","PENDING INPUTS",L56)</f>
        <v>0</v>
      </c>
      <c r="C57" s="3">
        <f>IF(Inputs!$B$26&lt;&gt;"Ready to model","PENDING INPUTS",M56)</f>
        <v>0</v>
      </c>
      <c r="D57" s="3">
        <f>IF(Inputs!$B$26&lt;&gt;"Ready to model","PENDING INPUTS",ROUND(B57*(Inputs!$B$5)/12,2))</f>
        <v>0</v>
      </c>
      <c r="E57" s="3">
        <f>IF(Inputs!$B$26&lt;&gt;"Ready to model","PENDING INPUTS",ROUND(C57*Inputs!$B$5/12,2))</f>
        <v>0</v>
      </c>
      <c r="F57" s="3">
        <f>IF(Inputs!$B$26&lt;&gt;"Ready to model","PENDING INPUTS",MIN(B57+D57,Inputs!$B$6))</f>
        <v>0</v>
      </c>
      <c r="G57" s="3">
        <f>IF(Inputs!$B$26&lt;&gt;"Ready to model","PENDING INPUTS",MIN(C57+E57,Inputs!$B$9))</f>
        <v>0</v>
      </c>
      <c r="H57" s="3">
        <f>IF(Inputs!$B$26&lt;&gt;"Ready to model","PENDING INPUTS",Inputs!$B$7)</f>
        <v>550</v>
      </c>
      <c r="I57" s="3">
        <f>IF(Inputs!$B$26&lt;&gt;"Ready to model","PENDING INPUTS",MAX(0,F57+G57-H57))</f>
        <v>0</v>
      </c>
      <c r="J57" s="3">
        <f>IF(Inputs!$B$26&lt;&gt;"Ready to model","PENDING INPUTS",IF(F57+G57&gt;H57,IF(F57+G57=0,0,H57*F57/(F57+G57)),MIN(B57+D57,F57+MAX(0,H57-F57-G57-IF((Inputs!$B$5)&lt;Inputs!$B$5,C57+E57-G57,0)))))</f>
        <v>0</v>
      </c>
      <c r="K57" s="3">
        <f>IF(Inputs!$B$26&lt;&gt;"Ready to model","PENDING INPUTS",MIN(C57+E57,MAX(0,H57-J57)))</f>
        <v>0</v>
      </c>
      <c r="L57" s="3">
        <f>IF(Inputs!$B$26&lt;&gt;"Ready to model","PENDING INPUTS",MAX(0,B57+D57-J57))</f>
        <v>0</v>
      </c>
      <c r="M57" s="3">
        <f>IF(Inputs!$B$26&lt;&gt;"Ready to model","PENDING INPUTS",MAX(0,C57+E57-K57))</f>
        <v>0</v>
      </c>
      <c r="N57" s="3">
        <f>IF(Inputs!$B$26&lt;&gt;"Ready to model","PENDING INPUTS",L57+M57)</f>
        <v>0</v>
      </c>
      <c r="O57" s="3">
        <f>IF(Inputs!$B$26&lt;&gt;"Ready to model","PENDING INPUTS",D57+E57+O56)</f>
        <v>2224.3199999999997</v>
      </c>
      <c r="P57" s="3">
        <f>IF(Inputs!$B$26&lt;&gt;"Ready to model","PENDING INPUTS",J57+K57+P56)</f>
        <v>12124.32</v>
      </c>
    </row>
    <row r="58" spans="1:16" ht="27.95" customHeight="1" x14ac:dyDescent="0.25">
      <c r="A58">
        <v>54</v>
      </c>
      <c r="B58" s="3">
        <f>IF(Inputs!$B$26&lt;&gt;"Ready to model","PENDING INPUTS",L57)</f>
        <v>0</v>
      </c>
      <c r="C58" s="3">
        <f>IF(Inputs!$B$26&lt;&gt;"Ready to model","PENDING INPUTS",M57)</f>
        <v>0</v>
      </c>
      <c r="D58" s="3">
        <f>IF(Inputs!$B$26&lt;&gt;"Ready to model","PENDING INPUTS",ROUND(B58*(Inputs!$B$5)/12,2))</f>
        <v>0</v>
      </c>
      <c r="E58" s="3">
        <f>IF(Inputs!$B$26&lt;&gt;"Ready to model","PENDING INPUTS",ROUND(C58*Inputs!$B$5/12,2))</f>
        <v>0</v>
      </c>
      <c r="F58" s="3">
        <f>IF(Inputs!$B$26&lt;&gt;"Ready to model","PENDING INPUTS",MIN(B58+D58,Inputs!$B$6))</f>
        <v>0</v>
      </c>
      <c r="G58" s="3">
        <f>IF(Inputs!$B$26&lt;&gt;"Ready to model","PENDING INPUTS",MIN(C58+E58,Inputs!$B$9))</f>
        <v>0</v>
      </c>
      <c r="H58" s="3">
        <f>IF(Inputs!$B$26&lt;&gt;"Ready to model","PENDING INPUTS",Inputs!$B$7)</f>
        <v>550</v>
      </c>
      <c r="I58" s="3">
        <f>IF(Inputs!$B$26&lt;&gt;"Ready to model","PENDING INPUTS",MAX(0,F58+G58-H58))</f>
        <v>0</v>
      </c>
      <c r="J58" s="3">
        <f>IF(Inputs!$B$26&lt;&gt;"Ready to model","PENDING INPUTS",IF(F58+G58&gt;H58,IF(F58+G58=0,0,H58*F58/(F58+G58)),MIN(B58+D58,F58+MAX(0,H58-F58-G58-IF((Inputs!$B$5)&lt;Inputs!$B$5,C58+E58-G58,0)))))</f>
        <v>0</v>
      </c>
      <c r="K58" s="3">
        <f>IF(Inputs!$B$26&lt;&gt;"Ready to model","PENDING INPUTS",MIN(C58+E58,MAX(0,H58-J58)))</f>
        <v>0</v>
      </c>
      <c r="L58" s="3">
        <f>IF(Inputs!$B$26&lt;&gt;"Ready to model","PENDING INPUTS",MAX(0,B58+D58-J58))</f>
        <v>0</v>
      </c>
      <c r="M58" s="3">
        <f>IF(Inputs!$B$26&lt;&gt;"Ready to model","PENDING INPUTS",MAX(0,C58+E58-K58))</f>
        <v>0</v>
      </c>
      <c r="N58" s="3">
        <f>IF(Inputs!$B$26&lt;&gt;"Ready to model","PENDING INPUTS",L58+M58)</f>
        <v>0</v>
      </c>
      <c r="O58" s="3">
        <f>IF(Inputs!$B$26&lt;&gt;"Ready to model","PENDING INPUTS",D58+E58+O57)</f>
        <v>2224.3199999999997</v>
      </c>
      <c r="P58" s="3">
        <f>IF(Inputs!$B$26&lt;&gt;"Ready to model","PENDING INPUTS",J58+K58+P57)</f>
        <v>12124.32</v>
      </c>
    </row>
    <row r="59" spans="1:16" ht="27.95" customHeight="1" x14ac:dyDescent="0.25">
      <c r="A59">
        <v>55</v>
      </c>
      <c r="B59" s="3">
        <f>IF(Inputs!$B$26&lt;&gt;"Ready to model","PENDING INPUTS",L58)</f>
        <v>0</v>
      </c>
      <c r="C59" s="3">
        <f>IF(Inputs!$B$26&lt;&gt;"Ready to model","PENDING INPUTS",M58)</f>
        <v>0</v>
      </c>
      <c r="D59" s="3">
        <f>IF(Inputs!$B$26&lt;&gt;"Ready to model","PENDING INPUTS",ROUND(B59*(Inputs!$B$5)/12,2))</f>
        <v>0</v>
      </c>
      <c r="E59" s="3">
        <f>IF(Inputs!$B$26&lt;&gt;"Ready to model","PENDING INPUTS",ROUND(C59*Inputs!$B$5/12,2))</f>
        <v>0</v>
      </c>
      <c r="F59" s="3">
        <f>IF(Inputs!$B$26&lt;&gt;"Ready to model","PENDING INPUTS",MIN(B59+D59,Inputs!$B$6))</f>
        <v>0</v>
      </c>
      <c r="G59" s="3">
        <f>IF(Inputs!$B$26&lt;&gt;"Ready to model","PENDING INPUTS",MIN(C59+E59,Inputs!$B$9))</f>
        <v>0</v>
      </c>
      <c r="H59" s="3">
        <f>IF(Inputs!$B$26&lt;&gt;"Ready to model","PENDING INPUTS",Inputs!$B$7)</f>
        <v>550</v>
      </c>
      <c r="I59" s="3">
        <f>IF(Inputs!$B$26&lt;&gt;"Ready to model","PENDING INPUTS",MAX(0,F59+G59-H59))</f>
        <v>0</v>
      </c>
      <c r="J59" s="3">
        <f>IF(Inputs!$B$26&lt;&gt;"Ready to model","PENDING INPUTS",IF(F59+G59&gt;H59,IF(F59+G59=0,0,H59*F59/(F59+G59)),MIN(B59+D59,F59+MAX(0,H59-F59-G59-IF((Inputs!$B$5)&lt;Inputs!$B$5,C59+E59-G59,0)))))</f>
        <v>0</v>
      </c>
      <c r="K59" s="3">
        <f>IF(Inputs!$B$26&lt;&gt;"Ready to model","PENDING INPUTS",MIN(C59+E59,MAX(0,H59-J59)))</f>
        <v>0</v>
      </c>
      <c r="L59" s="3">
        <f>IF(Inputs!$B$26&lt;&gt;"Ready to model","PENDING INPUTS",MAX(0,B59+D59-J59))</f>
        <v>0</v>
      </c>
      <c r="M59" s="3">
        <f>IF(Inputs!$B$26&lt;&gt;"Ready to model","PENDING INPUTS",MAX(0,C59+E59-K59))</f>
        <v>0</v>
      </c>
      <c r="N59" s="3">
        <f>IF(Inputs!$B$26&lt;&gt;"Ready to model","PENDING INPUTS",L59+M59)</f>
        <v>0</v>
      </c>
      <c r="O59" s="3">
        <f>IF(Inputs!$B$26&lt;&gt;"Ready to model","PENDING INPUTS",D59+E59+O58)</f>
        <v>2224.3199999999997</v>
      </c>
      <c r="P59" s="3">
        <f>IF(Inputs!$B$26&lt;&gt;"Ready to model","PENDING INPUTS",J59+K59+P58)</f>
        <v>12124.32</v>
      </c>
    </row>
    <row r="60" spans="1:16" ht="27.95" customHeight="1" x14ac:dyDescent="0.25">
      <c r="A60">
        <v>56</v>
      </c>
      <c r="B60" s="3">
        <f>IF(Inputs!$B$26&lt;&gt;"Ready to model","PENDING INPUTS",L59)</f>
        <v>0</v>
      </c>
      <c r="C60" s="3">
        <f>IF(Inputs!$B$26&lt;&gt;"Ready to model","PENDING INPUTS",M59)</f>
        <v>0</v>
      </c>
      <c r="D60" s="3">
        <f>IF(Inputs!$B$26&lt;&gt;"Ready to model","PENDING INPUTS",ROUND(B60*(Inputs!$B$5)/12,2))</f>
        <v>0</v>
      </c>
      <c r="E60" s="3">
        <f>IF(Inputs!$B$26&lt;&gt;"Ready to model","PENDING INPUTS",ROUND(C60*Inputs!$B$5/12,2))</f>
        <v>0</v>
      </c>
      <c r="F60" s="3">
        <f>IF(Inputs!$B$26&lt;&gt;"Ready to model","PENDING INPUTS",MIN(B60+D60,Inputs!$B$6))</f>
        <v>0</v>
      </c>
      <c r="G60" s="3">
        <f>IF(Inputs!$B$26&lt;&gt;"Ready to model","PENDING INPUTS",MIN(C60+E60,Inputs!$B$9))</f>
        <v>0</v>
      </c>
      <c r="H60" s="3">
        <f>IF(Inputs!$B$26&lt;&gt;"Ready to model","PENDING INPUTS",Inputs!$B$7)</f>
        <v>550</v>
      </c>
      <c r="I60" s="3">
        <f>IF(Inputs!$B$26&lt;&gt;"Ready to model","PENDING INPUTS",MAX(0,F60+G60-H60))</f>
        <v>0</v>
      </c>
      <c r="J60" s="3">
        <f>IF(Inputs!$B$26&lt;&gt;"Ready to model","PENDING INPUTS",IF(F60+G60&gt;H60,IF(F60+G60=0,0,H60*F60/(F60+G60)),MIN(B60+D60,F60+MAX(0,H60-F60-G60-IF((Inputs!$B$5)&lt;Inputs!$B$5,C60+E60-G60,0)))))</f>
        <v>0</v>
      </c>
      <c r="K60" s="3">
        <f>IF(Inputs!$B$26&lt;&gt;"Ready to model","PENDING INPUTS",MIN(C60+E60,MAX(0,H60-J60)))</f>
        <v>0</v>
      </c>
      <c r="L60" s="3">
        <f>IF(Inputs!$B$26&lt;&gt;"Ready to model","PENDING INPUTS",MAX(0,B60+D60-J60))</f>
        <v>0</v>
      </c>
      <c r="M60" s="3">
        <f>IF(Inputs!$B$26&lt;&gt;"Ready to model","PENDING INPUTS",MAX(0,C60+E60-K60))</f>
        <v>0</v>
      </c>
      <c r="N60" s="3">
        <f>IF(Inputs!$B$26&lt;&gt;"Ready to model","PENDING INPUTS",L60+M60)</f>
        <v>0</v>
      </c>
      <c r="O60" s="3">
        <f>IF(Inputs!$B$26&lt;&gt;"Ready to model","PENDING INPUTS",D60+E60+O59)</f>
        <v>2224.3199999999997</v>
      </c>
      <c r="P60" s="3">
        <f>IF(Inputs!$B$26&lt;&gt;"Ready to model","PENDING INPUTS",J60+K60+P59)</f>
        <v>12124.32</v>
      </c>
    </row>
    <row r="61" spans="1:16" ht="27.95" customHeight="1" x14ac:dyDescent="0.25">
      <c r="A61">
        <v>57</v>
      </c>
      <c r="B61" s="3">
        <f>IF(Inputs!$B$26&lt;&gt;"Ready to model","PENDING INPUTS",L60)</f>
        <v>0</v>
      </c>
      <c r="C61" s="3">
        <f>IF(Inputs!$B$26&lt;&gt;"Ready to model","PENDING INPUTS",M60)</f>
        <v>0</v>
      </c>
      <c r="D61" s="3">
        <f>IF(Inputs!$B$26&lt;&gt;"Ready to model","PENDING INPUTS",ROUND(B61*(Inputs!$B$5)/12,2))</f>
        <v>0</v>
      </c>
      <c r="E61" s="3">
        <f>IF(Inputs!$B$26&lt;&gt;"Ready to model","PENDING INPUTS",ROUND(C61*Inputs!$B$5/12,2))</f>
        <v>0</v>
      </c>
      <c r="F61" s="3">
        <f>IF(Inputs!$B$26&lt;&gt;"Ready to model","PENDING INPUTS",MIN(B61+D61,Inputs!$B$6))</f>
        <v>0</v>
      </c>
      <c r="G61" s="3">
        <f>IF(Inputs!$B$26&lt;&gt;"Ready to model","PENDING INPUTS",MIN(C61+E61,Inputs!$B$9))</f>
        <v>0</v>
      </c>
      <c r="H61" s="3">
        <f>IF(Inputs!$B$26&lt;&gt;"Ready to model","PENDING INPUTS",Inputs!$B$7)</f>
        <v>550</v>
      </c>
      <c r="I61" s="3">
        <f>IF(Inputs!$B$26&lt;&gt;"Ready to model","PENDING INPUTS",MAX(0,F61+G61-H61))</f>
        <v>0</v>
      </c>
      <c r="J61" s="3">
        <f>IF(Inputs!$B$26&lt;&gt;"Ready to model","PENDING INPUTS",IF(F61+G61&gt;H61,IF(F61+G61=0,0,H61*F61/(F61+G61)),MIN(B61+D61,F61+MAX(0,H61-F61-G61-IF((Inputs!$B$5)&lt;Inputs!$B$5,C61+E61-G61,0)))))</f>
        <v>0</v>
      </c>
      <c r="K61" s="3">
        <f>IF(Inputs!$B$26&lt;&gt;"Ready to model","PENDING INPUTS",MIN(C61+E61,MAX(0,H61-J61)))</f>
        <v>0</v>
      </c>
      <c r="L61" s="3">
        <f>IF(Inputs!$B$26&lt;&gt;"Ready to model","PENDING INPUTS",MAX(0,B61+D61-J61))</f>
        <v>0</v>
      </c>
      <c r="M61" s="3">
        <f>IF(Inputs!$B$26&lt;&gt;"Ready to model","PENDING INPUTS",MAX(0,C61+E61-K61))</f>
        <v>0</v>
      </c>
      <c r="N61" s="3">
        <f>IF(Inputs!$B$26&lt;&gt;"Ready to model","PENDING INPUTS",L61+M61)</f>
        <v>0</v>
      </c>
      <c r="O61" s="3">
        <f>IF(Inputs!$B$26&lt;&gt;"Ready to model","PENDING INPUTS",D61+E61+O60)</f>
        <v>2224.3199999999997</v>
      </c>
      <c r="P61" s="3">
        <f>IF(Inputs!$B$26&lt;&gt;"Ready to model","PENDING INPUTS",J61+K61+P60)</f>
        <v>12124.32</v>
      </c>
    </row>
    <row r="62" spans="1:16" ht="27.95" customHeight="1" x14ac:dyDescent="0.25">
      <c r="A62">
        <v>58</v>
      </c>
      <c r="B62" s="3">
        <f>IF(Inputs!$B$26&lt;&gt;"Ready to model","PENDING INPUTS",L61)</f>
        <v>0</v>
      </c>
      <c r="C62" s="3">
        <f>IF(Inputs!$B$26&lt;&gt;"Ready to model","PENDING INPUTS",M61)</f>
        <v>0</v>
      </c>
      <c r="D62" s="3">
        <f>IF(Inputs!$B$26&lt;&gt;"Ready to model","PENDING INPUTS",ROUND(B62*(Inputs!$B$5)/12,2))</f>
        <v>0</v>
      </c>
      <c r="E62" s="3">
        <f>IF(Inputs!$B$26&lt;&gt;"Ready to model","PENDING INPUTS",ROUND(C62*Inputs!$B$5/12,2))</f>
        <v>0</v>
      </c>
      <c r="F62" s="3">
        <f>IF(Inputs!$B$26&lt;&gt;"Ready to model","PENDING INPUTS",MIN(B62+D62,Inputs!$B$6))</f>
        <v>0</v>
      </c>
      <c r="G62" s="3">
        <f>IF(Inputs!$B$26&lt;&gt;"Ready to model","PENDING INPUTS",MIN(C62+E62,Inputs!$B$9))</f>
        <v>0</v>
      </c>
      <c r="H62" s="3">
        <f>IF(Inputs!$B$26&lt;&gt;"Ready to model","PENDING INPUTS",Inputs!$B$7)</f>
        <v>550</v>
      </c>
      <c r="I62" s="3">
        <f>IF(Inputs!$B$26&lt;&gt;"Ready to model","PENDING INPUTS",MAX(0,F62+G62-H62))</f>
        <v>0</v>
      </c>
      <c r="J62" s="3">
        <f>IF(Inputs!$B$26&lt;&gt;"Ready to model","PENDING INPUTS",IF(F62+G62&gt;H62,IF(F62+G62=0,0,H62*F62/(F62+G62)),MIN(B62+D62,F62+MAX(0,H62-F62-G62-IF((Inputs!$B$5)&lt;Inputs!$B$5,C62+E62-G62,0)))))</f>
        <v>0</v>
      </c>
      <c r="K62" s="3">
        <f>IF(Inputs!$B$26&lt;&gt;"Ready to model","PENDING INPUTS",MIN(C62+E62,MAX(0,H62-J62)))</f>
        <v>0</v>
      </c>
      <c r="L62" s="3">
        <f>IF(Inputs!$B$26&lt;&gt;"Ready to model","PENDING INPUTS",MAX(0,B62+D62-J62))</f>
        <v>0</v>
      </c>
      <c r="M62" s="3">
        <f>IF(Inputs!$B$26&lt;&gt;"Ready to model","PENDING INPUTS",MAX(0,C62+E62-K62))</f>
        <v>0</v>
      </c>
      <c r="N62" s="3">
        <f>IF(Inputs!$B$26&lt;&gt;"Ready to model","PENDING INPUTS",L62+M62)</f>
        <v>0</v>
      </c>
      <c r="O62" s="3">
        <f>IF(Inputs!$B$26&lt;&gt;"Ready to model","PENDING INPUTS",D62+E62+O61)</f>
        <v>2224.3199999999997</v>
      </c>
      <c r="P62" s="3">
        <f>IF(Inputs!$B$26&lt;&gt;"Ready to model","PENDING INPUTS",J62+K62+P61)</f>
        <v>12124.32</v>
      </c>
    </row>
    <row r="63" spans="1:16" ht="27.95" customHeight="1" x14ac:dyDescent="0.25">
      <c r="A63">
        <v>59</v>
      </c>
      <c r="B63" s="3">
        <f>IF(Inputs!$B$26&lt;&gt;"Ready to model","PENDING INPUTS",L62)</f>
        <v>0</v>
      </c>
      <c r="C63" s="3">
        <f>IF(Inputs!$B$26&lt;&gt;"Ready to model","PENDING INPUTS",M62)</f>
        <v>0</v>
      </c>
      <c r="D63" s="3">
        <f>IF(Inputs!$B$26&lt;&gt;"Ready to model","PENDING INPUTS",ROUND(B63*(Inputs!$B$5)/12,2))</f>
        <v>0</v>
      </c>
      <c r="E63" s="3">
        <f>IF(Inputs!$B$26&lt;&gt;"Ready to model","PENDING INPUTS",ROUND(C63*Inputs!$B$5/12,2))</f>
        <v>0</v>
      </c>
      <c r="F63" s="3">
        <f>IF(Inputs!$B$26&lt;&gt;"Ready to model","PENDING INPUTS",MIN(B63+D63,Inputs!$B$6))</f>
        <v>0</v>
      </c>
      <c r="G63" s="3">
        <f>IF(Inputs!$B$26&lt;&gt;"Ready to model","PENDING INPUTS",MIN(C63+E63,Inputs!$B$9))</f>
        <v>0</v>
      </c>
      <c r="H63" s="3">
        <f>IF(Inputs!$B$26&lt;&gt;"Ready to model","PENDING INPUTS",Inputs!$B$7)</f>
        <v>550</v>
      </c>
      <c r="I63" s="3">
        <f>IF(Inputs!$B$26&lt;&gt;"Ready to model","PENDING INPUTS",MAX(0,F63+G63-H63))</f>
        <v>0</v>
      </c>
      <c r="J63" s="3">
        <f>IF(Inputs!$B$26&lt;&gt;"Ready to model","PENDING INPUTS",IF(F63+G63&gt;H63,IF(F63+G63=0,0,H63*F63/(F63+G63)),MIN(B63+D63,F63+MAX(0,H63-F63-G63-IF((Inputs!$B$5)&lt;Inputs!$B$5,C63+E63-G63,0)))))</f>
        <v>0</v>
      </c>
      <c r="K63" s="3">
        <f>IF(Inputs!$B$26&lt;&gt;"Ready to model","PENDING INPUTS",MIN(C63+E63,MAX(0,H63-J63)))</f>
        <v>0</v>
      </c>
      <c r="L63" s="3">
        <f>IF(Inputs!$B$26&lt;&gt;"Ready to model","PENDING INPUTS",MAX(0,B63+D63-J63))</f>
        <v>0</v>
      </c>
      <c r="M63" s="3">
        <f>IF(Inputs!$B$26&lt;&gt;"Ready to model","PENDING INPUTS",MAX(0,C63+E63-K63))</f>
        <v>0</v>
      </c>
      <c r="N63" s="3">
        <f>IF(Inputs!$B$26&lt;&gt;"Ready to model","PENDING INPUTS",L63+M63)</f>
        <v>0</v>
      </c>
      <c r="O63" s="3">
        <f>IF(Inputs!$B$26&lt;&gt;"Ready to model","PENDING INPUTS",D63+E63+O62)</f>
        <v>2224.3199999999997</v>
      </c>
      <c r="P63" s="3">
        <f>IF(Inputs!$B$26&lt;&gt;"Ready to model","PENDING INPUTS",J63+K63+P62)</f>
        <v>12124.32</v>
      </c>
    </row>
    <row r="64" spans="1:16" ht="27.95" customHeight="1" x14ac:dyDescent="0.25">
      <c r="A64">
        <v>60</v>
      </c>
      <c r="B64" s="3">
        <f>IF(Inputs!$B$26&lt;&gt;"Ready to model","PENDING INPUTS",L63)</f>
        <v>0</v>
      </c>
      <c r="C64" s="3">
        <f>IF(Inputs!$B$26&lt;&gt;"Ready to model","PENDING INPUTS",M63)</f>
        <v>0</v>
      </c>
      <c r="D64" s="3">
        <f>IF(Inputs!$B$26&lt;&gt;"Ready to model","PENDING INPUTS",ROUND(B64*(Inputs!$B$5)/12,2))</f>
        <v>0</v>
      </c>
      <c r="E64" s="3">
        <f>IF(Inputs!$B$26&lt;&gt;"Ready to model","PENDING INPUTS",ROUND(C64*Inputs!$B$5/12,2))</f>
        <v>0</v>
      </c>
      <c r="F64" s="3">
        <f>IF(Inputs!$B$26&lt;&gt;"Ready to model","PENDING INPUTS",MIN(B64+D64,Inputs!$B$6))</f>
        <v>0</v>
      </c>
      <c r="G64" s="3">
        <f>IF(Inputs!$B$26&lt;&gt;"Ready to model","PENDING INPUTS",MIN(C64+E64,Inputs!$B$9))</f>
        <v>0</v>
      </c>
      <c r="H64" s="3">
        <f>IF(Inputs!$B$26&lt;&gt;"Ready to model","PENDING INPUTS",Inputs!$B$7)</f>
        <v>550</v>
      </c>
      <c r="I64" s="3">
        <f>IF(Inputs!$B$26&lt;&gt;"Ready to model","PENDING INPUTS",MAX(0,F64+G64-H64))</f>
        <v>0</v>
      </c>
      <c r="J64" s="3">
        <f>IF(Inputs!$B$26&lt;&gt;"Ready to model","PENDING INPUTS",IF(F64+G64&gt;H64,IF(F64+G64=0,0,H64*F64/(F64+G64)),MIN(B64+D64,F64+MAX(0,H64-F64-G64-IF((Inputs!$B$5)&lt;Inputs!$B$5,C64+E64-G64,0)))))</f>
        <v>0</v>
      </c>
      <c r="K64" s="3">
        <f>IF(Inputs!$B$26&lt;&gt;"Ready to model","PENDING INPUTS",MIN(C64+E64,MAX(0,H64-J64)))</f>
        <v>0</v>
      </c>
      <c r="L64" s="3">
        <f>IF(Inputs!$B$26&lt;&gt;"Ready to model","PENDING INPUTS",MAX(0,B64+D64-J64))</f>
        <v>0</v>
      </c>
      <c r="M64" s="3">
        <f>IF(Inputs!$B$26&lt;&gt;"Ready to model","PENDING INPUTS",MAX(0,C64+E64-K64))</f>
        <v>0</v>
      </c>
      <c r="N64" s="3">
        <f>IF(Inputs!$B$26&lt;&gt;"Ready to model","PENDING INPUTS",L64+M64)</f>
        <v>0</v>
      </c>
      <c r="O64" s="3">
        <f>IF(Inputs!$B$26&lt;&gt;"Ready to model","PENDING INPUTS",D64+E64+O63)</f>
        <v>2224.3199999999997</v>
      </c>
      <c r="P64" s="3">
        <f>IF(Inputs!$B$26&lt;&gt;"Ready to model","PENDING INPUTS",J64+K64+P63)</f>
        <v>12124.32</v>
      </c>
    </row>
    <row r="65" spans="1:16" ht="27.95" customHeight="1" x14ac:dyDescent="0.25">
      <c r="A65">
        <v>61</v>
      </c>
      <c r="B65" s="3">
        <f>IF(Inputs!$B$26&lt;&gt;"Ready to model","PENDING INPUTS",L64)</f>
        <v>0</v>
      </c>
      <c r="C65" s="3">
        <f>IF(Inputs!$B$26&lt;&gt;"Ready to model","PENDING INPUTS",M64)</f>
        <v>0</v>
      </c>
      <c r="D65" s="3">
        <f>IF(Inputs!$B$26&lt;&gt;"Ready to model","PENDING INPUTS",ROUND(B65*(Inputs!$B$5)/12,2))</f>
        <v>0</v>
      </c>
      <c r="E65" s="3">
        <f>IF(Inputs!$B$26&lt;&gt;"Ready to model","PENDING INPUTS",ROUND(C65*Inputs!$B$5/12,2))</f>
        <v>0</v>
      </c>
      <c r="F65" s="3">
        <f>IF(Inputs!$B$26&lt;&gt;"Ready to model","PENDING INPUTS",MIN(B65+D65,Inputs!$B$6))</f>
        <v>0</v>
      </c>
      <c r="G65" s="3">
        <f>IF(Inputs!$B$26&lt;&gt;"Ready to model","PENDING INPUTS",MIN(C65+E65,Inputs!$B$9))</f>
        <v>0</v>
      </c>
      <c r="H65" s="3">
        <f>IF(Inputs!$B$26&lt;&gt;"Ready to model","PENDING INPUTS",Inputs!$B$7)</f>
        <v>550</v>
      </c>
      <c r="I65" s="3">
        <f>IF(Inputs!$B$26&lt;&gt;"Ready to model","PENDING INPUTS",MAX(0,F65+G65-H65))</f>
        <v>0</v>
      </c>
      <c r="J65" s="3">
        <f>IF(Inputs!$B$26&lt;&gt;"Ready to model","PENDING INPUTS",IF(F65+G65&gt;H65,IF(F65+G65=0,0,H65*F65/(F65+G65)),MIN(B65+D65,F65+MAX(0,H65-F65-G65-IF((Inputs!$B$5)&lt;Inputs!$B$5,C65+E65-G65,0)))))</f>
        <v>0</v>
      </c>
      <c r="K65" s="3">
        <f>IF(Inputs!$B$26&lt;&gt;"Ready to model","PENDING INPUTS",MIN(C65+E65,MAX(0,H65-J65)))</f>
        <v>0</v>
      </c>
      <c r="L65" s="3">
        <f>IF(Inputs!$B$26&lt;&gt;"Ready to model","PENDING INPUTS",MAX(0,B65+D65-J65))</f>
        <v>0</v>
      </c>
      <c r="M65" s="3">
        <f>IF(Inputs!$B$26&lt;&gt;"Ready to model","PENDING INPUTS",MAX(0,C65+E65-K65))</f>
        <v>0</v>
      </c>
      <c r="N65" s="3">
        <f>IF(Inputs!$B$26&lt;&gt;"Ready to model","PENDING INPUTS",L65+M65)</f>
        <v>0</v>
      </c>
      <c r="O65" s="3">
        <f>IF(Inputs!$B$26&lt;&gt;"Ready to model","PENDING INPUTS",D65+E65+O64)</f>
        <v>2224.3199999999997</v>
      </c>
      <c r="P65" s="3">
        <f>IF(Inputs!$B$26&lt;&gt;"Ready to model","PENDING INPUTS",J65+K65+P64)</f>
        <v>12124.32</v>
      </c>
    </row>
    <row r="66" spans="1:16" ht="27.95" customHeight="1" x14ac:dyDescent="0.25">
      <c r="A66">
        <v>62</v>
      </c>
      <c r="B66" s="3">
        <f>IF(Inputs!$B$26&lt;&gt;"Ready to model","PENDING INPUTS",L65)</f>
        <v>0</v>
      </c>
      <c r="C66" s="3">
        <f>IF(Inputs!$B$26&lt;&gt;"Ready to model","PENDING INPUTS",M65)</f>
        <v>0</v>
      </c>
      <c r="D66" s="3">
        <f>IF(Inputs!$B$26&lt;&gt;"Ready to model","PENDING INPUTS",ROUND(B66*(Inputs!$B$5)/12,2))</f>
        <v>0</v>
      </c>
      <c r="E66" s="3">
        <f>IF(Inputs!$B$26&lt;&gt;"Ready to model","PENDING INPUTS",ROUND(C66*Inputs!$B$5/12,2))</f>
        <v>0</v>
      </c>
      <c r="F66" s="3">
        <f>IF(Inputs!$B$26&lt;&gt;"Ready to model","PENDING INPUTS",MIN(B66+D66,Inputs!$B$6))</f>
        <v>0</v>
      </c>
      <c r="G66" s="3">
        <f>IF(Inputs!$B$26&lt;&gt;"Ready to model","PENDING INPUTS",MIN(C66+E66,Inputs!$B$9))</f>
        <v>0</v>
      </c>
      <c r="H66" s="3">
        <f>IF(Inputs!$B$26&lt;&gt;"Ready to model","PENDING INPUTS",Inputs!$B$7)</f>
        <v>550</v>
      </c>
      <c r="I66" s="3">
        <f>IF(Inputs!$B$26&lt;&gt;"Ready to model","PENDING INPUTS",MAX(0,F66+G66-H66))</f>
        <v>0</v>
      </c>
      <c r="J66" s="3">
        <f>IF(Inputs!$B$26&lt;&gt;"Ready to model","PENDING INPUTS",IF(F66+G66&gt;H66,IF(F66+G66=0,0,H66*F66/(F66+G66)),MIN(B66+D66,F66+MAX(0,H66-F66-G66-IF((Inputs!$B$5)&lt;Inputs!$B$5,C66+E66-G66,0)))))</f>
        <v>0</v>
      </c>
      <c r="K66" s="3">
        <f>IF(Inputs!$B$26&lt;&gt;"Ready to model","PENDING INPUTS",MIN(C66+E66,MAX(0,H66-J66)))</f>
        <v>0</v>
      </c>
      <c r="L66" s="3">
        <f>IF(Inputs!$B$26&lt;&gt;"Ready to model","PENDING INPUTS",MAX(0,B66+D66-J66))</f>
        <v>0</v>
      </c>
      <c r="M66" s="3">
        <f>IF(Inputs!$B$26&lt;&gt;"Ready to model","PENDING INPUTS",MAX(0,C66+E66-K66))</f>
        <v>0</v>
      </c>
      <c r="N66" s="3">
        <f>IF(Inputs!$B$26&lt;&gt;"Ready to model","PENDING INPUTS",L66+M66)</f>
        <v>0</v>
      </c>
      <c r="O66" s="3">
        <f>IF(Inputs!$B$26&lt;&gt;"Ready to model","PENDING INPUTS",D66+E66+O65)</f>
        <v>2224.3199999999997</v>
      </c>
      <c r="P66" s="3">
        <f>IF(Inputs!$B$26&lt;&gt;"Ready to model","PENDING INPUTS",J66+K66+P65)</f>
        <v>12124.32</v>
      </c>
    </row>
    <row r="67" spans="1:16" ht="27.95" customHeight="1" x14ac:dyDescent="0.25">
      <c r="A67">
        <v>63</v>
      </c>
      <c r="B67" s="3">
        <f>IF(Inputs!$B$26&lt;&gt;"Ready to model","PENDING INPUTS",L66)</f>
        <v>0</v>
      </c>
      <c r="C67" s="3">
        <f>IF(Inputs!$B$26&lt;&gt;"Ready to model","PENDING INPUTS",M66)</f>
        <v>0</v>
      </c>
      <c r="D67" s="3">
        <f>IF(Inputs!$B$26&lt;&gt;"Ready to model","PENDING INPUTS",ROUND(B67*(Inputs!$B$5)/12,2))</f>
        <v>0</v>
      </c>
      <c r="E67" s="3">
        <f>IF(Inputs!$B$26&lt;&gt;"Ready to model","PENDING INPUTS",ROUND(C67*Inputs!$B$5/12,2))</f>
        <v>0</v>
      </c>
      <c r="F67" s="3">
        <f>IF(Inputs!$B$26&lt;&gt;"Ready to model","PENDING INPUTS",MIN(B67+D67,Inputs!$B$6))</f>
        <v>0</v>
      </c>
      <c r="G67" s="3">
        <f>IF(Inputs!$B$26&lt;&gt;"Ready to model","PENDING INPUTS",MIN(C67+E67,Inputs!$B$9))</f>
        <v>0</v>
      </c>
      <c r="H67" s="3">
        <f>IF(Inputs!$B$26&lt;&gt;"Ready to model","PENDING INPUTS",Inputs!$B$7)</f>
        <v>550</v>
      </c>
      <c r="I67" s="3">
        <f>IF(Inputs!$B$26&lt;&gt;"Ready to model","PENDING INPUTS",MAX(0,F67+G67-H67))</f>
        <v>0</v>
      </c>
      <c r="J67" s="3">
        <f>IF(Inputs!$B$26&lt;&gt;"Ready to model","PENDING INPUTS",IF(F67+G67&gt;H67,IF(F67+G67=0,0,H67*F67/(F67+G67)),MIN(B67+D67,F67+MAX(0,H67-F67-G67-IF((Inputs!$B$5)&lt;Inputs!$B$5,C67+E67-G67,0)))))</f>
        <v>0</v>
      </c>
      <c r="K67" s="3">
        <f>IF(Inputs!$B$26&lt;&gt;"Ready to model","PENDING INPUTS",MIN(C67+E67,MAX(0,H67-J67)))</f>
        <v>0</v>
      </c>
      <c r="L67" s="3">
        <f>IF(Inputs!$B$26&lt;&gt;"Ready to model","PENDING INPUTS",MAX(0,B67+D67-J67))</f>
        <v>0</v>
      </c>
      <c r="M67" s="3">
        <f>IF(Inputs!$B$26&lt;&gt;"Ready to model","PENDING INPUTS",MAX(0,C67+E67-K67))</f>
        <v>0</v>
      </c>
      <c r="N67" s="3">
        <f>IF(Inputs!$B$26&lt;&gt;"Ready to model","PENDING INPUTS",L67+M67)</f>
        <v>0</v>
      </c>
      <c r="O67" s="3">
        <f>IF(Inputs!$B$26&lt;&gt;"Ready to model","PENDING INPUTS",D67+E67+O66)</f>
        <v>2224.3199999999997</v>
      </c>
      <c r="P67" s="3">
        <f>IF(Inputs!$B$26&lt;&gt;"Ready to model","PENDING INPUTS",J67+K67+P66)</f>
        <v>12124.32</v>
      </c>
    </row>
    <row r="68" spans="1:16" ht="27.95" customHeight="1" x14ac:dyDescent="0.25">
      <c r="A68">
        <v>64</v>
      </c>
      <c r="B68" s="3">
        <f>IF(Inputs!$B$26&lt;&gt;"Ready to model","PENDING INPUTS",L67)</f>
        <v>0</v>
      </c>
      <c r="C68" s="3">
        <f>IF(Inputs!$B$26&lt;&gt;"Ready to model","PENDING INPUTS",M67)</f>
        <v>0</v>
      </c>
      <c r="D68" s="3">
        <f>IF(Inputs!$B$26&lt;&gt;"Ready to model","PENDING INPUTS",ROUND(B68*(Inputs!$B$5)/12,2))</f>
        <v>0</v>
      </c>
      <c r="E68" s="3">
        <f>IF(Inputs!$B$26&lt;&gt;"Ready to model","PENDING INPUTS",ROUND(C68*Inputs!$B$5/12,2))</f>
        <v>0</v>
      </c>
      <c r="F68" s="3">
        <f>IF(Inputs!$B$26&lt;&gt;"Ready to model","PENDING INPUTS",MIN(B68+D68,Inputs!$B$6))</f>
        <v>0</v>
      </c>
      <c r="G68" s="3">
        <f>IF(Inputs!$B$26&lt;&gt;"Ready to model","PENDING INPUTS",MIN(C68+E68,Inputs!$B$9))</f>
        <v>0</v>
      </c>
      <c r="H68" s="3">
        <f>IF(Inputs!$B$26&lt;&gt;"Ready to model","PENDING INPUTS",Inputs!$B$7)</f>
        <v>550</v>
      </c>
      <c r="I68" s="3">
        <f>IF(Inputs!$B$26&lt;&gt;"Ready to model","PENDING INPUTS",MAX(0,F68+G68-H68))</f>
        <v>0</v>
      </c>
      <c r="J68" s="3">
        <f>IF(Inputs!$B$26&lt;&gt;"Ready to model","PENDING INPUTS",IF(F68+G68&gt;H68,IF(F68+G68=0,0,H68*F68/(F68+G68)),MIN(B68+D68,F68+MAX(0,H68-F68-G68-IF((Inputs!$B$5)&lt;Inputs!$B$5,C68+E68-G68,0)))))</f>
        <v>0</v>
      </c>
      <c r="K68" s="3">
        <f>IF(Inputs!$B$26&lt;&gt;"Ready to model","PENDING INPUTS",MIN(C68+E68,MAX(0,H68-J68)))</f>
        <v>0</v>
      </c>
      <c r="L68" s="3">
        <f>IF(Inputs!$B$26&lt;&gt;"Ready to model","PENDING INPUTS",MAX(0,B68+D68-J68))</f>
        <v>0</v>
      </c>
      <c r="M68" s="3">
        <f>IF(Inputs!$B$26&lt;&gt;"Ready to model","PENDING INPUTS",MAX(0,C68+E68-K68))</f>
        <v>0</v>
      </c>
      <c r="N68" s="3">
        <f>IF(Inputs!$B$26&lt;&gt;"Ready to model","PENDING INPUTS",L68+M68)</f>
        <v>0</v>
      </c>
      <c r="O68" s="3">
        <f>IF(Inputs!$B$26&lt;&gt;"Ready to model","PENDING INPUTS",D68+E68+O67)</f>
        <v>2224.3199999999997</v>
      </c>
      <c r="P68" s="3">
        <f>IF(Inputs!$B$26&lt;&gt;"Ready to model","PENDING INPUTS",J68+K68+P67)</f>
        <v>12124.32</v>
      </c>
    </row>
    <row r="69" spans="1:16" ht="27.95" customHeight="1" x14ac:dyDescent="0.25">
      <c r="A69">
        <v>65</v>
      </c>
      <c r="B69" s="3">
        <f>IF(Inputs!$B$26&lt;&gt;"Ready to model","PENDING INPUTS",L68)</f>
        <v>0</v>
      </c>
      <c r="C69" s="3">
        <f>IF(Inputs!$B$26&lt;&gt;"Ready to model","PENDING INPUTS",M68)</f>
        <v>0</v>
      </c>
      <c r="D69" s="3">
        <f>IF(Inputs!$B$26&lt;&gt;"Ready to model","PENDING INPUTS",ROUND(B69*(Inputs!$B$5)/12,2))</f>
        <v>0</v>
      </c>
      <c r="E69" s="3">
        <f>IF(Inputs!$B$26&lt;&gt;"Ready to model","PENDING INPUTS",ROUND(C69*Inputs!$B$5/12,2))</f>
        <v>0</v>
      </c>
      <c r="F69" s="3">
        <f>IF(Inputs!$B$26&lt;&gt;"Ready to model","PENDING INPUTS",MIN(B69+D69,Inputs!$B$6))</f>
        <v>0</v>
      </c>
      <c r="G69" s="3">
        <f>IF(Inputs!$B$26&lt;&gt;"Ready to model","PENDING INPUTS",MIN(C69+E69,Inputs!$B$9))</f>
        <v>0</v>
      </c>
      <c r="H69" s="3">
        <f>IF(Inputs!$B$26&lt;&gt;"Ready to model","PENDING INPUTS",Inputs!$B$7)</f>
        <v>550</v>
      </c>
      <c r="I69" s="3">
        <f>IF(Inputs!$B$26&lt;&gt;"Ready to model","PENDING INPUTS",MAX(0,F69+G69-H69))</f>
        <v>0</v>
      </c>
      <c r="J69" s="3">
        <f>IF(Inputs!$B$26&lt;&gt;"Ready to model","PENDING INPUTS",IF(F69+G69&gt;H69,IF(F69+G69=0,0,H69*F69/(F69+G69)),MIN(B69+D69,F69+MAX(0,H69-F69-G69-IF((Inputs!$B$5)&lt;Inputs!$B$5,C69+E69-G69,0)))))</f>
        <v>0</v>
      </c>
      <c r="K69" s="3">
        <f>IF(Inputs!$B$26&lt;&gt;"Ready to model","PENDING INPUTS",MIN(C69+E69,MAX(0,H69-J69)))</f>
        <v>0</v>
      </c>
      <c r="L69" s="3">
        <f>IF(Inputs!$B$26&lt;&gt;"Ready to model","PENDING INPUTS",MAX(0,B69+D69-J69))</f>
        <v>0</v>
      </c>
      <c r="M69" s="3">
        <f>IF(Inputs!$B$26&lt;&gt;"Ready to model","PENDING INPUTS",MAX(0,C69+E69-K69))</f>
        <v>0</v>
      </c>
      <c r="N69" s="3">
        <f>IF(Inputs!$B$26&lt;&gt;"Ready to model","PENDING INPUTS",L69+M69)</f>
        <v>0</v>
      </c>
      <c r="O69" s="3">
        <f>IF(Inputs!$B$26&lt;&gt;"Ready to model","PENDING INPUTS",D69+E69+O68)</f>
        <v>2224.3199999999997</v>
      </c>
      <c r="P69" s="3">
        <f>IF(Inputs!$B$26&lt;&gt;"Ready to model","PENDING INPUTS",J69+K69+P68)</f>
        <v>12124.32</v>
      </c>
    </row>
    <row r="70" spans="1:16" ht="27.95" customHeight="1" x14ac:dyDescent="0.25">
      <c r="A70">
        <v>66</v>
      </c>
      <c r="B70" s="3">
        <f>IF(Inputs!$B$26&lt;&gt;"Ready to model","PENDING INPUTS",L69)</f>
        <v>0</v>
      </c>
      <c r="C70" s="3">
        <f>IF(Inputs!$B$26&lt;&gt;"Ready to model","PENDING INPUTS",M69)</f>
        <v>0</v>
      </c>
      <c r="D70" s="3">
        <f>IF(Inputs!$B$26&lt;&gt;"Ready to model","PENDING INPUTS",ROUND(B70*(Inputs!$B$5)/12,2))</f>
        <v>0</v>
      </c>
      <c r="E70" s="3">
        <f>IF(Inputs!$B$26&lt;&gt;"Ready to model","PENDING INPUTS",ROUND(C70*Inputs!$B$5/12,2))</f>
        <v>0</v>
      </c>
      <c r="F70" s="3">
        <f>IF(Inputs!$B$26&lt;&gt;"Ready to model","PENDING INPUTS",MIN(B70+D70,Inputs!$B$6))</f>
        <v>0</v>
      </c>
      <c r="G70" s="3">
        <f>IF(Inputs!$B$26&lt;&gt;"Ready to model","PENDING INPUTS",MIN(C70+E70,Inputs!$B$9))</f>
        <v>0</v>
      </c>
      <c r="H70" s="3">
        <f>IF(Inputs!$B$26&lt;&gt;"Ready to model","PENDING INPUTS",Inputs!$B$7)</f>
        <v>550</v>
      </c>
      <c r="I70" s="3">
        <f>IF(Inputs!$B$26&lt;&gt;"Ready to model","PENDING INPUTS",MAX(0,F70+G70-H70))</f>
        <v>0</v>
      </c>
      <c r="J70" s="3">
        <f>IF(Inputs!$B$26&lt;&gt;"Ready to model","PENDING INPUTS",IF(F70+G70&gt;H70,IF(F70+G70=0,0,H70*F70/(F70+G70)),MIN(B70+D70,F70+MAX(0,H70-F70-G70-IF((Inputs!$B$5)&lt;Inputs!$B$5,C70+E70-G70,0)))))</f>
        <v>0</v>
      </c>
      <c r="K70" s="3">
        <f>IF(Inputs!$B$26&lt;&gt;"Ready to model","PENDING INPUTS",MIN(C70+E70,MAX(0,H70-J70)))</f>
        <v>0</v>
      </c>
      <c r="L70" s="3">
        <f>IF(Inputs!$B$26&lt;&gt;"Ready to model","PENDING INPUTS",MAX(0,B70+D70-J70))</f>
        <v>0</v>
      </c>
      <c r="M70" s="3">
        <f>IF(Inputs!$B$26&lt;&gt;"Ready to model","PENDING INPUTS",MAX(0,C70+E70-K70))</f>
        <v>0</v>
      </c>
      <c r="N70" s="3">
        <f>IF(Inputs!$B$26&lt;&gt;"Ready to model","PENDING INPUTS",L70+M70)</f>
        <v>0</v>
      </c>
      <c r="O70" s="3">
        <f>IF(Inputs!$B$26&lt;&gt;"Ready to model","PENDING INPUTS",D70+E70+O69)</f>
        <v>2224.3199999999997</v>
      </c>
      <c r="P70" s="3">
        <f>IF(Inputs!$B$26&lt;&gt;"Ready to model","PENDING INPUTS",J70+K70+P69)</f>
        <v>12124.32</v>
      </c>
    </row>
    <row r="71" spans="1:16" ht="27.95" customHeight="1" x14ac:dyDescent="0.25">
      <c r="A71">
        <v>67</v>
      </c>
      <c r="B71" s="3">
        <f>IF(Inputs!$B$26&lt;&gt;"Ready to model","PENDING INPUTS",L70)</f>
        <v>0</v>
      </c>
      <c r="C71" s="3">
        <f>IF(Inputs!$B$26&lt;&gt;"Ready to model","PENDING INPUTS",M70)</f>
        <v>0</v>
      </c>
      <c r="D71" s="3">
        <f>IF(Inputs!$B$26&lt;&gt;"Ready to model","PENDING INPUTS",ROUND(B71*(Inputs!$B$5)/12,2))</f>
        <v>0</v>
      </c>
      <c r="E71" s="3">
        <f>IF(Inputs!$B$26&lt;&gt;"Ready to model","PENDING INPUTS",ROUND(C71*Inputs!$B$5/12,2))</f>
        <v>0</v>
      </c>
      <c r="F71" s="3">
        <f>IF(Inputs!$B$26&lt;&gt;"Ready to model","PENDING INPUTS",MIN(B71+D71,Inputs!$B$6))</f>
        <v>0</v>
      </c>
      <c r="G71" s="3">
        <f>IF(Inputs!$B$26&lt;&gt;"Ready to model","PENDING INPUTS",MIN(C71+E71,Inputs!$B$9))</f>
        <v>0</v>
      </c>
      <c r="H71" s="3">
        <f>IF(Inputs!$B$26&lt;&gt;"Ready to model","PENDING INPUTS",Inputs!$B$7)</f>
        <v>550</v>
      </c>
      <c r="I71" s="3">
        <f>IF(Inputs!$B$26&lt;&gt;"Ready to model","PENDING INPUTS",MAX(0,F71+G71-H71))</f>
        <v>0</v>
      </c>
      <c r="J71" s="3">
        <f>IF(Inputs!$B$26&lt;&gt;"Ready to model","PENDING INPUTS",IF(F71+G71&gt;H71,IF(F71+G71=0,0,H71*F71/(F71+G71)),MIN(B71+D71,F71+MAX(0,H71-F71-G71-IF((Inputs!$B$5)&lt;Inputs!$B$5,C71+E71-G71,0)))))</f>
        <v>0</v>
      </c>
      <c r="K71" s="3">
        <f>IF(Inputs!$B$26&lt;&gt;"Ready to model","PENDING INPUTS",MIN(C71+E71,MAX(0,H71-J71)))</f>
        <v>0</v>
      </c>
      <c r="L71" s="3">
        <f>IF(Inputs!$B$26&lt;&gt;"Ready to model","PENDING INPUTS",MAX(0,B71+D71-J71))</f>
        <v>0</v>
      </c>
      <c r="M71" s="3">
        <f>IF(Inputs!$B$26&lt;&gt;"Ready to model","PENDING INPUTS",MAX(0,C71+E71-K71))</f>
        <v>0</v>
      </c>
      <c r="N71" s="3">
        <f>IF(Inputs!$B$26&lt;&gt;"Ready to model","PENDING INPUTS",L71+M71)</f>
        <v>0</v>
      </c>
      <c r="O71" s="3">
        <f>IF(Inputs!$B$26&lt;&gt;"Ready to model","PENDING INPUTS",D71+E71+O70)</f>
        <v>2224.3199999999997</v>
      </c>
      <c r="P71" s="3">
        <f>IF(Inputs!$B$26&lt;&gt;"Ready to model","PENDING INPUTS",J71+K71+P70)</f>
        <v>12124.32</v>
      </c>
    </row>
    <row r="72" spans="1:16" ht="27.95" customHeight="1" x14ac:dyDescent="0.25">
      <c r="A72">
        <v>68</v>
      </c>
      <c r="B72" s="3">
        <f>IF(Inputs!$B$26&lt;&gt;"Ready to model","PENDING INPUTS",L71)</f>
        <v>0</v>
      </c>
      <c r="C72" s="3">
        <f>IF(Inputs!$B$26&lt;&gt;"Ready to model","PENDING INPUTS",M71)</f>
        <v>0</v>
      </c>
      <c r="D72" s="3">
        <f>IF(Inputs!$B$26&lt;&gt;"Ready to model","PENDING INPUTS",ROUND(B72*(Inputs!$B$5)/12,2))</f>
        <v>0</v>
      </c>
      <c r="E72" s="3">
        <f>IF(Inputs!$B$26&lt;&gt;"Ready to model","PENDING INPUTS",ROUND(C72*Inputs!$B$5/12,2))</f>
        <v>0</v>
      </c>
      <c r="F72" s="3">
        <f>IF(Inputs!$B$26&lt;&gt;"Ready to model","PENDING INPUTS",MIN(B72+D72,Inputs!$B$6))</f>
        <v>0</v>
      </c>
      <c r="G72" s="3">
        <f>IF(Inputs!$B$26&lt;&gt;"Ready to model","PENDING INPUTS",MIN(C72+E72,Inputs!$B$9))</f>
        <v>0</v>
      </c>
      <c r="H72" s="3">
        <f>IF(Inputs!$B$26&lt;&gt;"Ready to model","PENDING INPUTS",Inputs!$B$7)</f>
        <v>550</v>
      </c>
      <c r="I72" s="3">
        <f>IF(Inputs!$B$26&lt;&gt;"Ready to model","PENDING INPUTS",MAX(0,F72+G72-H72))</f>
        <v>0</v>
      </c>
      <c r="J72" s="3">
        <f>IF(Inputs!$B$26&lt;&gt;"Ready to model","PENDING INPUTS",IF(F72+G72&gt;H72,IF(F72+G72=0,0,H72*F72/(F72+G72)),MIN(B72+D72,F72+MAX(0,H72-F72-G72-IF((Inputs!$B$5)&lt;Inputs!$B$5,C72+E72-G72,0)))))</f>
        <v>0</v>
      </c>
      <c r="K72" s="3">
        <f>IF(Inputs!$B$26&lt;&gt;"Ready to model","PENDING INPUTS",MIN(C72+E72,MAX(0,H72-J72)))</f>
        <v>0</v>
      </c>
      <c r="L72" s="3">
        <f>IF(Inputs!$B$26&lt;&gt;"Ready to model","PENDING INPUTS",MAX(0,B72+D72-J72))</f>
        <v>0</v>
      </c>
      <c r="M72" s="3">
        <f>IF(Inputs!$B$26&lt;&gt;"Ready to model","PENDING INPUTS",MAX(0,C72+E72-K72))</f>
        <v>0</v>
      </c>
      <c r="N72" s="3">
        <f>IF(Inputs!$B$26&lt;&gt;"Ready to model","PENDING INPUTS",L72+M72)</f>
        <v>0</v>
      </c>
      <c r="O72" s="3">
        <f>IF(Inputs!$B$26&lt;&gt;"Ready to model","PENDING INPUTS",D72+E72+O71)</f>
        <v>2224.3199999999997</v>
      </c>
      <c r="P72" s="3">
        <f>IF(Inputs!$B$26&lt;&gt;"Ready to model","PENDING INPUTS",J72+K72+P71)</f>
        <v>12124.32</v>
      </c>
    </row>
    <row r="73" spans="1:16" ht="27.95" customHeight="1" x14ac:dyDescent="0.25">
      <c r="A73">
        <v>69</v>
      </c>
      <c r="B73" s="3">
        <f>IF(Inputs!$B$26&lt;&gt;"Ready to model","PENDING INPUTS",L72)</f>
        <v>0</v>
      </c>
      <c r="C73" s="3">
        <f>IF(Inputs!$B$26&lt;&gt;"Ready to model","PENDING INPUTS",M72)</f>
        <v>0</v>
      </c>
      <c r="D73" s="3">
        <f>IF(Inputs!$B$26&lt;&gt;"Ready to model","PENDING INPUTS",ROUND(B73*(Inputs!$B$5)/12,2))</f>
        <v>0</v>
      </c>
      <c r="E73" s="3">
        <f>IF(Inputs!$B$26&lt;&gt;"Ready to model","PENDING INPUTS",ROUND(C73*Inputs!$B$5/12,2))</f>
        <v>0</v>
      </c>
      <c r="F73" s="3">
        <f>IF(Inputs!$B$26&lt;&gt;"Ready to model","PENDING INPUTS",MIN(B73+D73,Inputs!$B$6))</f>
        <v>0</v>
      </c>
      <c r="G73" s="3">
        <f>IF(Inputs!$B$26&lt;&gt;"Ready to model","PENDING INPUTS",MIN(C73+E73,Inputs!$B$9))</f>
        <v>0</v>
      </c>
      <c r="H73" s="3">
        <f>IF(Inputs!$B$26&lt;&gt;"Ready to model","PENDING INPUTS",Inputs!$B$7)</f>
        <v>550</v>
      </c>
      <c r="I73" s="3">
        <f>IF(Inputs!$B$26&lt;&gt;"Ready to model","PENDING INPUTS",MAX(0,F73+G73-H73))</f>
        <v>0</v>
      </c>
      <c r="J73" s="3">
        <f>IF(Inputs!$B$26&lt;&gt;"Ready to model","PENDING INPUTS",IF(F73+G73&gt;H73,IF(F73+G73=0,0,H73*F73/(F73+G73)),MIN(B73+D73,F73+MAX(0,H73-F73-G73-IF((Inputs!$B$5)&lt;Inputs!$B$5,C73+E73-G73,0)))))</f>
        <v>0</v>
      </c>
      <c r="K73" s="3">
        <f>IF(Inputs!$B$26&lt;&gt;"Ready to model","PENDING INPUTS",MIN(C73+E73,MAX(0,H73-J73)))</f>
        <v>0</v>
      </c>
      <c r="L73" s="3">
        <f>IF(Inputs!$B$26&lt;&gt;"Ready to model","PENDING INPUTS",MAX(0,B73+D73-J73))</f>
        <v>0</v>
      </c>
      <c r="M73" s="3">
        <f>IF(Inputs!$B$26&lt;&gt;"Ready to model","PENDING INPUTS",MAX(0,C73+E73-K73))</f>
        <v>0</v>
      </c>
      <c r="N73" s="3">
        <f>IF(Inputs!$B$26&lt;&gt;"Ready to model","PENDING INPUTS",L73+M73)</f>
        <v>0</v>
      </c>
      <c r="O73" s="3">
        <f>IF(Inputs!$B$26&lt;&gt;"Ready to model","PENDING INPUTS",D73+E73+O72)</f>
        <v>2224.3199999999997</v>
      </c>
      <c r="P73" s="3">
        <f>IF(Inputs!$B$26&lt;&gt;"Ready to model","PENDING INPUTS",J73+K73+P72)</f>
        <v>12124.32</v>
      </c>
    </row>
    <row r="74" spans="1:16" ht="27.95" customHeight="1" x14ac:dyDescent="0.25">
      <c r="A74">
        <v>70</v>
      </c>
      <c r="B74" s="3">
        <f>IF(Inputs!$B$26&lt;&gt;"Ready to model","PENDING INPUTS",L73)</f>
        <v>0</v>
      </c>
      <c r="C74" s="3">
        <f>IF(Inputs!$B$26&lt;&gt;"Ready to model","PENDING INPUTS",M73)</f>
        <v>0</v>
      </c>
      <c r="D74" s="3">
        <f>IF(Inputs!$B$26&lt;&gt;"Ready to model","PENDING INPUTS",ROUND(B74*(Inputs!$B$5)/12,2))</f>
        <v>0</v>
      </c>
      <c r="E74" s="3">
        <f>IF(Inputs!$B$26&lt;&gt;"Ready to model","PENDING INPUTS",ROUND(C74*Inputs!$B$5/12,2))</f>
        <v>0</v>
      </c>
      <c r="F74" s="3">
        <f>IF(Inputs!$B$26&lt;&gt;"Ready to model","PENDING INPUTS",MIN(B74+D74,Inputs!$B$6))</f>
        <v>0</v>
      </c>
      <c r="G74" s="3">
        <f>IF(Inputs!$B$26&lt;&gt;"Ready to model","PENDING INPUTS",MIN(C74+E74,Inputs!$B$9))</f>
        <v>0</v>
      </c>
      <c r="H74" s="3">
        <f>IF(Inputs!$B$26&lt;&gt;"Ready to model","PENDING INPUTS",Inputs!$B$7)</f>
        <v>550</v>
      </c>
      <c r="I74" s="3">
        <f>IF(Inputs!$B$26&lt;&gt;"Ready to model","PENDING INPUTS",MAX(0,F74+G74-H74))</f>
        <v>0</v>
      </c>
      <c r="J74" s="3">
        <f>IF(Inputs!$B$26&lt;&gt;"Ready to model","PENDING INPUTS",IF(F74+G74&gt;H74,IF(F74+G74=0,0,H74*F74/(F74+G74)),MIN(B74+D74,F74+MAX(0,H74-F74-G74-IF((Inputs!$B$5)&lt;Inputs!$B$5,C74+E74-G74,0)))))</f>
        <v>0</v>
      </c>
      <c r="K74" s="3">
        <f>IF(Inputs!$B$26&lt;&gt;"Ready to model","PENDING INPUTS",MIN(C74+E74,MAX(0,H74-J74)))</f>
        <v>0</v>
      </c>
      <c r="L74" s="3">
        <f>IF(Inputs!$B$26&lt;&gt;"Ready to model","PENDING INPUTS",MAX(0,B74+D74-J74))</f>
        <v>0</v>
      </c>
      <c r="M74" s="3">
        <f>IF(Inputs!$B$26&lt;&gt;"Ready to model","PENDING INPUTS",MAX(0,C74+E74-K74))</f>
        <v>0</v>
      </c>
      <c r="N74" s="3">
        <f>IF(Inputs!$B$26&lt;&gt;"Ready to model","PENDING INPUTS",L74+M74)</f>
        <v>0</v>
      </c>
      <c r="O74" s="3">
        <f>IF(Inputs!$B$26&lt;&gt;"Ready to model","PENDING INPUTS",D74+E74+O73)</f>
        <v>2224.3199999999997</v>
      </c>
      <c r="P74" s="3">
        <f>IF(Inputs!$B$26&lt;&gt;"Ready to model","PENDING INPUTS",J74+K74+P73)</f>
        <v>12124.32</v>
      </c>
    </row>
    <row r="75" spans="1:16" ht="27.95" customHeight="1" x14ac:dyDescent="0.25">
      <c r="A75">
        <v>71</v>
      </c>
      <c r="B75" s="3">
        <f>IF(Inputs!$B$26&lt;&gt;"Ready to model","PENDING INPUTS",L74)</f>
        <v>0</v>
      </c>
      <c r="C75" s="3">
        <f>IF(Inputs!$B$26&lt;&gt;"Ready to model","PENDING INPUTS",M74)</f>
        <v>0</v>
      </c>
      <c r="D75" s="3">
        <f>IF(Inputs!$B$26&lt;&gt;"Ready to model","PENDING INPUTS",ROUND(B75*(Inputs!$B$5)/12,2))</f>
        <v>0</v>
      </c>
      <c r="E75" s="3">
        <f>IF(Inputs!$B$26&lt;&gt;"Ready to model","PENDING INPUTS",ROUND(C75*Inputs!$B$5/12,2))</f>
        <v>0</v>
      </c>
      <c r="F75" s="3">
        <f>IF(Inputs!$B$26&lt;&gt;"Ready to model","PENDING INPUTS",MIN(B75+D75,Inputs!$B$6))</f>
        <v>0</v>
      </c>
      <c r="G75" s="3">
        <f>IF(Inputs!$B$26&lt;&gt;"Ready to model","PENDING INPUTS",MIN(C75+E75,Inputs!$B$9))</f>
        <v>0</v>
      </c>
      <c r="H75" s="3">
        <f>IF(Inputs!$B$26&lt;&gt;"Ready to model","PENDING INPUTS",Inputs!$B$7)</f>
        <v>550</v>
      </c>
      <c r="I75" s="3">
        <f>IF(Inputs!$B$26&lt;&gt;"Ready to model","PENDING INPUTS",MAX(0,F75+G75-H75))</f>
        <v>0</v>
      </c>
      <c r="J75" s="3">
        <f>IF(Inputs!$B$26&lt;&gt;"Ready to model","PENDING INPUTS",IF(F75+G75&gt;H75,IF(F75+G75=0,0,H75*F75/(F75+G75)),MIN(B75+D75,F75+MAX(0,H75-F75-G75-IF((Inputs!$B$5)&lt;Inputs!$B$5,C75+E75-G75,0)))))</f>
        <v>0</v>
      </c>
      <c r="K75" s="3">
        <f>IF(Inputs!$B$26&lt;&gt;"Ready to model","PENDING INPUTS",MIN(C75+E75,MAX(0,H75-J75)))</f>
        <v>0</v>
      </c>
      <c r="L75" s="3">
        <f>IF(Inputs!$B$26&lt;&gt;"Ready to model","PENDING INPUTS",MAX(0,B75+D75-J75))</f>
        <v>0</v>
      </c>
      <c r="M75" s="3">
        <f>IF(Inputs!$B$26&lt;&gt;"Ready to model","PENDING INPUTS",MAX(0,C75+E75-K75))</f>
        <v>0</v>
      </c>
      <c r="N75" s="3">
        <f>IF(Inputs!$B$26&lt;&gt;"Ready to model","PENDING INPUTS",L75+M75)</f>
        <v>0</v>
      </c>
      <c r="O75" s="3">
        <f>IF(Inputs!$B$26&lt;&gt;"Ready to model","PENDING INPUTS",D75+E75+O74)</f>
        <v>2224.3199999999997</v>
      </c>
      <c r="P75" s="3">
        <f>IF(Inputs!$B$26&lt;&gt;"Ready to model","PENDING INPUTS",J75+K75+P74)</f>
        <v>12124.32</v>
      </c>
    </row>
    <row r="76" spans="1:16" ht="27.95" customHeight="1" x14ac:dyDescent="0.25">
      <c r="A76">
        <v>72</v>
      </c>
      <c r="B76" s="3">
        <f>IF(Inputs!$B$26&lt;&gt;"Ready to model","PENDING INPUTS",L75)</f>
        <v>0</v>
      </c>
      <c r="C76" s="3">
        <f>IF(Inputs!$B$26&lt;&gt;"Ready to model","PENDING INPUTS",M75)</f>
        <v>0</v>
      </c>
      <c r="D76" s="3">
        <f>IF(Inputs!$B$26&lt;&gt;"Ready to model","PENDING INPUTS",ROUND(B76*(Inputs!$B$5)/12,2))</f>
        <v>0</v>
      </c>
      <c r="E76" s="3">
        <f>IF(Inputs!$B$26&lt;&gt;"Ready to model","PENDING INPUTS",ROUND(C76*Inputs!$B$5/12,2))</f>
        <v>0</v>
      </c>
      <c r="F76" s="3">
        <f>IF(Inputs!$B$26&lt;&gt;"Ready to model","PENDING INPUTS",MIN(B76+D76,Inputs!$B$6))</f>
        <v>0</v>
      </c>
      <c r="G76" s="3">
        <f>IF(Inputs!$B$26&lt;&gt;"Ready to model","PENDING INPUTS",MIN(C76+E76,Inputs!$B$9))</f>
        <v>0</v>
      </c>
      <c r="H76" s="3">
        <f>IF(Inputs!$B$26&lt;&gt;"Ready to model","PENDING INPUTS",Inputs!$B$7)</f>
        <v>550</v>
      </c>
      <c r="I76" s="3">
        <f>IF(Inputs!$B$26&lt;&gt;"Ready to model","PENDING INPUTS",MAX(0,F76+G76-H76))</f>
        <v>0</v>
      </c>
      <c r="J76" s="3">
        <f>IF(Inputs!$B$26&lt;&gt;"Ready to model","PENDING INPUTS",IF(F76+G76&gt;H76,IF(F76+G76=0,0,H76*F76/(F76+G76)),MIN(B76+D76,F76+MAX(0,H76-F76-G76-IF((Inputs!$B$5)&lt;Inputs!$B$5,C76+E76-G76,0)))))</f>
        <v>0</v>
      </c>
      <c r="K76" s="3">
        <f>IF(Inputs!$B$26&lt;&gt;"Ready to model","PENDING INPUTS",MIN(C76+E76,MAX(0,H76-J76)))</f>
        <v>0</v>
      </c>
      <c r="L76" s="3">
        <f>IF(Inputs!$B$26&lt;&gt;"Ready to model","PENDING INPUTS",MAX(0,B76+D76-J76))</f>
        <v>0</v>
      </c>
      <c r="M76" s="3">
        <f>IF(Inputs!$B$26&lt;&gt;"Ready to model","PENDING INPUTS",MAX(0,C76+E76-K76))</f>
        <v>0</v>
      </c>
      <c r="N76" s="3">
        <f>IF(Inputs!$B$26&lt;&gt;"Ready to model","PENDING INPUTS",L76+M76)</f>
        <v>0</v>
      </c>
      <c r="O76" s="3">
        <f>IF(Inputs!$B$26&lt;&gt;"Ready to model","PENDING INPUTS",D76+E76+O75)</f>
        <v>2224.3199999999997</v>
      </c>
      <c r="P76" s="3">
        <f>IF(Inputs!$B$26&lt;&gt;"Ready to model","PENDING INPUTS",J76+K76+P75)</f>
        <v>12124.32</v>
      </c>
    </row>
    <row r="77" spans="1:16" ht="27.95" customHeight="1" x14ac:dyDescent="0.25">
      <c r="A77">
        <v>73</v>
      </c>
      <c r="B77" s="3">
        <f>IF(Inputs!$B$26&lt;&gt;"Ready to model","PENDING INPUTS",L76)</f>
        <v>0</v>
      </c>
      <c r="C77" s="3">
        <f>IF(Inputs!$B$26&lt;&gt;"Ready to model","PENDING INPUTS",M76)</f>
        <v>0</v>
      </c>
      <c r="D77" s="3">
        <f>IF(Inputs!$B$26&lt;&gt;"Ready to model","PENDING INPUTS",ROUND(B77*(Inputs!$B$5)/12,2))</f>
        <v>0</v>
      </c>
      <c r="E77" s="3">
        <f>IF(Inputs!$B$26&lt;&gt;"Ready to model","PENDING INPUTS",ROUND(C77*Inputs!$B$5/12,2))</f>
        <v>0</v>
      </c>
      <c r="F77" s="3">
        <f>IF(Inputs!$B$26&lt;&gt;"Ready to model","PENDING INPUTS",MIN(B77+D77,Inputs!$B$6))</f>
        <v>0</v>
      </c>
      <c r="G77" s="3">
        <f>IF(Inputs!$B$26&lt;&gt;"Ready to model","PENDING INPUTS",MIN(C77+E77,Inputs!$B$9))</f>
        <v>0</v>
      </c>
      <c r="H77" s="3">
        <f>IF(Inputs!$B$26&lt;&gt;"Ready to model","PENDING INPUTS",Inputs!$B$7)</f>
        <v>550</v>
      </c>
      <c r="I77" s="3">
        <f>IF(Inputs!$B$26&lt;&gt;"Ready to model","PENDING INPUTS",MAX(0,F77+G77-H77))</f>
        <v>0</v>
      </c>
      <c r="J77" s="3">
        <f>IF(Inputs!$B$26&lt;&gt;"Ready to model","PENDING INPUTS",IF(F77+G77&gt;H77,IF(F77+G77=0,0,H77*F77/(F77+G77)),MIN(B77+D77,F77+MAX(0,H77-F77-G77-IF((Inputs!$B$5)&lt;Inputs!$B$5,C77+E77-G77,0)))))</f>
        <v>0</v>
      </c>
      <c r="K77" s="3">
        <f>IF(Inputs!$B$26&lt;&gt;"Ready to model","PENDING INPUTS",MIN(C77+E77,MAX(0,H77-J77)))</f>
        <v>0</v>
      </c>
      <c r="L77" s="3">
        <f>IF(Inputs!$B$26&lt;&gt;"Ready to model","PENDING INPUTS",MAX(0,B77+D77-J77))</f>
        <v>0</v>
      </c>
      <c r="M77" s="3">
        <f>IF(Inputs!$B$26&lt;&gt;"Ready to model","PENDING INPUTS",MAX(0,C77+E77-K77))</f>
        <v>0</v>
      </c>
      <c r="N77" s="3">
        <f>IF(Inputs!$B$26&lt;&gt;"Ready to model","PENDING INPUTS",L77+M77)</f>
        <v>0</v>
      </c>
      <c r="O77" s="3">
        <f>IF(Inputs!$B$26&lt;&gt;"Ready to model","PENDING INPUTS",D77+E77+O76)</f>
        <v>2224.3199999999997</v>
      </c>
      <c r="P77" s="3">
        <f>IF(Inputs!$B$26&lt;&gt;"Ready to model","PENDING INPUTS",J77+K77+P76)</f>
        <v>12124.32</v>
      </c>
    </row>
    <row r="78" spans="1:16" ht="27.95" customHeight="1" x14ac:dyDescent="0.25">
      <c r="A78">
        <v>74</v>
      </c>
      <c r="B78" s="3">
        <f>IF(Inputs!$B$26&lt;&gt;"Ready to model","PENDING INPUTS",L77)</f>
        <v>0</v>
      </c>
      <c r="C78" s="3">
        <f>IF(Inputs!$B$26&lt;&gt;"Ready to model","PENDING INPUTS",M77)</f>
        <v>0</v>
      </c>
      <c r="D78" s="3">
        <f>IF(Inputs!$B$26&lt;&gt;"Ready to model","PENDING INPUTS",ROUND(B78*(Inputs!$B$5)/12,2))</f>
        <v>0</v>
      </c>
      <c r="E78" s="3">
        <f>IF(Inputs!$B$26&lt;&gt;"Ready to model","PENDING INPUTS",ROUND(C78*Inputs!$B$5/12,2))</f>
        <v>0</v>
      </c>
      <c r="F78" s="3">
        <f>IF(Inputs!$B$26&lt;&gt;"Ready to model","PENDING INPUTS",MIN(B78+D78,Inputs!$B$6))</f>
        <v>0</v>
      </c>
      <c r="G78" s="3">
        <f>IF(Inputs!$B$26&lt;&gt;"Ready to model","PENDING INPUTS",MIN(C78+E78,Inputs!$B$9))</f>
        <v>0</v>
      </c>
      <c r="H78" s="3">
        <f>IF(Inputs!$B$26&lt;&gt;"Ready to model","PENDING INPUTS",Inputs!$B$7)</f>
        <v>550</v>
      </c>
      <c r="I78" s="3">
        <f>IF(Inputs!$B$26&lt;&gt;"Ready to model","PENDING INPUTS",MAX(0,F78+G78-H78))</f>
        <v>0</v>
      </c>
      <c r="J78" s="3">
        <f>IF(Inputs!$B$26&lt;&gt;"Ready to model","PENDING INPUTS",IF(F78+G78&gt;H78,IF(F78+G78=0,0,H78*F78/(F78+G78)),MIN(B78+D78,F78+MAX(0,H78-F78-G78-IF((Inputs!$B$5)&lt;Inputs!$B$5,C78+E78-G78,0)))))</f>
        <v>0</v>
      </c>
      <c r="K78" s="3">
        <f>IF(Inputs!$B$26&lt;&gt;"Ready to model","PENDING INPUTS",MIN(C78+E78,MAX(0,H78-J78)))</f>
        <v>0</v>
      </c>
      <c r="L78" s="3">
        <f>IF(Inputs!$B$26&lt;&gt;"Ready to model","PENDING INPUTS",MAX(0,B78+D78-J78))</f>
        <v>0</v>
      </c>
      <c r="M78" s="3">
        <f>IF(Inputs!$B$26&lt;&gt;"Ready to model","PENDING INPUTS",MAX(0,C78+E78-K78))</f>
        <v>0</v>
      </c>
      <c r="N78" s="3">
        <f>IF(Inputs!$B$26&lt;&gt;"Ready to model","PENDING INPUTS",L78+M78)</f>
        <v>0</v>
      </c>
      <c r="O78" s="3">
        <f>IF(Inputs!$B$26&lt;&gt;"Ready to model","PENDING INPUTS",D78+E78+O77)</f>
        <v>2224.3199999999997</v>
      </c>
      <c r="P78" s="3">
        <f>IF(Inputs!$B$26&lt;&gt;"Ready to model","PENDING INPUTS",J78+K78+P77)</f>
        <v>12124.32</v>
      </c>
    </row>
    <row r="79" spans="1:16" ht="27.95" customHeight="1" x14ac:dyDescent="0.25">
      <c r="A79">
        <v>75</v>
      </c>
      <c r="B79" s="3">
        <f>IF(Inputs!$B$26&lt;&gt;"Ready to model","PENDING INPUTS",L78)</f>
        <v>0</v>
      </c>
      <c r="C79" s="3">
        <f>IF(Inputs!$B$26&lt;&gt;"Ready to model","PENDING INPUTS",M78)</f>
        <v>0</v>
      </c>
      <c r="D79" s="3">
        <f>IF(Inputs!$B$26&lt;&gt;"Ready to model","PENDING INPUTS",ROUND(B79*(Inputs!$B$5)/12,2))</f>
        <v>0</v>
      </c>
      <c r="E79" s="3">
        <f>IF(Inputs!$B$26&lt;&gt;"Ready to model","PENDING INPUTS",ROUND(C79*Inputs!$B$5/12,2))</f>
        <v>0</v>
      </c>
      <c r="F79" s="3">
        <f>IF(Inputs!$B$26&lt;&gt;"Ready to model","PENDING INPUTS",MIN(B79+D79,Inputs!$B$6))</f>
        <v>0</v>
      </c>
      <c r="G79" s="3">
        <f>IF(Inputs!$B$26&lt;&gt;"Ready to model","PENDING INPUTS",MIN(C79+E79,Inputs!$B$9))</f>
        <v>0</v>
      </c>
      <c r="H79" s="3">
        <f>IF(Inputs!$B$26&lt;&gt;"Ready to model","PENDING INPUTS",Inputs!$B$7)</f>
        <v>550</v>
      </c>
      <c r="I79" s="3">
        <f>IF(Inputs!$B$26&lt;&gt;"Ready to model","PENDING INPUTS",MAX(0,F79+G79-H79))</f>
        <v>0</v>
      </c>
      <c r="J79" s="3">
        <f>IF(Inputs!$B$26&lt;&gt;"Ready to model","PENDING INPUTS",IF(F79+G79&gt;H79,IF(F79+G79=0,0,H79*F79/(F79+G79)),MIN(B79+D79,F79+MAX(0,H79-F79-G79-IF((Inputs!$B$5)&lt;Inputs!$B$5,C79+E79-G79,0)))))</f>
        <v>0</v>
      </c>
      <c r="K79" s="3">
        <f>IF(Inputs!$B$26&lt;&gt;"Ready to model","PENDING INPUTS",MIN(C79+E79,MAX(0,H79-J79)))</f>
        <v>0</v>
      </c>
      <c r="L79" s="3">
        <f>IF(Inputs!$B$26&lt;&gt;"Ready to model","PENDING INPUTS",MAX(0,B79+D79-J79))</f>
        <v>0</v>
      </c>
      <c r="M79" s="3">
        <f>IF(Inputs!$B$26&lt;&gt;"Ready to model","PENDING INPUTS",MAX(0,C79+E79-K79))</f>
        <v>0</v>
      </c>
      <c r="N79" s="3">
        <f>IF(Inputs!$B$26&lt;&gt;"Ready to model","PENDING INPUTS",L79+M79)</f>
        <v>0</v>
      </c>
      <c r="O79" s="3">
        <f>IF(Inputs!$B$26&lt;&gt;"Ready to model","PENDING INPUTS",D79+E79+O78)</f>
        <v>2224.3199999999997</v>
      </c>
      <c r="P79" s="3">
        <f>IF(Inputs!$B$26&lt;&gt;"Ready to model","PENDING INPUTS",J79+K79+P78)</f>
        <v>12124.32</v>
      </c>
    </row>
    <row r="80" spans="1:16" ht="27.95" customHeight="1" x14ac:dyDescent="0.25">
      <c r="A80">
        <v>76</v>
      </c>
      <c r="B80" s="3">
        <f>IF(Inputs!$B$26&lt;&gt;"Ready to model","PENDING INPUTS",L79)</f>
        <v>0</v>
      </c>
      <c r="C80" s="3">
        <f>IF(Inputs!$B$26&lt;&gt;"Ready to model","PENDING INPUTS",M79)</f>
        <v>0</v>
      </c>
      <c r="D80" s="3">
        <f>IF(Inputs!$B$26&lt;&gt;"Ready to model","PENDING INPUTS",ROUND(B80*(Inputs!$B$5)/12,2))</f>
        <v>0</v>
      </c>
      <c r="E80" s="3">
        <f>IF(Inputs!$B$26&lt;&gt;"Ready to model","PENDING INPUTS",ROUND(C80*Inputs!$B$5/12,2))</f>
        <v>0</v>
      </c>
      <c r="F80" s="3">
        <f>IF(Inputs!$B$26&lt;&gt;"Ready to model","PENDING INPUTS",MIN(B80+D80,Inputs!$B$6))</f>
        <v>0</v>
      </c>
      <c r="G80" s="3">
        <f>IF(Inputs!$B$26&lt;&gt;"Ready to model","PENDING INPUTS",MIN(C80+E80,Inputs!$B$9))</f>
        <v>0</v>
      </c>
      <c r="H80" s="3">
        <f>IF(Inputs!$B$26&lt;&gt;"Ready to model","PENDING INPUTS",Inputs!$B$7)</f>
        <v>550</v>
      </c>
      <c r="I80" s="3">
        <f>IF(Inputs!$B$26&lt;&gt;"Ready to model","PENDING INPUTS",MAX(0,F80+G80-H80))</f>
        <v>0</v>
      </c>
      <c r="J80" s="3">
        <f>IF(Inputs!$B$26&lt;&gt;"Ready to model","PENDING INPUTS",IF(F80+G80&gt;H80,IF(F80+G80=0,0,H80*F80/(F80+G80)),MIN(B80+D80,F80+MAX(0,H80-F80-G80-IF((Inputs!$B$5)&lt;Inputs!$B$5,C80+E80-G80,0)))))</f>
        <v>0</v>
      </c>
      <c r="K80" s="3">
        <f>IF(Inputs!$B$26&lt;&gt;"Ready to model","PENDING INPUTS",MIN(C80+E80,MAX(0,H80-J80)))</f>
        <v>0</v>
      </c>
      <c r="L80" s="3">
        <f>IF(Inputs!$B$26&lt;&gt;"Ready to model","PENDING INPUTS",MAX(0,B80+D80-J80))</f>
        <v>0</v>
      </c>
      <c r="M80" s="3">
        <f>IF(Inputs!$B$26&lt;&gt;"Ready to model","PENDING INPUTS",MAX(0,C80+E80-K80))</f>
        <v>0</v>
      </c>
      <c r="N80" s="3">
        <f>IF(Inputs!$B$26&lt;&gt;"Ready to model","PENDING INPUTS",L80+M80)</f>
        <v>0</v>
      </c>
      <c r="O80" s="3">
        <f>IF(Inputs!$B$26&lt;&gt;"Ready to model","PENDING INPUTS",D80+E80+O79)</f>
        <v>2224.3199999999997</v>
      </c>
      <c r="P80" s="3">
        <f>IF(Inputs!$B$26&lt;&gt;"Ready to model","PENDING INPUTS",J80+K80+P79)</f>
        <v>12124.32</v>
      </c>
    </row>
    <row r="81" spans="1:16" ht="27.95" customHeight="1" x14ac:dyDescent="0.25">
      <c r="A81">
        <v>77</v>
      </c>
      <c r="B81" s="3">
        <f>IF(Inputs!$B$26&lt;&gt;"Ready to model","PENDING INPUTS",L80)</f>
        <v>0</v>
      </c>
      <c r="C81" s="3">
        <f>IF(Inputs!$B$26&lt;&gt;"Ready to model","PENDING INPUTS",M80)</f>
        <v>0</v>
      </c>
      <c r="D81" s="3">
        <f>IF(Inputs!$B$26&lt;&gt;"Ready to model","PENDING INPUTS",ROUND(B81*(Inputs!$B$5)/12,2))</f>
        <v>0</v>
      </c>
      <c r="E81" s="3">
        <f>IF(Inputs!$B$26&lt;&gt;"Ready to model","PENDING INPUTS",ROUND(C81*Inputs!$B$5/12,2))</f>
        <v>0</v>
      </c>
      <c r="F81" s="3">
        <f>IF(Inputs!$B$26&lt;&gt;"Ready to model","PENDING INPUTS",MIN(B81+D81,Inputs!$B$6))</f>
        <v>0</v>
      </c>
      <c r="G81" s="3">
        <f>IF(Inputs!$B$26&lt;&gt;"Ready to model","PENDING INPUTS",MIN(C81+E81,Inputs!$B$9))</f>
        <v>0</v>
      </c>
      <c r="H81" s="3">
        <f>IF(Inputs!$B$26&lt;&gt;"Ready to model","PENDING INPUTS",Inputs!$B$7)</f>
        <v>550</v>
      </c>
      <c r="I81" s="3">
        <f>IF(Inputs!$B$26&lt;&gt;"Ready to model","PENDING INPUTS",MAX(0,F81+G81-H81))</f>
        <v>0</v>
      </c>
      <c r="J81" s="3">
        <f>IF(Inputs!$B$26&lt;&gt;"Ready to model","PENDING INPUTS",IF(F81+G81&gt;H81,IF(F81+G81=0,0,H81*F81/(F81+G81)),MIN(B81+D81,F81+MAX(0,H81-F81-G81-IF((Inputs!$B$5)&lt;Inputs!$B$5,C81+E81-G81,0)))))</f>
        <v>0</v>
      </c>
      <c r="K81" s="3">
        <f>IF(Inputs!$B$26&lt;&gt;"Ready to model","PENDING INPUTS",MIN(C81+E81,MAX(0,H81-J81)))</f>
        <v>0</v>
      </c>
      <c r="L81" s="3">
        <f>IF(Inputs!$B$26&lt;&gt;"Ready to model","PENDING INPUTS",MAX(0,B81+D81-J81))</f>
        <v>0</v>
      </c>
      <c r="M81" s="3">
        <f>IF(Inputs!$B$26&lt;&gt;"Ready to model","PENDING INPUTS",MAX(0,C81+E81-K81))</f>
        <v>0</v>
      </c>
      <c r="N81" s="3">
        <f>IF(Inputs!$B$26&lt;&gt;"Ready to model","PENDING INPUTS",L81+M81)</f>
        <v>0</v>
      </c>
      <c r="O81" s="3">
        <f>IF(Inputs!$B$26&lt;&gt;"Ready to model","PENDING INPUTS",D81+E81+O80)</f>
        <v>2224.3199999999997</v>
      </c>
      <c r="P81" s="3">
        <f>IF(Inputs!$B$26&lt;&gt;"Ready to model","PENDING INPUTS",J81+K81+P80)</f>
        <v>12124.32</v>
      </c>
    </row>
    <row r="82" spans="1:16" ht="27.95" customHeight="1" x14ac:dyDescent="0.25">
      <c r="A82">
        <v>78</v>
      </c>
      <c r="B82" s="3">
        <f>IF(Inputs!$B$26&lt;&gt;"Ready to model","PENDING INPUTS",L81)</f>
        <v>0</v>
      </c>
      <c r="C82" s="3">
        <f>IF(Inputs!$B$26&lt;&gt;"Ready to model","PENDING INPUTS",M81)</f>
        <v>0</v>
      </c>
      <c r="D82" s="3">
        <f>IF(Inputs!$B$26&lt;&gt;"Ready to model","PENDING INPUTS",ROUND(B82*(Inputs!$B$5)/12,2))</f>
        <v>0</v>
      </c>
      <c r="E82" s="3">
        <f>IF(Inputs!$B$26&lt;&gt;"Ready to model","PENDING INPUTS",ROUND(C82*Inputs!$B$5/12,2))</f>
        <v>0</v>
      </c>
      <c r="F82" s="3">
        <f>IF(Inputs!$B$26&lt;&gt;"Ready to model","PENDING INPUTS",MIN(B82+D82,Inputs!$B$6))</f>
        <v>0</v>
      </c>
      <c r="G82" s="3">
        <f>IF(Inputs!$B$26&lt;&gt;"Ready to model","PENDING INPUTS",MIN(C82+E82,Inputs!$B$9))</f>
        <v>0</v>
      </c>
      <c r="H82" s="3">
        <f>IF(Inputs!$B$26&lt;&gt;"Ready to model","PENDING INPUTS",Inputs!$B$7)</f>
        <v>550</v>
      </c>
      <c r="I82" s="3">
        <f>IF(Inputs!$B$26&lt;&gt;"Ready to model","PENDING INPUTS",MAX(0,F82+G82-H82))</f>
        <v>0</v>
      </c>
      <c r="J82" s="3">
        <f>IF(Inputs!$B$26&lt;&gt;"Ready to model","PENDING INPUTS",IF(F82+G82&gt;H82,IF(F82+G82=0,0,H82*F82/(F82+G82)),MIN(B82+D82,F82+MAX(0,H82-F82-G82-IF((Inputs!$B$5)&lt;Inputs!$B$5,C82+E82-G82,0)))))</f>
        <v>0</v>
      </c>
      <c r="K82" s="3">
        <f>IF(Inputs!$B$26&lt;&gt;"Ready to model","PENDING INPUTS",MIN(C82+E82,MAX(0,H82-J82)))</f>
        <v>0</v>
      </c>
      <c r="L82" s="3">
        <f>IF(Inputs!$B$26&lt;&gt;"Ready to model","PENDING INPUTS",MAX(0,B82+D82-J82))</f>
        <v>0</v>
      </c>
      <c r="M82" s="3">
        <f>IF(Inputs!$B$26&lt;&gt;"Ready to model","PENDING INPUTS",MAX(0,C82+E82-K82))</f>
        <v>0</v>
      </c>
      <c r="N82" s="3">
        <f>IF(Inputs!$B$26&lt;&gt;"Ready to model","PENDING INPUTS",L82+M82)</f>
        <v>0</v>
      </c>
      <c r="O82" s="3">
        <f>IF(Inputs!$B$26&lt;&gt;"Ready to model","PENDING INPUTS",D82+E82+O81)</f>
        <v>2224.3199999999997</v>
      </c>
      <c r="P82" s="3">
        <f>IF(Inputs!$B$26&lt;&gt;"Ready to model","PENDING INPUTS",J82+K82+P81)</f>
        <v>12124.32</v>
      </c>
    </row>
    <row r="83" spans="1:16" ht="27.95" customHeight="1" x14ac:dyDescent="0.25">
      <c r="A83">
        <v>79</v>
      </c>
      <c r="B83" s="3">
        <f>IF(Inputs!$B$26&lt;&gt;"Ready to model","PENDING INPUTS",L82)</f>
        <v>0</v>
      </c>
      <c r="C83" s="3">
        <f>IF(Inputs!$B$26&lt;&gt;"Ready to model","PENDING INPUTS",M82)</f>
        <v>0</v>
      </c>
      <c r="D83" s="3">
        <f>IF(Inputs!$B$26&lt;&gt;"Ready to model","PENDING INPUTS",ROUND(B83*(Inputs!$B$5)/12,2))</f>
        <v>0</v>
      </c>
      <c r="E83" s="3">
        <f>IF(Inputs!$B$26&lt;&gt;"Ready to model","PENDING INPUTS",ROUND(C83*Inputs!$B$5/12,2))</f>
        <v>0</v>
      </c>
      <c r="F83" s="3">
        <f>IF(Inputs!$B$26&lt;&gt;"Ready to model","PENDING INPUTS",MIN(B83+D83,Inputs!$B$6))</f>
        <v>0</v>
      </c>
      <c r="G83" s="3">
        <f>IF(Inputs!$B$26&lt;&gt;"Ready to model","PENDING INPUTS",MIN(C83+E83,Inputs!$B$9))</f>
        <v>0</v>
      </c>
      <c r="H83" s="3">
        <f>IF(Inputs!$B$26&lt;&gt;"Ready to model","PENDING INPUTS",Inputs!$B$7)</f>
        <v>550</v>
      </c>
      <c r="I83" s="3">
        <f>IF(Inputs!$B$26&lt;&gt;"Ready to model","PENDING INPUTS",MAX(0,F83+G83-H83))</f>
        <v>0</v>
      </c>
      <c r="J83" s="3">
        <f>IF(Inputs!$B$26&lt;&gt;"Ready to model","PENDING INPUTS",IF(F83+G83&gt;H83,IF(F83+G83=0,0,H83*F83/(F83+G83)),MIN(B83+D83,F83+MAX(0,H83-F83-G83-IF((Inputs!$B$5)&lt;Inputs!$B$5,C83+E83-G83,0)))))</f>
        <v>0</v>
      </c>
      <c r="K83" s="3">
        <f>IF(Inputs!$B$26&lt;&gt;"Ready to model","PENDING INPUTS",MIN(C83+E83,MAX(0,H83-J83)))</f>
        <v>0</v>
      </c>
      <c r="L83" s="3">
        <f>IF(Inputs!$B$26&lt;&gt;"Ready to model","PENDING INPUTS",MAX(0,B83+D83-J83))</f>
        <v>0</v>
      </c>
      <c r="M83" s="3">
        <f>IF(Inputs!$B$26&lt;&gt;"Ready to model","PENDING INPUTS",MAX(0,C83+E83-K83))</f>
        <v>0</v>
      </c>
      <c r="N83" s="3">
        <f>IF(Inputs!$B$26&lt;&gt;"Ready to model","PENDING INPUTS",L83+M83)</f>
        <v>0</v>
      </c>
      <c r="O83" s="3">
        <f>IF(Inputs!$B$26&lt;&gt;"Ready to model","PENDING INPUTS",D83+E83+O82)</f>
        <v>2224.3199999999997</v>
      </c>
      <c r="P83" s="3">
        <f>IF(Inputs!$B$26&lt;&gt;"Ready to model","PENDING INPUTS",J83+K83+P82)</f>
        <v>12124.32</v>
      </c>
    </row>
    <row r="84" spans="1:16" ht="27.95" customHeight="1" x14ac:dyDescent="0.25">
      <c r="A84">
        <v>80</v>
      </c>
      <c r="B84" s="3">
        <f>IF(Inputs!$B$26&lt;&gt;"Ready to model","PENDING INPUTS",L83)</f>
        <v>0</v>
      </c>
      <c r="C84" s="3">
        <f>IF(Inputs!$B$26&lt;&gt;"Ready to model","PENDING INPUTS",M83)</f>
        <v>0</v>
      </c>
      <c r="D84" s="3">
        <f>IF(Inputs!$B$26&lt;&gt;"Ready to model","PENDING INPUTS",ROUND(B84*(Inputs!$B$5)/12,2))</f>
        <v>0</v>
      </c>
      <c r="E84" s="3">
        <f>IF(Inputs!$B$26&lt;&gt;"Ready to model","PENDING INPUTS",ROUND(C84*Inputs!$B$5/12,2))</f>
        <v>0</v>
      </c>
      <c r="F84" s="3">
        <f>IF(Inputs!$B$26&lt;&gt;"Ready to model","PENDING INPUTS",MIN(B84+D84,Inputs!$B$6))</f>
        <v>0</v>
      </c>
      <c r="G84" s="3">
        <f>IF(Inputs!$B$26&lt;&gt;"Ready to model","PENDING INPUTS",MIN(C84+E84,Inputs!$B$9))</f>
        <v>0</v>
      </c>
      <c r="H84" s="3">
        <f>IF(Inputs!$B$26&lt;&gt;"Ready to model","PENDING INPUTS",Inputs!$B$7)</f>
        <v>550</v>
      </c>
      <c r="I84" s="3">
        <f>IF(Inputs!$B$26&lt;&gt;"Ready to model","PENDING INPUTS",MAX(0,F84+G84-H84))</f>
        <v>0</v>
      </c>
      <c r="J84" s="3">
        <f>IF(Inputs!$B$26&lt;&gt;"Ready to model","PENDING INPUTS",IF(F84+G84&gt;H84,IF(F84+G84=0,0,H84*F84/(F84+G84)),MIN(B84+D84,F84+MAX(0,H84-F84-G84-IF((Inputs!$B$5)&lt;Inputs!$B$5,C84+E84-G84,0)))))</f>
        <v>0</v>
      </c>
      <c r="K84" s="3">
        <f>IF(Inputs!$B$26&lt;&gt;"Ready to model","PENDING INPUTS",MIN(C84+E84,MAX(0,H84-J84)))</f>
        <v>0</v>
      </c>
      <c r="L84" s="3">
        <f>IF(Inputs!$B$26&lt;&gt;"Ready to model","PENDING INPUTS",MAX(0,B84+D84-J84))</f>
        <v>0</v>
      </c>
      <c r="M84" s="3">
        <f>IF(Inputs!$B$26&lt;&gt;"Ready to model","PENDING INPUTS",MAX(0,C84+E84-K84))</f>
        <v>0</v>
      </c>
      <c r="N84" s="3">
        <f>IF(Inputs!$B$26&lt;&gt;"Ready to model","PENDING INPUTS",L84+M84)</f>
        <v>0</v>
      </c>
      <c r="O84" s="3">
        <f>IF(Inputs!$B$26&lt;&gt;"Ready to model","PENDING INPUTS",D84+E84+O83)</f>
        <v>2224.3199999999997</v>
      </c>
      <c r="P84" s="3">
        <f>IF(Inputs!$B$26&lt;&gt;"Ready to model","PENDING INPUTS",J84+K84+P83)</f>
        <v>12124.32</v>
      </c>
    </row>
    <row r="85" spans="1:16" ht="27.95" customHeight="1" x14ac:dyDescent="0.25">
      <c r="A85">
        <v>81</v>
      </c>
      <c r="B85" s="3">
        <f>IF(Inputs!$B$26&lt;&gt;"Ready to model","PENDING INPUTS",L84)</f>
        <v>0</v>
      </c>
      <c r="C85" s="3">
        <f>IF(Inputs!$B$26&lt;&gt;"Ready to model","PENDING INPUTS",M84)</f>
        <v>0</v>
      </c>
      <c r="D85" s="3">
        <f>IF(Inputs!$B$26&lt;&gt;"Ready to model","PENDING INPUTS",ROUND(B85*(Inputs!$B$5)/12,2))</f>
        <v>0</v>
      </c>
      <c r="E85" s="3">
        <f>IF(Inputs!$B$26&lt;&gt;"Ready to model","PENDING INPUTS",ROUND(C85*Inputs!$B$5/12,2))</f>
        <v>0</v>
      </c>
      <c r="F85" s="3">
        <f>IF(Inputs!$B$26&lt;&gt;"Ready to model","PENDING INPUTS",MIN(B85+D85,Inputs!$B$6))</f>
        <v>0</v>
      </c>
      <c r="G85" s="3">
        <f>IF(Inputs!$B$26&lt;&gt;"Ready to model","PENDING INPUTS",MIN(C85+E85,Inputs!$B$9))</f>
        <v>0</v>
      </c>
      <c r="H85" s="3">
        <f>IF(Inputs!$B$26&lt;&gt;"Ready to model","PENDING INPUTS",Inputs!$B$7)</f>
        <v>550</v>
      </c>
      <c r="I85" s="3">
        <f>IF(Inputs!$B$26&lt;&gt;"Ready to model","PENDING INPUTS",MAX(0,F85+G85-H85))</f>
        <v>0</v>
      </c>
      <c r="J85" s="3">
        <f>IF(Inputs!$B$26&lt;&gt;"Ready to model","PENDING INPUTS",IF(F85+G85&gt;H85,IF(F85+G85=0,0,H85*F85/(F85+G85)),MIN(B85+D85,F85+MAX(0,H85-F85-G85-IF((Inputs!$B$5)&lt;Inputs!$B$5,C85+E85-G85,0)))))</f>
        <v>0</v>
      </c>
      <c r="K85" s="3">
        <f>IF(Inputs!$B$26&lt;&gt;"Ready to model","PENDING INPUTS",MIN(C85+E85,MAX(0,H85-J85)))</f>
        <v>0</v>
      </c>
      <c r="L85" s="3">
        <f>IF(Inputs!$B$26&lt;&gt;"Ready to model","PENDING INPUTS",MAX(0,B85+D85-J85))</f>
        <v>0</v>
      </c>
      <c r="M85" s="3">
        <f>IF(Inputs!$B$26&lt;&gt;"Ready to model","PENDING INPUTS",MAX(0,C85+E85-K85))</f>
        <v>0</v>
      </c>
      <c r="N85" s="3">
        <f>IF(Inputs!$B$26&lt;&gt;"Ready to model","PENDING INPUTS",L85+M85)</f>
        <v>0</v>
      </c>
      <c r="O85" s="3">
        <f>IF(Inputs!$B$26&lt;&gt;"Ready to model","PENDING INPUTS",D85+E85+O84)</f>
        <v>2224.3199999999997</v>
      </c>
      <c r="P85" s="3">
        <f>IF(Inputs!$B$26&lt;&gt;"Ready to model","PENDING INPUTS",J85+K85+P84)</f>
        <v>12124.32</v>
      </c>
    </row>
    <row r="86" spans="1:16" ht="27.95" customHeight="1" x14ac:dyDescent="0.25">
      <c r="A86">
        <v>82</v>
      </c>
      <c r="B86" s="3">
        <f>IF(Inputs!$B$26&lt;&gt;"Ready to model","PENDING INPUTS",L85)</f>
        <v>0</v>
      </c>
      <c r="C86" s="3">
        <f>IF(Inputs!$B$26&lt;&gt;"Ready to model","PENDING INPUTS",M85)</f>
        <v>0</v>
      </c>
      <c r="D86" s="3">
        <f>IF(Inputs!$B$26&lt;&gt;"Ready to model","PENDING INPUTS",ROUND(B86*(Inputs!$B$5)/12,2))</f>
        <v>0</v>
      </c>
      <c r="E86" s="3">
        <f>IF(Inputs!$B$26&lt;&gt;"Ready to model","PENDING INPUTS",ROUND(C86*Inputs!$B$5/12,2))</f>
        <v>0</v>
      </c>
      <c r="F86" s="3">
        <f>IF(Inputs!$B$26&lt;&gt;"Ready to model","PENDING INPUTS",MIN(B86+D86,Inputs!$B$6))</f>
        <v>0</v>
      </c>
      <c r="G86" s="3">
        <f>IF(Inputs!$B$26&lt;&gt;"Ready to model","PENDING INPUTS",MIN(C86+E86,Inputs!$B$9))</f>
        <v>0</v>
      </c>
      <c r="H86" s="3">
        <f>IF(Inputs!$B$26&lt;&gt;"Ready to model","PENDING INPUTS",Inputs!$B$7)</f>
        <v>550</v>
      </c>
      <c r="I86" s="3">
        <f>IF(Inputs!$B$26&lt;&gt;"Ready to model","PENDING INPUTS",MAX(0,F86+G86-H86))</f>
        <v>0</v>
      </c>
      <c r="J86" s="3">
        <f>IF(Inputs!$B$26&lt;&gt;"Ready to model","PENDING INPUTS",IF(F86+G86&gt;H86,IF(F86+G86=0,0,H86*F86/(F86+G86)),MIN(B86+D86,F86+MAX(0,H86-F86-G86-IF((Inputs!$B$5)&lt;Inputs!$B$5,C86+E86-G86,0)))))</f>
        <v>0</v>
      </c>
      <c r="K86" s="3">
        <f>IF(Inputs!$B$26&lt;&gt;"Ready to model","PENDING INPUTS",MIN(C86+E86,MAX(0,H86-J86)))</f>
        <v>0</v>
      </c>
      <c r="L86" s="3">
        <f>IF(Inputs!$B$26&lt;&gt;"Ready to model","PENDING INPUTS",MAX(0,B86+D86-J86))</f>
        <v>0</v>
      </c>
      <c r="M86" s="3">
        <f>IF(Inputs!$B$26&lt;&gt;"Ready to model","PENDING INPUTS",MAX(0,C86+E86-K86))</f>
        <v>0</v>
      </c>
      <c r="N86" s="3">
        <f>IF(Inputs!$B$26&lt;&gt;"Ready to model","PENDING INPUTS",L86+M86)</f>
        <v>0</v>
      </c>
      <c r="O86" s="3">
        <f>IF(Inputs!$B$26&lt;&gt;"Ready to model","PENDING INPUTS",D86+E86+O85)</f>
        <v>2224.3199999999997</v>
      </c>
      <c r="P86" s="3">
        <f>IF(Inputs!$B$26&lt;&gt;"Ready to model","PENDING INPUTS",J86+K86+P85)</f>
        <v>12124.32</v>
      </c>
    </row>
    <row r="87" spans="1:16" ht="27.95" customHeight="1" x14ac:dyDescent="0.25">
      <c r="A87">
        <v>83</v>
      </c>
      <c r="B87" s="3">
        <f>IF(Inputs!$B$26&lt;&gt;"Ready to model","PENDING INPUTS",L86)</f>
        <v>0</v>
      </c>
      <c r="C87" s="3">
        <f>IF(Inputs!$B$26&lt;&gt;"Ready to model","PENDING INPUTS",M86)</f>
        <v>0</v>
      </c>
      <c r="D87" s="3">
        <f>IF(Inputs!$B$26&lt;&gt;"Ready to model","PENDING INPUTS",ROUND(B87*(Inputs!$B$5)/12,2))</f>
        <v>0</v>
      </c>
      <c r="E87" s="3">
        <f>IF(Inputs!$B$26&lt;&gt;"Ready to model","PENDING INPUTS",ROUND(C87*Inputs!$B$5/12,2))</f>
        <v>0</v>
      </c>
      <c r="F87" s="3">
        <f>IF(Inputs!$B$26&lt;&gt;"Ready to model","PENDING INPUTS",MIN(B87+D87,Inputs!$B$6))</f>
        <v>0</v>
      </c>
      <c r="G87" s="3">
        <f>IF(Inputs!$B$26&lt;&gt;"Ready to model","PENDING INPUTS",MIN(C87+E87,Inputs!$B$9))</f>
        <v>0</v>
      </c>
      <c r="H87" s="3">
        <f>IF(Inputs!$B$26&lt;&gt;"Ready to model","PENDING INPUTS",Inputs!$B$7)</f>
        <v>550</v>
      </c>
      <c r="I87" s="3">
        <f>IF(Inputs!$B$26&lt;&gt;"Ready to model","PENDING INPUTS",MAX(0,F87+G87-H87))</f>
        <v>0</v>
      </c>
      <c r="J87" s="3">
        <f>IF(Inputs!$B$26&lt;&gt;"Ready to model","PENDING INPUTS",IF(F87+G87&gt;H87,IF(F87+G87=0,0,H87*F87/(F87+G87)),MIN(B87+D87,F87+MAX(0,H87-F87-G87-IF((Inputs!$B$5)&lt;Inputs!$B$5,C87+E87-G87,0)))))</f>
        <v>0</v>
      </c>
      <c r="K87" s="3">
        <f>IF(Inputs!$B$26&lt;&gt;"Ready to model","PENDING INPUTS",MIN(C87+E87,MAX(0,H87-J87)))</f>
        <v>0</v>
      </c>
      <c r="L87" s="3">
        <f>IF(Inputs!$B$26&lt;&gt;"Ready to model","PENDING INPUTS",MAX(0,B87+D87-J87))</f>
        <v>0</v>
      </c>
      <c r="M87" s="3">
        <f>IF(Inputs!$B$26&lt;&gt;"Ready to model","PENDING INPUTS",MAX(0,C87+E87-K87))</f>
        <v>0</v>
      </c>
      <c r="N87" s="3">
        <f>IF(Inputs!$B$26&lt;&gt;"Ready to model","PENDING INPUTS",L87+M87)</f>
        <v>0</v>
      </c>
      <c r="O87" s="3">
        <f>IF(Inputs!$B$26&lt;&gt;"Ready to model","PENDING INPUTS",D87+E87+O86)</f>
        <v>2224.3199999999997</v>
      </c>
      <c r="P87" s="3">
        <f>IF(Inputs!$B$26&lt;&gt;"Ready to model","PENDING INPUTS",J87+K87+P86)</f>
        <v>12124.32</v>
      </c>
    </row>
    <row r="88" spans="1:16" ht="27.95" customHeight="1" x14ac:dyDescent="0.25">
      <c r="A88">
        <v>84</v>
      </c>
      <c r="B88" s="3">
        <f>IF(Inputs!$B$26&lt;&gt;"Ready to model","PENDING INPUTS",L87)</f>
        <v>0</v>
      </c>
      <c r="C88" s="3">
        <f>IF(Inputs!$B$26&lt;&gt;"Ready to model","PENDING INPUTS",M87)</f>
        <v>0</v>
      </c>
      <c r="D88" s="3">
        <f>IF(Inputs!$B$26&lt;&gt;"Ready to model","PENDING INPUTS",ROUND(B88*(Inputs!$B$5)/12,2))</f>
        <v>0</v>
      </c>
      <c r="E88" s="3">
        <f>IF(Inputs!$B$26&lt;&gt;"Ready to model","PENDING INPUTS",ROUND(C88*Inputs!$B$5/12,2))</f>
        <v>0</v>
      </c>
      <c r="F88" s="3">
        <f>IF(Inputs!$B$26&lt;&gt;"Ready to model","PENDING INPUTS",MIN(B88+D88,Inputs!$B$6))</f>
        <v>0</v>
      </c>
      <c r="G88" s="3">
        <f>IF(Inputs!$B$26&lt;&gt;"Ready to model","PENDING INPUTS",MIN(C88+E88,Inputs!$B$9))</f>
        <v>0</v>
      </c>
      <c r="H88" s="3">
        <f>IF(Inputs!$B$26&lt;&gt;"Ready to model","PENDING INPUTS",Inputs!$B$7)</f>
        <v>550</v>
      </c>
      <c r="I88" s="3">
        <f>IF(Inputs!$B$26&lt;&gt;"Ready to model","PENDING INPUTS",MAX(0,F88+G88-H88))</f>
        <v>0</v>
      </c>
      <c r="J88" s="3">
        <f>IF(Inputs!$B$26&lt;&gt;"Ready to model","PENDING INPUTS",IF(F88+G88&gt;H88,IF(F88+G88=0,0,H88*F88/(F88+G88)),MIN(B88+D88,F88+MAX(0,H88-F88-G88-IF((Inputs!$B$5)&lt;Inputs!$B$5,C88+E88-G88,0)))))</f>
        <v>0</v>
      </c>
      <c r="K88" s="3">
        <f>IF(Inputs!$B$26&lt;&gt;"Ready to model","PENDING INPUTS",MIN(C88+E88,MAX(0,H88-J88)))</f>
        <v>0</v>
      </c>
      <c r="L88" s="3">
        <f>IF(Inputs!$B$26&lt;&gt;"Ready to model","PENDING INPUTS",MAX(0,B88+D88-J88))</f>
        <v>0</v>
      </c>
      <c r="M88" s="3">
        <f>IF(Inputs!$B$26&lt;&gt;"Ready to model","PENDING INPUTS",MAX(0,C88+E88-K88))</f>
        <v>0</v>
      </c>
      <c r="N88" s="3">
        <f>IF(Inputs!$B$26&lt;&gt;"Ready to model","PENDING INPUTS",L88+M88)</f>
        <v>0</v>
      </c>
      <c r="O88" s="3">
        <f>IF(Inputs!$B$26&lt;&gt;"Ready to model","PENDING INPUTS",D88+E88+O87)</f>
        <v>2224.3199999999997</v>
      </c>
      <c r="P88" s="3">
        <f>IF(Inputs!$B$26&lt;&gt;"Ready to model","PENDING INPUTS",J88+K88+P87)</f>
        <v>12124.32</v>
      </c>
    </row>
    <row r="89" spans="1:16" ht="27.95" customHeight="1" x14ac:dyDescent="0.25">
      <c r="A89">
        <v>85</v>
      </c>
      <c r="B89" s="3">
        <f>IF(Inputs!$B$26&lt;&gt;"Ready to model","PENDING INPUTS",L88)</f>
        <v>0</v>
      </c>
      <c r="C89" s="3">
        <f>IF(Inputs!$B$26&lt;&gt;"Ready to model","PENDING INPUTS",M88)</f>
        <v>0</v>
      </c>
      <c r="D89" s="3">
        <f>IF(Inputs!$B$26&lt;&gt;"Ready to model","PENDING INPUTS",ROUND(B89*(Inputs!$B$5)/12,2))</f>
        <v>0</v>
      </c>
      <c r="E89" s="3">
        <f>IF(Inputs!$B$26&lt;&gt;"Ready to model","PENDING INPUTS",ROUND(C89*Inputs!$B$5/12,2))</f>
        <v>0</v>
      </c>
      <c r="F89" s="3">
        <f>IF(Inputs!$B$26&lt;&gt;"Ready to model","PENDING INPUTS",MIN(B89+D89,Inputs!$B$6))</f>
        <v>0</v>
      </c>
      <c r="G89" s="3">
        <f>IF(Inputs!$B$26&lt;&gt;"Ready to model","PENDING INPUTS",MIN(C89+E89,Inputs!$B$9))</f>
        <v>0</v>
      </c>
      <c r="H89" s="3">
        <f>IF(Inputs!$B$26&lt;&gt;"Ready to model","PENDING INPUTS",Inputs!$B$7)</f>
        <v>550</v>
      </c>
      <c r="I89" s="3">
        <f>IF(Inputs!$B$26&lt;&gt;"Ready to model","PENDING INPUTS",MAX(0,F89+G89-H89))</f>
        <v>0</v>
      </c>
      <c r="J89" s="3">
        <f>IF(Inputs!$B$26&lt;&gt;"Ready to model","PENDING INPUTS",IF(F89+G89&gt;H89,IF(F89+G89=0,0,H89*F89/(F89+G89)),MIN(B89+D89,F89+MAX(0,H89-F89-G89-IF((Inputs!$B$5)&lt;Inputs!$B$5,C89+E89-G89,0)))))</f>
        <v>0</v>
      </c>
      <c r="K89" s="3">
        <f>IF(Inputs!$B$26&lt;&gt;"Ready to model","PENDING INPUTS",MIN(C89+E89,MAX(0,H89-J89)))</f>
        <v>0</v>
      </c>
      <c r="L89" s="3">
        <f>IF(Inputs!$B$26&lt;&gt;"Ready to model","PENDING INPUTS",MAX(0,B89+D89-J89))</f>
        <v>0</v>
      </c>
      <c r="M89" s="3">
        <f>IF(Inputs!$B$26&lt;&gt;"Ready to model","PENDING INPUTS",MAX(0,C89+E89-K89))</f>
        <v>0</v>
      </c>
      <c r="N89" s="3">
        <f>IF(Inputs!$B$26&lt;&gt;"Ready to model","PENDING INPUTS",L89+M89)</f>
        <v>0</v>
      </c>
      <c r="O89" s="3">
        <f>IF(Inputs!$B$26&lt;&gt;"Ready to model","PENDING INPUTS",D89+E89+O88)</f>
        <v>2224.3199999999997</v>
      </c>
      <c r="P89" s="3">
        <f>IF(Inputs!$B$26&lt;&gt;"Ready to model","PENDING INPUTS",J89+K89+P88)</f>
        <v>12124.32</v>
      </c>
    </row>
    <row r="90" spans="1:16" ht="27.95" customHeight="1" x14ac:dyDescent="0.25">
      <c r="A90">
        <v>86</v>
      </c>
      <c r="B90" s="3">
        <f>IF(Inputs!$B$26&lt;&gt;"Ready to model","PENDING INPUTS",L89)</f>
        <v>0</v>
      </c>
      <c r="C90" s="3">
        <f>IF(Inputs!$B$26&lt;&gt;"Ready to model","PENDING INPUTS",M89)</f>
        <v>0</v>
      </c>
      <c r="D90" s="3">
        <f>IF(Inputs!$B$26&lt;&gt;"Ready to model","PENDING INPUTS",ROUND(B90*(Inputs!$B$5)/12,2))</f>
        <v>0</v>
      </c>
      <c r="E90" s="3">
        <f>IF(Inputs!$B$26&lt;&gt;"Ready to model","PENDING INPUTS",ROUND(C90*Inputs!$B$5/12,2))</f>
        <v>0</v>
      </c>
      <c r="F90" s="3">
        <f>IF(Inputs!$B$26&lt;&gt;"Ready to model","PENDING INPUTS",MIN(B90+D90,Inputs!$B$6))</f>
        <v>0</v>
      </c>
      <c r="G90" s="3">
        <f>IF(Inputs!$B$26&lt;&gt;"Ready to model","PENDING INPUTS",MIN(C90+E90,Inputs!$B$9))</f>
        <v>0</v>
      </c>
      <c r="H90" s="3">
        <f>IF(Inputs!$B$26&lt;&gt;"Ready to model","PENDING INPUTS",Inputs!$B$7)</f>
        <v>550</v>
      </c>
      <c r="I90" s="3">
        <f>IF(Inputs!$B$26&lt;&gt;"Ready to model","PENDING INPUTS",MAX(0,F90+G90-H90))</f>
        <v>0</v>
      </c>
      <c r="J90" s="3">
        <f>IF(Inputs!$B$26&lt;&gt;"Ready to model","PENDING INPUTS",IF(F90+G90&gt;H90,IF(F90+G90=0,0,H90*F90/(F90+G90)),MIN(B90+D90,F90+MAX(0,H90-F90-G90-IF((Inputs!$B$5)&lt;Inputs!$B$5,C90+E90-G90,0)))))</f>
        <v>0</v>
      </c>
      <c r="K90" s="3">
        <f>IF(Inputs!$B$26&lt;&gt;"Ready to model","PENDING INPUTS",MIN(C90+E90,MAX(0,H90-J90)))</f>
        <v>0</v>
      </c>
      <c r="L90" s="3">
        <f>IF(Inputs!$B$26&lt;&gt;"Ready to model","PENDING INPUTS",MAX(0,B90+D90-J90))</f>
        <v>0</v>
      </c>
      <c r="M90" s="3">
        <f>IF(Inputs!$B$26&lt;&gt;"Ready to model","PENDING INPUTS",MAX(0,C90+E90-K90))</f>
        <v>0</v>
      </c>
      <c r="N90" s="3">
        <f>IF(Inputs!$B$26&lt;&gt;"Ready to model","PENDING INPUTS",L90+M90)</f>
        <v>0</v>
      </c>
      <c r="O90" s="3">
        <f>IF(Inputs!$B$26&lt;&gt;"Ready to model","PENDING INPUTS",D90+E90+O89)</f>
        <v>2224.3199999999997</v>
      </c>
      <c r="P90" s="3">
        <f>IF(Inputs!$B$26&lt;&gt;"Ready to model","PENDING INPUTS",J90+K90+P89)</f>
        <v>12124.32</v>
      </c>
    </row>
    <row r="91" spans="1:16" ht="27.95" customHeight="1" x14ac:dyDescent="0.25">
      <c r="A91">
        <v>87</v>
      </c>
      <c r="B91" s="3">
        <f>IF(Inputs!$B$26&lt;&gt;"Ready to model","PENDING INPUTS",L90)</f>
        <v>0</v>
      </c>
      <c r="C91" s="3">
        <f>IF(Inputs!$B$26&lt;&gt;"Ready to model","PENDING INPUTS",M90)</f>
        <v>0</v>
      </c>
      <c r="D91" s="3">
        <f>IF(Inputs!$B$26&lt;&gt;"Ready to model","PENDING INPUTS",ROUND(B91*(Inputs!$B$5)/12,2))</f>
        <v>0</v>
      </c>
      <c r="E91" s="3">
        <f>IF(Inputs!$B$26&lt;&gt;"Ready to model","PENDING INPUTS",ROUND(C91*Inputs!$B$5/12,2))</f>
        <v>0</v>
      </c>
      <c r="F91" s="3">
        <f>IF(Inputs!$B$26&lt;&gt;"Ready to model","PENDING INPUTS",MIN(B91+D91,Inputs!$B$6))</f>
        <v>0</v>
      </c>
      <c r="G91" s="3">
        <f>IF(Inputs!$B$26&lt;&gt;"Ready to model","PENDING INPUTS",MIN(C91+E91,Inputs!$B$9))</f>
        <v>0</v>
      </c>
      <c r="H91" s="3">
        <f>IF(Inputs!$B$26&lt;&gt;"Ready to model","PENDING INPUTS",Inputs!$B$7)</f>
        <v>550</v>
      </c>
      <c r="I91" s="3">
        <f>IF(Inputs!$B$26&lt;&gt;"Ready to model","PENDING INPUTS",MAX(0,F91+G91-H91))</f>
        <v>0</v>
      </c>
      <c r="J91" s="3">
        <f>IF(Inputs!$B$26&lt;&gt;"Ready to model","PENDING INPUTS",IF(F91+G91&gt;H91,IF(F91+G91=0,0,H91*F91/(F91+G91)),MIN(B91+D91,F91+MAX(0,H91-F91-G91-IF((Inputs!$B$5)&lt;Inputs!$B$5,C91+E91-G91,0)))))</f>
        <v>0</v>
      </c>
      <c r="K91" s="3">
        <f>IF(Inputs!$B$26&lt;&gt;"Ready to model","PENDING INPUTS",MIN(C91+E91,MAX(0,H91-J91)))</f>
        <v>0</v>
      </c>
      <c r="L91" s="3">
        <f>IF(Inputs!$B$26&lt;&gt;"Ready to model","PENDING INPUTS",MAX(0,B91+D91-J91))</f>
        <v>0</v>
      </c>
      <c r="M91" s="3">
        <f>IF(Inputs!$B$26&lt;&gt;"Ready to model","PENDING INPUTS",MAX(0,C91+E91-K91))</f>
        <v>0</v>
      </c>
      <c r="N91" s="3">
        <f>IF(Inputs!$B$26&lt;&gt;"Ready to model","PENDING INPUTS",L91+M91)</f>
        <v>0</v>
      </c>
      <c r="O91" s="3">
        <f>IF(Inputs!$B$26&lt;&gt;"Ready to model","PENDING INPUTS",D91+E91+O90)</f>
        <v>2224.3199999999997</v>
      </c>
      <c r="P91" s="3">
        <f>IF(Inputs!$B$26&lt;&gt;"Ready to model","PENDING INPUTS",J91+K91+P90)</f>
        <v>12124.32</v>
      </c>
    </row>
    <row r="92" spans="1:16" ht="27.95" customHeight="1" x14ac:dyDescent="0.25">
      <c r="A92">
        <v>88</v>
      </c>
      <c r="B92" s="3">
        <f>IF(Inputs!$B$26&lt;&gt;"Ready to model","PENDING INPUTS",L91)</f>
        <v>0</v>
      </c>
      <c r="C92" s="3">
        <f>IF(Inputs!$B$26&lt;&gt;"Ready to model","PENDING INPUTS",M91)</f>
        <v>0</v>
      </c>
      <c r="D92" s="3">
        <f>IF(Inputs!$B$26&lt;&gt;"Ready to model","PENDING INPUTS",ROUND(B92*(Inputs!$B$5)/12,2))</f>
        <v>0</v>
      </c>
      <c r="E92" s="3">
        <f>IF(Inputs!$B$26&lt;&gt;"Ready to model","PENDING INPUTS",ROUND(C92*Inputs!$B$5/12,2))</f>
        <v>0</v>
      </c>
      <c r="F92" s="3">
        <f>IF(Inputs!$B$26&lt;&gt;"Ready to model","PENDING INPUTS",MIN(B92+D92,Inputs!$B$6))</f>
        <v>0</v>
      </c>
      <c r="G92" s="3">
        <f>IF(Inputs!$B$26&lt;&gt;"Ready to model","PENDING INPUTS",MIN(C92+E92,Inputs!$B$9))</f>
        <v>0</v>
      </c>
      <c r="H92" s="3">
        <f>IF(Inputs!$B$26&lt;&gt;"Ready to model","PENDING INPUTS",Inputs!$B$7)</f>
        <v>550</v>
      </c>
      <c r="I92" s="3">
        <f>IF(Inputs!$B$26&lt;&gt;"Ready to model","PENDING INPUTS",MAX(0,F92+G92-H92))</f>
        <v>0</v>
      </c>
      <c r="J92" s="3">
        <f>IF(Inputs!$B$26&lt;&gt;"Ready to model","PENDING INPUTS",IF(F92+G92&gt;H92,IF(F92+G92=0,0,H92*F92/(F92+G92)),MIN(B92+D92,F92+MAX(0,H92-F92-G92-IF((Inputs!$B$5)&lt;Inputs!$B$5,C92+E92-G92,0)))))</f>
        <v>0</v>
      </c>
      <c r="K92" s="3">
        <f>IF(Inputs!$B$26&lt;&gt;"Ready to model","PENDING INPUTS",MIN(C92+E92,MAX(0,H92-J92)))</f>
        <v>0</v>
      </c>
      <c r="L92" s="3">
        <f>IF(Inputs!$B$26&lt;&gt;"Ready to model","PENDING INPUTS",MAX(0,B92+D92-J92))</f>
        <v>0</v>
      </c>
      <c r="M92" s="3">
        <f>IF(Inputs!$B$26&lt;&gt;"Ready to model","PENDING INPUTS",MAX(0,C92+E92-K92))</f>
        <v>0</v>
      </c>
      <c r="N92" s="3">
        <f>IF(Inputs!$B$26&lt;&gt;"Ready to model","PENDING INPUTS",L92+M92)</f>
        <v>0</v>
      </c>
      <c r="O92" s="3">
        <f>IF(Inputs!$B$26&lt;&gt;"Ready to model","PENDING INPUTS",D92+E92+O91)</f>
        <v>2224.3199999999997</v>
      </c>
      <c r="P92" s="3">
        <f>IF(Inputs!$B$26&lt;&gt;"Ready to model","PENDING INPUTS",J92+K92+P91)</f>
        <v>12124.32</v>
      </c>
    </row>
    <row r="93" spans="1:16" ht="27.95" customHeight="1" x14ac:dyDescent="0.25">
      <c r="A93">
        <v>89</v>
      </c>
      <c r="B93" s="3">
        <f>IF(Inputs!$B$26&lt;&gt;"Ready to model","PENDING INPUTS",L92)</f>
        <v>0</v>
      </c>
      <c r="C93" s="3">
        <f>IF(Inputs!$B$26&lt;&gt;"Ready to model","PENDING INPUTS",M92)</f>
        <v>0</v>
      </c>
      <c r="D93" s="3">
        <f>IF(Inputs!$B$26&lt;&gt;"Ready to model","PENDING INPUTS",ROUND(B93*(Inputs!$B$5)/12,2))</f>
        <v>0</v>
      </c>
      <c r="E93" s="3">
        <f>IF(Inputs!$B$26&lt;&gt;"Ready to model","PENDING INPUTS",ROUND(C93*Inputs!$B$5/12,2))</f>
        <v>0</v>
      </c>
      <c r="F93" s="3">
        <f>IF(Inputs!$B$26&lt;&gt;"Ready to model","PENDING INPUTS",MIN(B93+D93,Inputs!$B$6))</f>
        <v>0</v>
      </c>
      <c r="G93" s="3">
        <f>IF(Inputs!$B$26&lt;&gt;"Ready to model","PENDING INPUTS",MIN(C93+E93,Inputs!$B$9))</f>
        <v>0</v>
      </c>
      <c r="H93" s="3">
        <f>IF(Inputs!$B$26&lt;&gt;"Ready to model","PENDING INPUTS",Inputs!$B$7)</f>
        <v>550</v>
      </c>
      <c r="I93" s="3">
        <f>IF(Inputs!$B$26&lt;&gt;"Ready to model","PENDING INPUTS",MAX(0,F93+G93-H93))</f>
        <v>0</v>
      </c>
      <c r="J93" s="3">
        <f>IF(Inputs!$B$26&lt;&gt;"Ready to model","PENDING INPUTS",IF(F93+G93&gt;H93,IF(F93+G93=0,0,H93*F93/(F93+G93)),MIN(B93+D93,F93+MAX(0,H93-F93-G93-IF((Inputs!$B$5)&lt;Inputs!$B$5,C93+E93-G93,0)))))</f>
        <v>0</v>
      </c>
      <c r="K93" s="3">
        <f>IF(Inputs!$B$26&lt;&gt;"Ready to model","PENDING INPUTS",MIN(C93+E93,MAX(0,H93-J93)))</f>
        <v>0</v>
      </c>
      <c r="L93" s="3">
        <f>IF(Inputs!$B$26&lt;&gt;"Ready to model","PENDING INPUTS",MAX(0,B93+D93-J93))</f>
        <v>0</v>
      </c>
      <c r="M93" s="3">
        <f>IF(Inputs!$B$26&lt;&gt;"Ready to model","PENDING INPUTS",MAX(0,C93+E93-K93))</f>
        <v>0</v>
      </c>
      <c r="N93" s="3">
        <f>IF(Inputs!$B$26&lt;&gt;"Ready to model","PENDING INPUTS",L93+M93)</f>
        <v>0</v>
      </c>
      <c r="O93" s="3">
        <f>IF(Inputs!$B$26&lt;&gt;"Ready to model","PENDING INPUTS",D93+E93+O92)</f>
        <v>2224.3199999999997</v>
      </c>
      <c r="P93" s="3">
        <f>IF(Inputs!$B$26&lt;&gt;"Ready to model","PENDING INPUTS",J93+K93+P92)</f>
        <v>12124.32</v>
      </c>
    </row>
    <row r="94" spans="1:16" ht="27.95" customHeight="1" x14ac:dyDescent="0.25">
      <c r="A94">
        <v>90</v>
      </c>
      <c r="B94" s="3">
        <f>IF(Inputs!$B$26&lt;&gt;"Ready to model","PENDING INPUTS",L93)</f>
        <v>0</v>
      </c>
      <c r="C94" s="3">
        <f>IF(Inputs!$B$26&lt;&gt;"Ready to model","PENDING INPUTS",M93)</f>
        <v>0</v>
      </c>
      <c r="D94" s="3">
        <f>IF(Inputs!$B$26&lt;&gt;"Ready to model","PENDING INPUTS",ROUND(B94*(Inputs!$B$5)/12,2))</f>
        <v>0</v>
      </c>
      <c r="E94" s="3">
        <f>IF(Inputs!$B$26&lt;&gt;"Ready to model","PENDING INPUTS",ROUND(C94*Inputs!$B$5/12,2))</f>
        <v>0</v>
      </c>
      <c r="F94" s="3">
        <f>IF(Inputs!$B$26&lt;&gt;"Ready to model","PENDING INPUTS",MIN(B94+D94,Inputs!$B$6))</f>
        <v>0</v>
      </c>
      <c r="G94" s="3">
        <f>IF(Inputs!$B$26&lt;&gt;"Ready to model","PENDING INPUTS",MIN(C94+E94,Inputs!$B$9))</f>
        <v>0</v>
      </c>
      <c r="H94" s="3">
        <f>IF(Inputs!$B$26&lt;&gt;"Ready to model","PENDING INPUTS",Inputs!$B$7)</f>
        <v>550</v>
      </c>
      <c r="I94" s="3">
        <f>IF(Inputs!$B$26&lt;&gt;"Ready to model","PENDING INPUTS",MAX(0,F94+G94-H94))</f>
        <v>0</v>
      </c>
      <c r="J94" s="3">
        <f>IF(Inputs!$B$26&lt;&gt;"Ready to model","PENDING INPUTS",IF(F94+G94&gt;H94,IF(F94+G94=0,0,H94*F94/(F94+G94)),MIN(B94+D94,F94+MAX(0,H94-F94-G94-IF((Inputs!$B$5)&lt;Inputs!$B$5,C94+E94-G94,0)))))</f>
        <v>0</v>
      </c>
      <c r="K94" s="3">
        <f>IF(Inputs!$B$26&lt;&gt;"Ready to model","PENDING INPUTS",MIN(C94+E94,MAX(0,H94-J94)))</f>
        <v>0</v>
      </c>
      <c r="L94" s="3">
        <f>IF(Inputs!$B$26&lt;&gt;"Ready to model","PENDING INPUTS",MAX(0,B94+D94-J94))</f>
        <v>0</v>
      </c>
      <c r="M94" s="3">
        <f>IF(Inputs!$B$26&lt;&gt;"Ready to model","PENDING INPUTS",MAX(0,C94+E94-K94))</f>
        <v>0</v>
      </c>
      <c r="N94" s="3">
        <f>IF(Inputs!$B$26&lt;&gt;"Ready to model","PENDING INPUTS",L94+M94)</f>
        <v>0</v>
      </c>
      <c r="O94" s="3">
        <f>IF(Inputs!$B$26&lt;&gt;"Ready to model","PENDING INPUTS",D94+E94+O93)</f>
        <v>2224.3199999999997</v>
      </c>
      <c r="P94" s="3">
        <f>IF(Inputs!$B$26&lt;&gt;"Ready to model","PENDING INPUTS",J94+K94+P93)</f>
        <v>12124.32</v>
      </c>
    </row>
    <row r="95" spans="1:16" ht="27.95" customHeight="1" x14ac:dyDescent="0.25">
      <c r="A95">
        <v>91</v>
      </c>
      <c r="B95" s="3">
        <f>IF(Inputs!$B$26&lt;&gt;"Ready to model","PENDING INPUTS",L94)</f>
        <v>0</v>
      </c>
      <c r="C95" s="3">
        <f>IF(Inputs!$B$26&lt;&gt;"Ready to model","PENDING INPUTS",M94)</f>
        <v>0</v>
      </c>
      <c r="D95" s="3">
        <f>IF(Inputs!$B$26&lt;&gt;"Ready to model","PENDING INPUTS",ROUND(B95*(Inputs!$B$5)/12,2))</f>
        <v>0</v>
      </c>
      <c r="E95" s="3">
        <f>IF(Inputs!$B$26&lt;&gt;"Ready to model","PENDING INPUTS",ROUND(C95*Inputs!$B$5/12,2))</f>
        <v>0</v>
      </c>
      <c r="F95" s="3">
        <f>IF(Inputs!$B$26&lt;&gt;"Ready to model","PENDING INPUTS",MIN(B95+D95,Inputs!$B$6))</f>
        <v>0</v>
      </c>
      <c r="G95" s="3">
        <f>IF(Inputs!$B$26&lt;&gt;"Ready to model","PENDING INPUTS",MIN(C95+E95,Inputs!$B$9))</f>
        <v>0</v>
      </c>
      <c r="H95" s="3">
        <f>IF(Inputs!$B$26&lt;&gt;"Ready to model","PENDING INPUTS",Inputs!$B$7)</f>
        <v>550</v>
      </c>
      <c r="I95" s="3">
        <f>IF(Inputs!$B$26&lt;&gt;"Ready to model","PENDING INPUTS",MAX(0,F95+G95-H95))</f>
        <v>0</v>
      </c>
      <c r="J95" s="3">
        <f>IF(Inputs!$B$26&lt;&gt;"Ready to model","PENDING INPUTS",IF(F95+G95&gt;H95,IF(F95+G95=0,0,H95*F95/(F95+G95)),MIN(B95+D95,F95+MAX(0,H95-F95-G95-IF((Inputs!$B$5)&lt;Inputs!$B$5,C95+E95-G95,0)))))</f>
        <v>0</v>
      </c>
      <c r="K95" s="3">
        <f>IF(Inputs!$B$26&lt;&gt;"Ready to model","PENDING INPUTS",MIN(C95+E95,MAX(0,H95-J95)))</f>
        <v>0</v>
      </c>
      <c r="L95" s="3">
        <f>IF(Inputs!$B$26&lt;&gt;"Ready to model","PENDING INPUTS",MAX(0,B95+D95-J95))</f>
        <v>0</v>
      </c>
      <c r="M95" s="3">
        <f>IF(Inputs!$B$26&lt;&gt;"Ready to model","PENDING INPUTS",MAX(0,C95+E95-K95))</f>
        <v>0</v>
      </c>
      <c r="N95" s="3">
        <f>IF(Inputs!$B$26&lt;&gt;"Ready to model","PENDING INPUTS",L95+M95)</f>
        <v>0</v>
      </c>
      <c r="O95" s="3">
        <f>IF(Inputs!$B$26&lt;&gt;"Ready to model","PENDING INPUTS",D95+E95+O94)</f>
        <v>2224.3199999999997</v>
      </c>
      <c r="P95" s="3">
        <f>IF(Inputs!$B$26&lt;&gt;"Ready to model","PENDING INPUTS",J95+K95+P94)</f>
        <v>12124.32</v>
      </c>
    </row>
    <row r="96" spans="1:16" ht="27.95" customHeight="1" x14ac:dyDescent="0.25">
      <c r="A96">
        <v>92</v>
      </c>
      <c r="B96" s="3">
        <f>IF(Inputs!$B$26&lt;&gt;"Ready to model","PENDING INPUTS",L95)</f>
        <v>0</v>
      </c>
      <c r="C96" s="3">
        <f>IF(Inputs!$B$26&lt;&gt;"Ready to model","PENDING INPUTS",M95)</f>
        <v>0</v>
      </c>
      <c r="D96" s="3">
        <f>IF(Inputs!$B$26&lt;&gt;"Ready to model","PENDING INPUTS",ROUND(B96*(Inputs!$B$5)/12,2))</f>
        <v>0</v>
      </c>
      <c r="E96" s="3">
        <f>IF(Inputs!$B$26&lt;&gt;"Ready to model","PENDING INPUTS",ROUND(C96*Inputs!$B$5/12,2))</f>
        <v>0</v>
      </c>
      <c r="F96" s="3">
        <f>IF(Inputs!$B$26&lt;&gt;"Ready to model","PENDING INPUTS",MIN(B96+D96,Inputs!$B$6))</f>
        <v>0</v>
      </c>
      <c r="G96" s="3">
        <f>IF(Inputs!$B$26&lt;&gt;"Ready to model","PENDING INPUTS",MIN(C96+E96,Inputs!$B$9))</f>
        <v>0</v>
      </c>
      <c r="H96" s="3">
        <f>IF(Inputs!$B$26&lt;&gt;"Ready to model","PENDING INPUTS",Inputs!$B$7)</f>
        <v>550</v>
      </c>
      <c r="I96" s="3">
        <f>IF(Inputs!$B$26&lt;&gt;"Ready to model","PENDING INPUTS",MAX(0,F96+G96-H96))</f>
        <v>0</v>
      </c>
      <c r="J96" s="3">
        <f>IF(Inputs!$B$26&lt;&gt;"Ready to model","PENDING INPUTS",IF(F96+G96&gt;H96,IF(F96+G96=0,0,H96*F96/(F96+G96)),MIN(B96+D96,F96+MAX(0,H96-F96-G96-IF((Inputs!$B$5)&lt;Inputs!$B$5,C96+E96-G96,0)))))</f>
        <v>0</v>
      </c>
      <c r="K96" s="3">
        <f>IF(Inputs!$B$26&lt;&gt;"Ready to model","PENDING INPUTS",MIN(C96+E96,MAX(0,H96-J96)))</f>
        <v>0</v>
      </c>
      <c r="L96" s="3">
        <f>IF(Inputs!$B$26&lt;&gt;"Ready to model","PENDING INPUTS",MAX(0,B96+D96-J96))</f>
        <v>0</v>
      </c>
      <c r="M96" s="3">
        <f>IF(Inputs!$B$26&lt;&gt;"Ready to model","PENDING INPUTS",MAX(0,C96+E96-K96))</f>
        <v>0</v>
      </c>
      <c r="N96" s="3">
        <f>IF(Inputs!$B$26&lt;&gt;"Ready to model","PENDING INPUTS",L96+M96)</f>
        <v>0</v>
      </c>
      <c r="O96" s="3">
        <f>IF(Inputs!$B$26&lt;&gt;"Ready to model","PENDING INPUTS",D96+E96+O95)</f>
        <v>2224.3199999999997</v>
      </c>
      <c r="P96" s="3">
        <f>IF(Inputs!$B$26&lt;&gt;"Ready to model","PENDING INPUTS",J96+K96+P95)</f>
        <v>12124.32</v>
      </c>
    </row>
    <row r="97" spans="1:16" ht="27.95" customHeight="1" x14ac:dyDescent="0.25">
      <c r="A97">
        <v>93</v>
      </c>
      <c r="B97" s="3">
        <f>IF(Inputs!$B$26&lt;&gt;"Ready to model","PENDING INPUTS",L96)</f>
        <v>0</v>
      </c>
      <c r="C97" s="3">
        <f>IF(Inputs!$B$26&lt;&gt;"Ready to model","PENDING INPUTS",M96)</f>
        <v>0</v>
      </c>
      <c r="D97" s="3">
        <f>IF(Inputs!$B$26&lt;&gt;"Ready to model","PENDING INPUTS",ROUND(B97*(Inputs!$B$5)/12,2))</f>
        <v>0</v>
      </c>
      <c r="E97" s="3">
        <f>IF(Inputs!$B$26&lt;&gt;"Ready to model","PENDING INPUTS",ROUND(C97*Inputs!$B$5/12,2))</f>
        <v>0</v>
      </c>
      <c r="F97" s="3">
        <f>IF(Inputs!$B$26&lt;&gt;"Ready to model","PENDING INPUTS",MIN(B97+D97,Inputs!$B$6))</f>
        <v>0</v>
      </c>
      <c r="G97" s="3">
        <f>IF(Inputs!$B$26&lt;&gt;"Ready to model","PENDING INPUTS",MIN(C97+E97,Inputs!$B$9))</f>
        <v>0</v>
      </c>
      <c r="H97" s="3">
        <f>IF(Inputs!$B$26&lt;&gt;"Ready to model","PENDING INPUTS",Inputs!$B$7)</f>
        <v>550</v>
      </c>
      <c r="I97" s="3">
        <f>IF(Inputs!$B$26&lt;&gt;"Ready to model","PENDING INPUTS",MAX(0,F97+G97-H97))</f>
        <v>0</v>
      </c>
      <c r="J97" s="3">
        <f>IF(Inputs!$B$26&lt;&gt;"Ready to model","PENDING INPUTS",IF(F97+G97&gt;H97,IF(F97+G97=0,0,H97*F97/(F97+G97)),MIN(B97+D97,F97+MAX(0,H97-F97-G97-IF((Inputs!$B$5)&lt;Inputs!$B$5,C97+E97-G97,0)))))</f>
        <v>0</v>
      </c>
      <c r="K97" s="3">
        <f>IF(Inputs!$B$26&lt;&gt;"Ready to model","PENDING INPUTS",MIN(C97+E97,MAX(0,H97-J97)))</f>
        <v>0</v>
      </c>
      <c r="L97" s="3">
        <f>IF(Inputs!$B$26&lt;&gt;"Ready to model","PENDING INPUTS",MAX(0,B97+D97-J97))</f>
        <v>0</v>
      </c>
      <c r="M97" s="3">
        <f>IF(Inputs!$B$26&lt;&gt;"Ready to model","PENDING INPUTS",MAX(0,C97+E97-K97))</f>
        <v>0</v>
      </c>
      <c r="N97" s="3">
        <f>IF(Inputs!$B$26&lt;&gt;"Ready to model","PENDING INPUTS",L97+M97)</f>
        <v>0</v>
      </c>
      <c r="O97" s="3">
        <f>IF(Inputs!$B$26&lt;&gt;"Ready to model","PENDING INPUTS",D97+E97+O96)</f>
        <v>2224.3199999999997</v>
      </c>
      <c r="P97" s="3">
        <f>IF(Inputs!$B$26&lt;&gt;"Ready to model","PENDING INPUTS",J97+K97+P96)</f>
        <v>12124.32</v>
      </c>
    </row>
    <row r="98" spans="1:16" ht="27.95" customHeight="1" x14ac:dyDescent="0.25">
      <c r="A98">
        <v>94</v>
      </c>
      <c r="B98" s="3">
        <f>IF(Inputs!$B$26&lt;&gt;"Ready to model","PENDING INPUTS",L97)</f>
        <v>0</v>
      </c>
      <c r="C98" s="3">
        <f>IF(Inputs!$B$26&lt;&gt;"Ready to model","PENDING INPUTS",M97)</f>
        <v>0</v>
      </c>
      <c r="D98" s="3">
        <f>IF(Inputs!$B$26&lt;&gt;"Ready to model","PENDING INPUTS",ROUND(B98*(Inputs!$B$5)/12,2))</f>
        <v>0</v>
      </c>
      <c r="E98" s="3">
        <f>IF(Inputs!$B$26&lt;&gt;"Ready to model","PENDING INPUTS",ROUND(C98*Inputs!$B$5/12,2))</f>
        <v>0</v>
      </c>
      <c r="F98" s="3">
        <f>IF(Inputs!$B$26&lt;&gt;"Ready to model","PENDING INPUTS",MIN(B98+D98,Inputs!$B$6))</f>
        <v>0</v>
      </c>
      <c r="G98" s="3">
        <f>IF(Inputs!$B$26&lt;&gt;"Ready to model","PENDING INPUTS",MIN(C98+E98,Inputs!$B$9))</f>
        <v>0</v>
      </c>
      <c r="H98" s="3">
        <f>IF(Inputs!$B$26&lt;&gt;"Ready to model","PENDING INPUTS",Inputs!$B$7)</f>
        <v>550</v>
      </c>
      <c r="I98" s="3">
        <f>IF(Inputs!$B$26&lt;&gt;"Ready to model","PENDING INPUTS",MAX(0,F98+G98-H98))</f>
        <v>0</v>
      </c>
      <c r="J98" s="3">
        <f>IF(Inputs!$B$26&lt;&gt;"Ready to model","PENDING INPUTS",IF(F98+G98&gt;H98,IF(F98+G98=0,0,H98*F98/(F98+G98)),MIN(B98+D98,F98+MAX(0,H98-F98-G98-IF((Inputs!$B$5)&lt;Inputs!$B$5,C98+E98-G98,0)))))</f>
        <v>0</v>
      </c>
      <c r="K98" s="3">
        <f>IF(Inputs!$B$26&lt;&gt;"Ready to model","PENDING INPUTS",MIN(C98+E98,MAX(0,H98-J98)))</f>
        <v>0</v>
      </c>
      <c r="L98" s="3">
        <f>IF(Inputs!$B$26&lt;&gt;"Ready to model","PENDING INPUTS",MAX(0,B98+D98-J98))</f>
        <v>0</v>
      </c>
      <c r="M98" s="3">
        <f>IF(Inputs!$B$26&lt;&gt;"Ready to model","PENDING INPUTS",MAX(0,C98+E98-K98))</f>
        <v>0</v>
      </c>
      <c r="N98" s="3">
        <f>IF(Inputs!$B$26&lt;&gt;"Ready to model","PENDING INPUTS",L98+M98)</f>
        <v>0</v>
      </c>
      <c r="O98" s="3">
        <f>IF(Inputs!$B$26&lt;&gt;"Ready to model","PENDING INPUTS",D98+E98+O97)</f>
        <v>2224.3199999999997</v>
      </c>
      <c r="P98" s="3">
        <f>IF(Inputs!$B$26&lt;&gt;"Ready to model","PENDING INPUTS",J98+K98+P97)</f>
        <v>12124.32</v>
      </c>
    </row>
    <row r="99" spans="1:16" ht="27.95" customHeight="1" x14ac:dyDescent="0.25">
      <c r="A99">
        <v>95</v>
      </c>
      <c r="B99" s="3">
        <f>IF(Inputs!$B$26&lt;&gt;"Ready to model","PENDING INPUTS",L98)</f>
        <v>0</v>
      </c>
      <c r="C99" s="3">
        <f>IF(Inputs!$B$26&lt;&gt;"Ready to model","PENDING INPUTS",M98)</f>
        <v>0</v>
      </c>
      <c r="D99" s="3">
        <f>IF(Inputs!$B$26&lt;&gt;"Ready to model","PENDING INPUTS",ROUND(B99*(Inputs!$B$5)/12,2))</f>
        <v>0</v>
      </c>
      <c r="E99" s="3">
        <f>IF(Inputs!$B$26&lt;&gt;"Ready to model","PENDING INPUTS",ROUND(C99*Inputs!$B$5/12,2))</f>
        <v>0</v>
      </c>
      <c r="F99" s="3">
        <f>IF(Inputs!$B$26&lt;&gt;"Ready to model","PENDING INPUTS",MIN(B99+D99,Inputs!$B$6))</f>
        <v>0</v>
      </c>
      <c r="G99" s="3">
        <f>IF(Inputs!$B$26&lt;&gt;"Ready to model","PENDING INPUTS",MIN(C99+E99,Inputs!$B$9))</f>
        <v>0</v>
      </c>
      <c r="H99" s="3">
        <f>IF(Inputs!$B$26&lt;&gt;"Ready to model","PENDING INPUTS",Inputs!$B$7)</f>
        <v>550</v>
      </c>
      <c r="I99" s="3">
        <f>IF(Inputs!$B$26&lt;&gt;"Ready to model","PENDING INPUTS",MAX(0,F99+G99-H99))</f>
        <v>0</v>
      </c>
      <c r="J99" s="3">
        <f>IF(Inputs!$B$26&lt;&gt;"Ready to model","PENDING INPUTS",IF(F99+G99&gt;H99,IF(F99+G99=0,0,H99*F99/(F99+G99)),MIN(B99+D99,F99+MAX(0,H99-F99-G99-IF((Inputs!$B$5)&lt;Inputs!$B$5,C99+E99-G99,0)))))</f>
        <v>0</v>
      </c>
      <c r="K99" s="3">
        <f>IF(Inputs!$B$26&lt;&gt;"Ready to model","PENDING INPUTS",MIN(C99+E99,MAX(0,H99-J99)))</f>
        <v>0</v>
      </c>
      <c r="L99" s="3">
        <f>IF(Inputs!$B$26&lt;&gt;"Ready to model","PENDING INPUTS",MAX(0,B99+D99-J99))</f>
        <v>0</v>
      </c>
      <c r="M99" s="3">
        <f>IF(Inputs!$B$26&lt;&gt;"Ready to model","PENDING INPUTS",MAX(0,C99+E99-K99))</f>
        <v>0</v>
      </c>
      <c r="N99" s="3">
        <f>IF(Inputs!$B$26&lt;&gt;"Ready to model","PENDING INPUTS",L99+M99)</f>
        <v>0</v>
      </c>
      <c r="O99" s="3">
        <f>IF(Inputs!$B$26&lt;&gt;"Ready to model","PENDING INPUTS",D99+E99+O98)</f>
        <v>2224.3199999999997</v>
      </c>
      <c r="P99" s="3">
        <f>IF(Inputs!$B$26&lt;&gt;"Ready to model","PENDING INPUTS",J99+K99+P98)</f>
        <v>12124.32</v>
      </c>
    </row>
    <row r="100" spans="1:16" ht="27.95" customHeight="1" x14ac:dyDescent="0.25">
      <c r="A100">
        <v>96</v>
      </c>
      <c r="B100" s="3">
        <f>IF(Inputs!$B$26&lt;&gt;"Ready to model","PENDING INPUTS",L99)</f>
        <v>0</v>
      </c>
      <c r="C100" s="3">
        <f>IF(Inputs!$B$26&lt;&gt;"Ready to model","PENDING INPUTS",M99)</f>
        <v>0</v>
      </c>
      <c r="D100" s="3">
        <f>IF(Inputs!$B$26&lt;&gt;"Ready to model","PENDING INPUTS",ROUND(B100*(Inputs!$B$5)/12,2))</f>
        <v>0</v>
      </c>
      <c r="E100" s="3">
        <f>IF(Inputs!$B$26&lt;&gt;"Ready to model","PENDING INPUTS",ROUND(C100*Inputs!$B$5/12,2))</f>
        <v>0</v>
      </c>
      <c r="F100" s="3">
        <f>IF(Inputs!$B$26&lt;&gt;"Ready to model","PENDING INPUTS",MIN(B100+D100,Inputs!$B$6))</f>
        <v>0</v>
      </c>
      <c r="G100" s="3">
        <f>IF(Inputs!$B$26&lt;&gt;"Ready to model","PENDING INPUTS",MIN(C100+E100,Inputs!$B$9))</f>
        <v>0</v>
      </c>
      <c r="H100" s="3">
        <f>IF(Inputs!$B$26&lt;&gt;"Ready to model","PENDING INPUTS",Inputs!$B$7)</f>
        <v>550</v>
      </c>
      <c r="I100" s="3">
        <f>IF(Inputs!$B$26&lt;&gt;"Ready to model","PENDING INPUTS",MAX(0,F100+G100-H100))</f>
        <v>0</v>
      </c>
      <c r="J100" s="3">
        <f>IF(Inputs!$B$26&lt;&gt;"Ready to model","PENDING INPUTS",IF(F100+G100&gt;H100,IF(F100+G100=0,0,H100*F100/(F100+G100)),MIN(B100+D100,F100+MAX(0,H100-F100-G100-IF((Inputs!$B$5)&lt;Inputs!$B$5,C100+E100-G100,0)))))</f>
        <v>0</v>
      </c>
      <c r="K100" s="3">
        <f>IF(Inputs!$B$26&lt;&gt;"Ready to model","PENDING INPUTS",MIN(C100+E100,MAX(0,H100-J100)))</f>
        <v>0</v>
      </c>
      <c r="L100" s="3">
        <f>IF(Inputs!$B$26&lt;&gt;"Ready to model","PENDING INPUTS",MAX(0,B100+D100-J100))</f>
        <v>0</v>
      </c>
      <c r="M100" s="3">
        <f>IF(Inputs!$B$26&lt;&gt;"Ready to model","PENDING INPUTS",MAX(0,C100+E100-K100))</f>
        <v>0</v>
      </c>
      <c r="N100" s="3">
        <f>IF(Inputs!$B$26&lt;&gt;"Ready to model","PENDING INPUTS",L100+M100)</f>
        <v>0</v>
      </c>
      <c r="O100" s="3">
        <f>IF(Inputs!$B$26&lt;&gt;"Ready to model","PENDING INPUTS",D100+E100+O99)</f>
        <v>2224.3199999999997</v>
      </c>
      <c r="P100" s="3">
        <f>IF(Inputs!$B$26&lt;&gt;"Ready to model","PENDING INPUTS",J100+K100+P99)</f>
        <v>12124.32</v>
      </c>
    </row>
    <row r="101" spans="1:16" ht="27.95" customHeight="1" x14ac:dyDescent="0.25">
      <c r="A101">
        <v>97</v>
      </c>
      <c r="B101" s="3">
        <f>IF(Inputs!$B$26&lt;&gt;"Ready to model","PENDING INPUTS",L100)</f>
        <v>0</v>
      </c>
      <c r="C101" s="3">
        <f>IF(Inputs!$B$26&lt;&gt;"Ready to model","PENDING INPUTS",M100)</f>
        <v>0</v>
      </c>
      <c r="D101" s="3">
        <f>IF(Inputs!$B$26&lt;&gt;"Ready to model","PENDING INPUTS",ROUND(B101*(Inputs!$B$5)/12,2))</f>
        <v>0</v>
      </c>
      <c r="E101" s="3">
        <f>IF(Inputs!$B$26&lt;&gt;"Ready to model","PENDING INPUTS",ROUND(C101*Inputs!$B$5/12,2))</f>
        <v>0</v>
      </c>
      <c r="F101" s="3">
        <f>IF(Inputs!$B$26&lt;&gt;"Ready to model","PENDING INPUTS",MIN(B101+D101,Inputs!$B$6))</f>
        <v>0</v>
      </c>
      <c r="G101" s="3">
        <f>IF(Inputs!$B$26&lt;&gt;"Ready to model","PENDING INPUTS",MIN(C101+E101,Inputs!$B$9))</f>
        <v>0</v>
      </c>
      <c r="H101" s="3">
        <f>IF(Inputs!$B$26&lt;&gt;"Ready to model","PENDING INPUTS",Inputs!$B$7)</f>
        <v>550</v>
      </c>
      <c r="I101" s="3">
        <f>IF(Inputs!$B$26&lt;&gt;"Ready to model","PENDING INPUTS",MAX(0,F101+G101-H101))</f>
        <v>0</v>
      </c>
      <c r="J101" s="3">
        <f>IF(Inputs!$B$26&lt;&gt;"Ready to model","PENDING INPUTS",IF(F101+G101&gt;H101,IF(F101+G101=0,0,H101*F101/(F101+G101)),MIN(B101+D101,F101+MAX(0,H101-F101-G101-IF((Inputs!$B$5)&lt;Inputs!$B$5,C101+E101-G101,0)))))</f>
        <v>0</v>
      </c>
      <c r="K101" s="3">
        <f>IF(Inputs!$B$26&lt;&gt;"Ready to model","PENDING INPUTS",MIN(C101+E101,MAX(0,H101-J101)))</f>
        <v>0</v>
      </c>
      <c r="L101" s="3">
        <f>IF(Inputs!$B$26&lt;&gt;"Ready to model","PENDING INPUTS",MAX(0,B101+D101-J101))</f>
        <v>0</v>
      </c>
      <c r="M101" s="3">
        <f>IF(Inputs!$B$26&lt;&gt;"Ready to model","PENDING INPUTS",MAX(0,C101+E101-K101))</f>
        <v>0</v>
      </c>
      <c r="N101" s="3">
        <f>IF(Inputs!$B$26&lt;&gt;"Ready to model","PENDING INPUTS",L101+M101)</f>
        <v>0</v>
      </c>
      <c r="O101" s="3">
        <f>IF(Inputs!$B$26&lt;&gt;"Ready to model","PENDING INPUTS",D101+E101+O100)</f>
        <v>2224.3199999999997</v>
      </c>
      <c r="P101" s="3">
        <f>IF(Inputs!$B$26&lt;&gt;"Ready to model","PENDING INPUTS",J101+K101+P100)</f>
        <v>12124.32</v>
      </c>
    </row>
    <row r="102" spans="1:16" ht="27.95" customHeight="1" x14ac:dyDescent="0.25">
      <c r="A102">
        <v>98</v>
      </c>
      <c r="B102" s="3">
        <f>IF(Inputs!$B$26&lt;&gt;"Ready to model","PENDING INPUTS",L101)</f>
        <v>0</v>
      </c>
      <c r="C102" s="3">
        <f>IF(Inputs!$B$26&lt;&gt;"Ready to model","PENDING INPUTS",M101)</f>
        <v>0</v>
      </c>
      <c r="D102" s="3">
        <f>IF(Inputs!$B$26&lt;&gt;"Ready to model","PENDING INPUTS",ROUND(B102*(Inputs!$B$5)/12,2))</f>
        <v>0</v>
      </c>
      <c r="E102" s="3">
        <f>IF(Inputs!$B$26&lt;&gt;"Ready to model","PENDING INPUTS",ROUND(C102*Inputs!$B$5/12,2))</f>
        <v>0</v>
      </c>
      <c r="F102" s="3">
        <f>IF(Inputs!$B$26&lt;&gt;"Ready to model","PENDING INPUTS",MIN(B102+D102,Inputs!$B$6))</f>
        <v>0</v>
      </c>
      <c r="G102" s="3">
        <f>IF(Inputs!$B$26&lt;&gt;"Ready to model","PENDING INPUTS",MIN(C102+E102,Inputs!$B$9))</f>
        <v>0</v>
      </c>
      <c r="H102" s="3">
        <f>IF(Inputs!$B$26&lt;&gt;"Ready to model","PENDING INPUTS",Inputs!$B$7)</f>
        <v>550</v>
      </c>
      <c r="I102" s="3">
        <f>IF(Inputs!$B$26&lt;&gt;"Ready to model","PENDING INPUTS",MAX(0,F102+G102-H102))</f>
        <v>0</v>
      </c>
      <c r="J102" s="3">
        <f>IF(Inputs!$B$26&lt;&gt;"Ready to model","PENDING INPUTS",IF(F102+G102&gt;H102,IF(F102+G102=0,0,H102*F102/(F102+G102)),MIN(B102+D102,F102+MAX(0,H102-F102-G102-IF((Inputs!$B$5)&lt;Inputs!$B$5,C102+E102-G102,0)))))</f>
        <v>0</v>
      </c>
      <c r="K102" s="3">
        <f>IF(Inputs!$B$26&lt;&gt;"Ready to model","PENDING INPUTS",MIN(C102+E102,MAX(0,H102-J102)))</f>
        <v>0</v>
      </c>
      <c r="L102" s="3">
        <f>IF(Inputs!$B$26&lt;&gt;"Ready to model","PENDING INPUTS",MAX(0,B102+D102-J102))</f>
        <v>0</v>
      </c>
      <c r="M102" s="3">
        <f>IF(Inputs!$B$26&lt;&gt;"Ready to model","PENDING INPUTS",MAX(0,C102+E102-K102))</f>
        <v>0</v>
      </c>
      <c r="N102" s="3">
        <f>IF(Inputs!$B$26&lt;&gt;"Ready to model","PENDING INPUTS",L102+M102)</f>
        <v>0</v>
      </c>
      <c r="O102" s="3">
        <f>IF(Inputs!$B$26&lt;&gt;"Ready to model","PENDING INPUTS",D102+E102+O101)</f>
        <v>2224.3199999999997</v>
      </c>
      <c r="P102" s="3">
        <f>IF(Inputs!$B$26&lt;&gt;"Ready to model","PENDING INPUTS",J102+K102+P101)</f>
        <v>12124.32</v>
      </c>
    </row>
    <row r="103" spans="1:16" ht="27.95" customHeight="1" x14ac:dyDescent="0.25">
      <c r="A103">
        <v>99</v>
      </c>
      <c r="B103" s="3">
        <f>IF(Inputs!$B$26&lt;&gt;"Ready to model","PENDING INPUTS",L102)</f>
        <v>0</v>
      </c>
      <c r="C103" s="3">
        <f>IF(Inputs!$B$26&lt;&gt;"Ready to model","PENDING INPUTS",M102)</f>
        <v>0</v>
      </c>
      <c r="D103" s="3">
        <f>IF(Inputs!$B$26&lt;&gt;"Ready to model","PENDING INPUTS",ROUND(B103*(Inputs!$B$5)/12,2))</f>
        <v>0</v>
      </c>
      <c r="E103" s="3">
        <f>IF(Inputs!$B$26&lt;&gt;"Ready to model","PENDING INPUTS",ROUND(C103*Inputs!$B$5/12,2))</f>
        <v>0</v>
      </c>
      <c r="F103" s="3">
        <f>IF(Inputs!$B$26&lt;&gt;"Ready to model","PENDING INPUTS",MIN(B103+D103,Inputs!$B$6))</f>
        <v>0</v>
      </c>
      <c r="G103" s="3">
        <f>IF(Inputs!$B$26&lt;&gt;"Ready to model","PENDING INPUTS",MIN(C103+E103,Inputs!$B$9))</f>
        <v>0</v>
      </c>
      <c r="H103" s="3">
        <f>IF(Inputs!$B$26&lt;&gt;"Ready to model","PENDING INPUTS",Inputs!$B$7)</f>
        <v>550</v>
      </c>
      <c r="I103" s="3">
        <f>IF(Inputs!$B$26&lt;&gt;"Ready to model","PENDING INPUTS",MAX(0,F103+G103-H103))</f>
        <v>0</v>
      </c>
      <c r="J103" s="3">
        <f>IF(Inputs!$B$26&lt;&gt;"Ready to model","PENDING INPUTS",IF(F103+G103&gt;H103,IF(F103+G103=0,0,H103*F103/(F103+G103)),MIN(B103+D103,F103+MAX(0,H103-F103-G103-IF((Inputs!$B$5)&lt;Inputs!$B$5,C103+E103-G103,0)))))</f>
        <v>0</v>
      </c>
      <c r="K103" s="3">
        <f>IF(Inputs!$B$26&lt;&gt;"Ready to model","PENDING INPUTS",MIN(C103+E103,MAX(0,H103-J103)))</f>
        <v>0</v>
      </c>
      <c r="L103" s="3">
        <f>IF(Inputs!$B$26&lt;&gt;"Ready to model","PENDING INPUTS",MAX(0,B103+D103-J103))</f>
        <v>0</v>
      </c>
      <c r="M103" s="3">
        <f>IF(Inputs!$B$26&lt;&gt;"Ready to model","PENDING INPUTS",MAX(0,C103+E103-K103))</f>
        <v>0</v>
      </c>
      <c r="N103" s="3">
        <f>IF(Inputs!$B$26&lt;&gt;"Ready to model","PENDING INPUTS",L103+M103)</f>
        <v>0</v>
      </c>
      <c r="O103" s="3">
        <f>IF(Inputs!$B$26&lt;&gt;"Ready to model","PENDING INPUTS",D103+E103+O102)</f>
        <v>2224.3199999999997</v>
      </c>
      <c r="P103" s="3">
        <f>IF(Inputs!$B$26&lt;&gt;"Ready to model","PENDING INPUTS",J103+K103+P102)</f>
        <v>12124.32</v>
      </c>
    </row>
    <row r="104" spans="1:16" ht="27.95" customHeight="1" x14ac:dyDescent="0.25">
      <c r="A104">
        <v>100</v>
      </c>
      <c r="B104" s="3">
        <f>IF(Inputs!$B$26&lt;&gt;"Ready to model","PENDING INPUTS",L103)</f>
        <v>0</v>
      </c>
      <c r="C104" s="3">
        <f>IF(Inputs!$B$26&lt;&gt;"Ready to model","PENDING INPUTS",M103)</f>
        <v>0</v>
      </c>
      <c r="D104" s="3">
        <f>IF(Inputs!$B$26&lt;&gt;"Ready to model","PENDING INPUTS",ROUND(B104*(Inputs!$B$5)/12,2))</f>
        <v>0</v>
      </c>
      <c r="E104" s="3">
        <f>IF(Inputs!$B$26&lt;&gt;"Ready to model","PENDING INPUTS",ROUND(C104*Inputs!$B$5/12,2))</f>
        <v>0</v>
      </c>
      <c r="F104" s="3">
        <f>IF(Inputs!$B$26&lt;&gt;"Ready to model","PENDING INPUTS",MIN(B104+D104,Inputs!$B$6))</f>
        <v>0</v>
      </c>
      <c r="G104" s="3">
        <f>IF(Inputs!$B$26&lt;&gt;"Ready to model","PENDING INPUTS",MIN(C104+E104,Inputs!$B$9))</f>
        <v>0</v>
      </c>
      <c r="H104" s="3">
        <f>IF(Inputs!$B$26&lt;&gt;"Ready to model","PENDING INPUTS",Inputs!$B$7)</f>
        <v>550</v>
      </c>
      <c r="I104" s="3">
        <f>IF(Inputs!$B$26&lt;&gt;"Ready to model","PENDING INPUTS",MAX(0,F104+G104-H104))</f>
        <v>0</v>
      </c>
      <c r="J104" s="3">
        <f>IF(Inputs!$B$26&lt;&gt;"Ready to model","PENDING INPUTS",IF(F104+G104&gt;H104,IF(F104+G104=0,0,H104*F104/(F104+G104)),MIN(B104+D104,F104+MAX(0,H104-F104-G104-IF((Inputs!$B$5)&lt;Inputs!$B$5,C104+E104-G104,0)))))</f>
        <v>0</v>
      </c>
      <c r="K104" s="3">
        <f>IF(Inputs!$B$26&lt;&gt;"Ready to model","PENDING INPUTS",MIN(C104+E104,MAX(0,H104-J104)))</f>
        <v>0</v>
      </c>
      <c r="L104" s="3">
        <f>IF(Inputs!$B$26&lt;&gt;"Ready to model","PENDING INPUTS",MAX(0,B104+D104-J104))</f>
        <v>0</v>
      </c>
      <c r="M104" s="3">
        <f>IF(Inputs!$B$26&lt;&gt;"Ready to model","PENDING INPUTS",MAX(0,C104+E104-K104))</f>
        <v>0</v>
      </c>
      <c r="N104" s="3">
        <f>IF(Inputs!$B$26&lt;&gt;"Ready to model","PENDING INPUTS",L104+M104)</f>
        <v>0</v>
      </c>
      <c r="O104" s="3">
        <f>IF(Inputs!$B$26&lt;&gt;"Ready to model","PENDING INPUTS",D104+E104+O103)</f>
        <v>2224.3199999999997</v>
      </c>
      <c r="P104" s="3">
        <f>IF(Inputs!$B$26&lt;&gt;"Ready to model","PENDING INPUTS",J104+K104+P103)</f>
        <v>12124.32</v>
      </c>
    </row>
    <row r="105" spans="1:16" ht="27.95" customHeight="1" x14ac:dyDescent="0.25">
      <c r="A105">
        <v>101</v>
      </c>
      <c r="B105" s="3">
        <f>IF(Inputs!$B$26&lt;&gt;"Ready to model","PENDING INPUTS",L104)</f>
        <v>0</v>
      </c>
      <c r="C105" s="3">
        <f>IF(Inputs!$B$26&lt;&gt;"Ready to model","PENDING INPUTS",M104)</f>
        <v>0</v>
      </c>
      <c r="D105" s="3">
        <f>IF(Inputs!$B$26&lt;&gt;"Ready to model","PENDING INPUTS",ROUND(B105*(Inputs!$B$5)/12,2))</f>
        <v>0</v>
      </c>
      <c r="E105" s="3">
        <f>IF(Inputs!$B$26&lt;&gt;"Ready to model","PENDING INPUTS",ROUND(C105*Inputs!$B$5/12,2))</f>
        <v>0</v>
      </c>
      <c r="F105" s="3">
        <f>IF(Inputs!$B$26&lt;&gt;"Ready to model","PENDING INPUTS",MIN(B105+D105,Inputs!$B$6))</f>
        <v>0</v>
      </c>
      <c r="G105" s="3">
        <f>IF(Inputs!$B$26&lt;&gt;"Ready to model","PENDING INPUTS",MIN(C105+E105,Inputs!$B$9))</f>
        <v>0</v>
      </c>
      <c r="H105" s="3">
        <f>IF(Inputs!$B$26&lt;&gt;"Ready to model","PENDING INPUTS",Inputs!$B$7)</f>
        <v>550</v>
      </c>
      <c r="I105" s="3">
        <f>IF(Inputs!$B$26&lt;&gt;"Ready to model","PENDING INPUTS",MAX(0,F105+G105-H105))</f>
        <v>0</v>
      </c>
      <c r="J105" s="3">
        <f>IF(Inputs!$B$26&lt;&gt;"Ready to model","PENDING INPUTS",IF(F105+G105&gt;H105,IF(F105+G105=0,0,H105*F105/(F105+G105)),MIN(B105+D105,F105+MAX(0,H105-F105-G105-IF((Inputs!$B$5)&lt;Inputs!$B$5,C105+E105-G105,0)))))</f>
        <v>0</v>
      </c>
      <c r="K105" s="3">
        <f>IF(Inputs!$B$26&lt;&gt;"Ready to model","PENDING INPUTS",MIN(C105+E105,MAX(0,H105-J105)))</f>
        <v>0</v>
      </c>
      <c r="L105" s="3">
        <f>IF(Inputs!$B$26&lt;&gt;"Ready to model","PENDING INPUTS",MAX(0,B105+D105-J105))</f>
        <v>0</v>
      </c>
      <c r="M105" s="3">
        <f>IF(Inputs!$B$26&lt;&gt;"Ready to model","PENDING INPUTS",MAX(0,C105+E105-K105))</f>
        <v>0</v>
      </c>
      <c r="N105" s="3">
        <f>IF(Inputs!$B$26&lt;&gt;"Ready to model","PENDING INPUTS",L105+M105)</f>
        <v>0</v>
      </c>
      <c r="O105" s="3">
        <f>IF(Inputs!$B$26&lt;&gt;"Ready to model","PENDING INPUTS",D105+E105+O104)</f>
        <v>2224.3199999999997</v>
      </c>
      <c r="P105" s="3">
        <f>IF(Inputs!$B$26&lt;&gt;"Ready to model","PENDING INPUTS",J105+K105+P104)</f>
        <v>12124.32</v>
      </c>
    </row>
    <row r="106" spans="1:16" ht="27.95" customHeight="1" x14ac:dyDescent="0.25">
      <c r="A106">
        <v>102</v>
      </c>
      <c r="B106" s="3">
        <f>IF(Inputs!$B$26&lt;&gt;"Ready to model","PENDING INPUTS",L105)</f>
        <v>0</v>
      </c>
      <c r="C106" s="3">
        <f>IF(Inputs!$B$26&lt;&gt;"Ready to model","PENDING INPUTS",M105)</f>
        <v>0</v>
      </c>
      <c r="D106" s="3">
        <f>IF(Inputs!$B$26&lt;&gt;"Ready to model","PENDING INPUTS",ROUND(B106*(Inputs!$B$5)/12,2))</f>
        <v>0</v>
      </c>
      <c r="E106" s="3">
        <f>IF(Inputs!$B$26&lt;&gt;"Ready to model","PENDING INPUTS",ROUND(C106*Inputs!$B$5/12,2))</f>
        <v>0</v>
      </c>
      <c r="F106" s="3">
        <f>IF(Inputs!$B$26&lt;&gt;"Ready to model","PENDING INPUTS",MIN(B106+D106,Inputs!$B$6))</f>
        <v>0</v>
      </c>
      <c r="G106" s="3">
        <f>IF(Inputs!$B$26&lt;&gt;"Ready to model","PENDING INPUTS",MIN(C106+E106,Inputs!$B$9))</f>
        <v>0</v>
      </c>
      <c r="H106" s="3">
        <f>IF(Inputs!$B$26&lt;&gt;"Ready to model","PENDING INPUTS",Inputs!$B$7)</f>
        <v>550</v>
      </c>
      <c r="I106" s="3">
        <f>IF(Inputs!$B$26&lt;&gt;"Ready to model","PENDING INPUTS",MAX(0,F106+G106-H106))</f>
        <v>0</v>
      </c>
      <c r="J106" s="3">
        <f>IF(Inputs!$B$26&lt;&gt;"Ready to model","PENDING INPUTS",IF(F106+G106&gt;H106,IF(F106+G106=0,0,H106*F106/(F106+G106)),MIN(B106+D106,F106+MAX(0,H106-F106-G106-IF((Inputs!$B$5)&lt;Inputs!$B$5,C106+E106-G106,0)))))</f>
        <v>0</v>
      </c>
      <c r="K106" s="3">
        <f>IF(Inputs!$B$26&lt;&gt;"Ready to model","PENDING INPUTS",MIN(C106+E106,MAX(0,H106-J106)))</f>
        <v>0</v>
      </c>
      <c r="L106" s="3">
        <f>IF(Inputs!$B$26&lt;&gt;"Ready to model","PENDING INPUTS",MAX(0,B106+D106-J106))</f>
        <v>0</v>
      </c>
      <c r="M106" s="3">
        <f>IF(Inputs!$B$26&lt;&gt;"Ready to model","PENDING INPUTS",MAX(0,C106+E106-K106))</f>
        <v>0</v>
      </c>
      <c r="N106" s="3">
        <f>IF(Inputs!$B$26&lt;&gt;"Ready to model","PENDING INPUTS",L106+M106)</f>
        <v>0</v>
      </c>
      <c r="O106" s="3">
        <f>IF(Inputs!$B$26&lt;&gt;"Ready to model","PENDING INPUTS",D106+E106+O105)</f>
        <v>2224.3199999999997</v>
      </c>
      <c r="P106" s="3">
        <f>IF(Inputs!$B$26&lt;&gt;"Ready to model","PENDING INPUTS",J106+K106+P105)</f>
        <v>12124.32</v>
      </c>
    </row>
    <row r="107" spans="1:16" ht="27.95" customHeight="1" x14ac:dyDescent="0.25">
      <c r="A107">
        <v>103</v>
      </c>
      <c r="B107" s="3">
        <f>IF(Inputs!$B$26&lt;&gt;"Ready to model","PENDING INPUTS",L106)</f>
        <v>0</v>
      </c>
      <c r="C107" s="3">
        <f>IF(Inputs!$B$26&lt;&gt;"Ready to model","PENDING INPUTS",M106)</f>
        <v>0</v>
      </c>
      <c r="D107" s="3">
        <f>IF(Inputs!$B$26&lt;&gt;"Ready to model","PENDING INPUTS",ROUND(B107*(Inputs!$B$5)/12,2))</f>
        <v>0</v>
      </c>
      <c r="E107" s="3">
        <f>IF(Inputs!$B$26&lt;&gt;"Ready to model","PENDING INPUTS",ROUND(C107*Inputs!$B$5/12,2))</f>
        <v>0</v>
      </c>
      <c r="F107" s="3">
        <f>IF(Inputs!$B$26&lt;&gt;"Ready to model","PENDING INPUTS",MIN(B107+D107,Inputs!$B$6))</f>
        <v>0</v>
      </c>
      <c r="G107" s="3">
        <f>IF(Inputs!$B$26&lt;&gt;"Ready to model","PENDING INPUTS",MIN(C107+E107,Inputs!$B$9))</f>
        <v>0</v>
      </c>
      <c r="H107" s="3">
        <f>IF(Inputs!$B$26&lt;&gt;"Ready to model","PENDING INPUTS",Inputs!$B$7)</f>
        <v>550</v>
      </c>
      <c r="I107" s="3">
        <f>IF(Inputs!$B$26&lt;&gt;"Ready to model","PENDING INPUTS",MAX(0,F107+G107-H107))</f>
        <v>0</v>
      </c>
      <c r="J107" s="3">
        <f>IF(Inputs!$B$26&lt;&gt;"Ready to model","PENDING INPUTS",IF(F107+G107&gt;H107,IF(F107+G107=0,0,H107*F107/(F107+G107)),MIN(B107+D107,F107+MAX(0,H107-F107-G107-IF((Inputs!$B$5)&lt;Inputs!$B$5,C107+E107-G107,0)))))</f>
        <v>0</v>
      </c>
      <c r="K107" s="3">
        <f>IF(Inputs!$B$26&lt;&gt;"Ready to model","PENDING INPUTS",MIN(C107+E107,MAX(0,H107-J107)))</f>
        <v>0</v>
      </c>
      <c r="L107" s="3">
        <f>IF(Inputs!$B$26&lt;&gt;"Ready to model","PENDING INPUTS",MAX(0,B107+D107-J107))</f>
        <v>0</v>
      </c>
      <c r="M107" s="3">
        <f>IF(Inputs!$B$26&lt;&gt;"Ready to model","PENDING INPUTS",MAX(0,C107+E107-K107))</f>
        <v>0</v>
      </c>
      <c r="N107" s="3">
        <f>IF(Inputs!$B$26&lt;&gt;"Ready to model","PENDING INPUTS",L107+M107)</f>
        <v>0</v>
      </c>
      <c r="O107" s="3">
        <f>IF(Inputs!$B$26&lt;&gt;"Ready to model","PENDING INPUTS",D107+E107+O106)</f>
        <v>2224.3199999999997</v>
      </c>
      <c r="P107" s="3">
        <f>IF(Inputs!$B$26&lt;&gt;"Ready to model","PENDING INPUTS",J107+K107+P106)</f>
        <v>12124.32</v>
      </c>
    </row>
    <row r="108" spans="1:16" ht="27.95" customHeight="1" x14ac:dyDescent="0.25">
      <c r="A108">
        <v>104</v>
      </c>
      <c r="B108" s="3">
        <f>IF(Inputs!$B$26&lt;&gt;"Ready to model","PENDING INPUTS",L107)</f>
        <v>0</v>
      </c>
      <c r="C108" s="3">
        <f>IF(Inputs!$B$26&lt;&gt;"Ready to model","PENDING INPUTS",M107)</f>
        <v>0</v>
      </c>
      <c r="D108" s="3">
        <f>IF(Inputs!$B$26&lt;&gt;"Ready to model","PENDING INPUTS",ROUND(B108*(Inputs!$B$5)/12,2))</f>
        <v>0</v>
      </c>
      <c r="E108" s="3">
        <f>IF(Inputs!$B$26&lt;&gt;"Ready to model","PENDING INPUTS",ROUND(C108*Inputs!$B$5/12,2))</f>
        <v>0</v>
      </c>
      <c r="F108" s="3">
        <f>IF(Inputs!$B$26&lt;&gt;"Ready to model","PENDING INPUTS",MIN(B108+D108,Inputs!$B$6))</f>
        <v>0</v>
      </c>
      <c r="G108" s="3">
        <f>IF(Inputs!$B$26&lt;&gt;"Ready to model","PENDING INPUTS",MIN(C108+E108,Inputs!$B$9))</f>
        <v>0</v>
      </c>
      <c r="H108" s="3">
        <f>IF(Inputs!$B$26&lt;&gt;"Ready to model","PENDING INPUTS",Inputs!$B$7)</f>
        <v>550</v>
      </c>
      <c r="I108" s="3">
        <f>IF(Inputs!$B$26&lt;&gt;"Ready to model","PENDING INPUTS",MAX(0,F108+G108-H108))</f>
        <v>0</v>
      </c>
      <c r="J108" s="3">
        <f>IF(Inputs!$B$26&lt;&gt;"Ready to model","PENDING INPUTS",IF(F108+G108&gt;H108,IF(F108+G108=0,0,H108*F108/(F108+G108)),MIN(B108+D108,F108+MAX(0,H108-F108-G108-IF((Inputs!$B$5)&lt;Inputs!$B$5,C108+E108-G108,0)))))</f>
        <v>0</v>
      </c>
      <c r="K108" s="3">
        <f>IF(Inputs!$B$26&lt;&gt;"Ready to model","PENDING INPUTS",MIN(C108+E108,MAX(0,H108-J108)))</f>
        <v>0</v>
      </c>
      <c r="L108" s="3">
        <f>IF(Inputs!$B$26&lt;&gt;"Ready to model","PENDING INPUTS",MAX(0,B108+D108-J108))</f>
        <v>0</v>
      </c>
      <c r="M108" s="3">
        <f>IF(Inputs!$B$26&lt;&gt;"Ready to model","PENDING INPUTS",MAX(0,C108+E108-K108))</f>
        <v>0</v>
      </c>
      <c r="N108" s="3">
        <f>IF(Inputs!$B$26&lt;&gt;"Ready to model","PENDING INPUTS",L108+M108)</f>
        <v>0</v>
      </c>
      <c r="O108" s="3">
        <f>IF(Inputs!$B$26&lt;&gt;"Ready to model","PENDING INPUTS",D108+E108+O107)</f>
        <v>2224.3199999999997</v>
      </c>
      <c r="P108" s="3">
        <f>IF(Inputs!$B$26&lt;&gt;"Ready to model","PENDING INPUTS",J108+K108+P107)</f>
        <v>12124.32</v>
      </c>
    </row>
    <row r="109" spans="1:16" ht="27.95" customHeight="1" x14ac:dyDescent="0.25">
      <c r="A109">
        <v>105</v>
      </c>
      <c r="B109" s="3">
        <f>IF(Inputs!$B$26&lt;&gt;"Ready to model","PENDING INPUTS",L108)</f>
        <v>0</v>
      </c>
      <c r="C109" s="3">
        <f>IF(Inputs!$B$26&lt;&gt;"Ready to model","PENDING INPUTS",M108)</f>
        <v>0</v>
      </c>
      <c r="D109" s="3">
        <f>IF(Inputs!$B$26&lt;&gt;"Ready to model","PENDING INPUTS",ROUND(B109*(Inputs!$B$5)/12,2))</f>
        <v>0</v>
      </c>
      <c r="E109" s="3">
        <f>IF(Inputs!$B$26&lt;&gt;"Ready to model","PENDING INPUTS",ROUND(C109*Inputs!$B$5/12,2))</f>
        <v>0</v>
      </c>
      <c r="F109" s="3">
        <f>IF(Inputs!$B$26&lt;&gt;"Ready to model","PENDING INPUTS",MIN(B109+D109,Inputs!$B$6))</f>
        <v>0</v>
      </c>
      <c r="G109" s="3">
        <f>IF(Inputs!$B$26&lt;&gt;"Ready to model","PENDING INPUTS",MIN(C109+E109,Inputs!$B$9))</f>
        <v>0</v>
      </c>
      <c r="H109" s="3">
        <f>IF(Inputs!$B$26&lt;&gt;"Ready to model","PENDING INPUTS",Inputs!$B$7)</f>
        <v>550</v>
      </c>
      <c r="I109" s="3">
        <f>IF(Inputs!$B$26&lt;&gt;"Ready to model","PENDING INPUTS",MAX(0,F109+G109-H109))</f>
        <v>0</v>
      </c>
      <c r="J109" s="3">
        <f>IF(Inputs!$B$26&lt;&gt;"Ready to model","PENDING INPUTS",IF(F109+G109&gt;H109,IF(F109+G109=0,0,H109*F109/(F109+G109)),MIN(B109+D109,F109+MAX(0,H109-F109-G109-IF((Inputs!$B$5)&lt;Inputs!$B$5,C109+E109-G109,0)))))</f>
        <v>0</v>
      </c>
      <c r="K109" s="3">
        <f>IF(Inputs!$B$26&lt;&gt;"Ready to model","PENDING INPUTS",MIN(C109+E109,MAX(0,H109-J109)))</f>
        <v>0</v>
      </c>
      <c r="L109" s="3">
        <f>IF(Inputs!$B$26&lt;&gt;"Ready to model","PENDING INPUTS",MAX(0,B109+D109-J109))</f>
        <v>0</v>
      </c>
      <c r="M109" s="3">
        <f>IF(Inputs!$B$26&lt;&gt;"Ready to model","PENDING INPUTS",MAX(0,C109+E109-K109))</f>
        <v>0</v>
      </c>
      <c r="N109" s="3">
        <f>IF(Inputs!$B$26&lt;&gt;"Ready to model","PENDING INPUTS",L109+M109)</f>
        <v>0</v>
      </c>
      <c r="O109" s="3">
        <f>IF(Inputs!$B$26&lt;&gt;"Ready to model","PENDING INPUTS",D109+E109+O108)</f>
        <v>2224.3199999999997</v>
      </c>
      <c r="P109" s="3">
        <f>IF(Inputs!$B$26&lt;&gt;"Ready to model","PENDING INPUTS",J109+K109+P108)</f>
        <v>12124.32</v>
      </c>
    </row>
    <row r="110" spans="1:16" ht="27.95" customHeight="1" x14ac:dyDescent="0.25">
      <c r="A110">
        <v>106</v>
      </c>
      <c r="B110" s="3">
        <f>IF(Inputs!$B$26&lt;&gt;"Ready to model","PENDING INPUTS",L109)</f>
        <v>0</v>
      </c>
      <c r="C110" s="3">
        <f>IF(Inputs!$B$26&lt;&gt;"Ready to model","PENDING INPUTS",M109)</f>
        <v>0</v>
      </c>
      <c r="D110" s="3">
        <f>IF(Inputs!$B$26&lt;&gt;"Ready to model","PENDING INPUTS",ROUND(B110*(Inputs!$B$5)/12,2))</f>
        <v>0</v>
      </c>
      <c r="E110" s="3">
        <f>IF(Inputs!$B$26&lt;&gt;"Ready to model","PENDING INPUTS",ROUND(C110*Inputs!$B$5/12,2))</f>
        <v>0</v>
      </c>
      <c r="F110" s="3">
        <f>IF(Inputs!$B$26&lt;&gt;"Ready to model","PENDING INPUTS",MIN(B110+D110,Inputs!$B$6))</f>
        <v>0</v>
      </c>
      <c r="G110" s="3">
        <f>IF(Inputs!$B$26&lt;&gt;"Ready to model","PENDING INPUTS",MIN(C110+E110,Inputs!$B$9))</f>
        <v>0</v>
      </c>
      <c r="H110" s="3">
        <f>IF(Inputs!$B$26&lt;&gt;"Ready to model","PENDING INPUTS",Inputs!$B$7)</f>
        <v>550</v>
      </c>
      <c r="I110" s="3">
        <f>IF(Inputs!$B$26&lt;&gt;"Ready to model","PENDING INPUTS",MAX(0,F110+G110-H110))</f>
        <v>0</v>
      </c>
      <c r="J110" s="3">
        <f>IF(Inputs!$B$26&lt;&gt;"Ready to model","PENDING INPUTS",IF(F110+G110&gt;H110,IF(F110+G110=0,0,H110*F110/(F110+G110)),MIN(B110+D110,F110+MAX(0,H110-F110-G110-IF((Inputs!$B$5)&lt;Inputs!$B$5,C110+E110-G110,0)))))</f>
        <v>0</v>
      </c>
      <c r="K110" s="3">
        <f>IF(Inputs!$B$26&lt;&gt;"Ready to model","PENDING INPUTS",MIN(C110+E110,MAX(0,H110-J110)))</f>
        <v>0</v>
      </c>
      <c r="L110" s="3">
        <f>IF(Inputs!$B$26&lt;&gt;"Ready to model","PENDING INPUTS",MAX(0,B110+D110-J110))</f>
        <v>0</v>
      </c>
      <c r="M110" s="3">
        <f>IF(Inputs!$B$26&lt;&gt;"Ready to model","PENDING INPUTS",MAX(0,C110+E110-K110))</f>
        <v>0</v>
      </c>
      <c r="N110" s="3">
        <f>IF(Inputs!$B$26&lt;&gt;"Ready to model","PENDING INPUTS",L110+M110)</f>
        <v>0</v>
      </c>
      <c r="O110" s="3">
        <f>IF(Inputs!$B$26&lt;&gt;"Ready to model","PENDING INPUTS",D110+E110+O109)</f>
        <v>2224.3199999999997</v>
      </c>
      <c r="P110" s="3">
        <f>IF(Inputs!$B$26&lt;&gt;"Ready to model","PENDING INPUTS",J110+K110+P109)</f>
        <v>12124.32</v>
      </c>
    </row>
    <row r="111" spans="1:16" ht="27.95" customHeight="1" x14ac:dyDescent="0.25">
      <c r="A111">
        <v>107</v>
      </c>
      <c r="B111" s="3">
        <f>IF(Inputs!$B$26&lt;&gt;"Ready to model","PENDING INPUTS",L110)</f>
        <v>0</v>
      </c>
      <c r="C111" s="3">
        <f>IF(Inputs!$B$26&lt;&gt;"Ready to model","PENDING INPUTS",M110)</f>
        <v>0</v>
      </c>
      <c r="D111" s="3">
        <f>IF(Inputs!$B$26&lt;&gt;"Ready to model","PENDING INPUTS",ROUND(B111*(Inputs!$B$5)/12,2))</f>
        <v>0</v>
      </c>
      <c r="E111" s="3">
        <f>IF(Inputs!$B$26&lt;&gt;"Ready to model","PENDING INPUTS",ROUND(C111*Inputs!$B$5/12,2))</f>
        <v>0</v>
      </c>
      <c r="F111" s="3">
        <f>IF(Inputs!$B$26&lt;&gt;"Ready to model","PENDING INPUTS",MIN(B111+D111,Inputs!$B$6))</f>
        <v>0</v>
      </c>
      <c r="G111" s="3">
        <f>IF(Inputs!$B$26&lt;&gt;"Ready to model","PENDING INPUTS",MIN(C111+E111,Inputs!$B$9))</f>
        <v>0</v>
      </c>
      <c r="H111" s="3">
        <f>IF(Inputs!$B$26&lt;&gt;"Ready to model","PENDING INPUTS",Inputs!$B$7)</f>
        <v>550</v>
      </c>
      <c r="I111" s="3">
        <f>IF(Inputs!$B$26&lt;&gt;"Ready to model","PENDING INPUTS",MAX(0,F111+G111-H111))</f>
        <v>0</v>
      </c>
      <c r="J111" s="3">
        <f>IF(Inputs!$B$26&lt;&gt;"Ready to model","PENDING INPUTS",IF(F111+G111&gt;H111,IF(F111+G111=0,0,H111*F111/(F111+G111)),MIN(B111+D111,F111+MAX(0,H111-F111-G111-IF((Inputs!$B$5)&lt;Inputs!$B$5,C111+E111-G111,0)))))</f>
        <v>0</v>
      </c>
      <c r="K111" s="3">
        <f>IF(Inputs!$B$26&lt;&gt;"Ready to model","PENDING INPUTS",MIN(C111+E111,MAX(0,H111-J111)))</f>
        <v>0</v>
      </c>
      <c r="L111" s="3">
        <f>IF(Inputs!$B$26&lt;&gt;"Ready to model","PENDING INPUTS",MAX(0,B111+D111-J111))</f>
        <v>0</v>
      </c>
      <c r="M111" s="3">
        <f>IF(Inputs!$B$26&lt;&gt;"Ready to model","PENDING INPUTS",MAX(0,C111+E111-K111))</f>
        <v>0</v>
      </c>
      <c r="N111" s="3">
        <f>IF(Inputs!$B$26&lt;&gt;"Ready to model","PENDING INPUTS",L111+M111)</f>
        <v>0</v>
      </c>
      <c r="O111" s="3">
        <f>IF(Inputs!$B$26&lt;&gt;"Ready to model","PENDING INPUTS",D111+E111+O110)</f>
        <v>2224.3199999999997</v>
      </c>
      <c r="P111" s="3">
        <f>IF(Inputs!$B$26&lt;&gt;"Ready to model","PENDING INPUTS",J111+K111+P110)</f>
        <v>12124.32</v>
      </c>
    </row>
    <row r="112" spans="1:16" ht="27.95" customHeight="1" x14ac:dyDescent="0.25">
      <c r="A112">
        <v>108</v>
      </c>
      <c r="B112" s="3">
        <f>IF(Inputs!$B$26&lt;&gt;"Ready to model","PENDING INPUTS",L111)</f>
        <v>0</v>
      </c>
      <c r="C112" s="3">
        <f>IF(Inputs!$B$26&lt;&gt;"Ready to model","PENDING INPUTS",M111)</f>
        <v>0</v>
      </c>
      <c r="D112" s="3">
        <f>IF(Inputs!$B$26&lt;&gt;"Ready to model","PENDING INPUTS",ROUND(B112*(Inputs!$B$5)/12,2))</f>
        <v>0</v>
      </c>
      <c r="E112" s="3">
        <f>IF(Inputs!$B$26&lt;&gt;"Ready to model","PENDING INPUTS",ROUND(C112*Inputs!$B$5/12,2))</f>
        <v>0</v>
      </c>
      <c r="F112" s="3">
        <f>IF(Inputs!$B$26&lt;&gt;"Ready to model","PENDING INPUTS",MIN(B112+D112,Inputs!$B$6))</f>
        <v>0</v>
      </c>
      <c r="G112" s="3">
        <f>IF(Inputs!$B$26&lt;&gt;"Ready to model","PENDING INPUTS",MIN(C112+E112,Inputs!$B$9))</f>
        <v>0</v>
      </c>
      <c r="H112" s="3">
        <f>IF(Inputs!$B$26&lt;&gt;"Ready to model","PENDING INPUTS",Inputs!$B$7)</f>
        <v>550</v>
      </c>
      <c r="I112" s="3">
        <f>IF(Inputs!$B$26&lt;&gt;"Ready to model","PENDING INPUTS",MAX(0,F112+G112-H112))</f>
        <v>0</v>
      </c>
      <c r="J112" s="3">
        <f>IF(Inputs!$B$26&lt;&gt;"Ready to model","PENDING INPUTS",IF(F112+G112&gt;H112,IF(F112+G112=0,0,H112*F112/(F112+G112)),MIN(B112+D112,F112+MAX(0,H112-F112-G112-IF((Inputs!$B$5)&lt;Inputs!$B$5,C112+E112-G112,0)))))</f>
        <v>0</v>
      </c>
      <c r="K112" s="3">
        <f>IF(Inputs!$B$26&lt;&gt;"Ready to model","PENDING INPUTS",MIN(C112+E112,MAX(0,H112-J112)))</f>
        <v>0</v>
      </c>
      <c r="L112" s="3">
        <f>IF(Inputs!$B$26&lt;&gt;"Ready to model","PENDING INPUTS",MAX(0,B112+D112-J112))</f>
        <v>0</v>
      </c>
      <c r="M112" s="3">
        <f>IF(Inputs!$B$26&lt;&gt;"Ready to model","PENDING INPUTS",MAX(0,C112+E112-K112))</f>
        <v>0</v>
      </c>
      <c r="N112" s="3">
        <f>IF(Inputs!$B$26&lt;&gt;"Ready to model","PENDING INPUTS",L112+M112)</f>
        <v>0</v>
      </c>
      <c r="O112" s="3">
        <f>IF(Inputs!$B$26&lt;&gt;"Ready to model","PENDING INPUTS",D112+E112+O111)</f>
        <v>2224.3199999999997</v>
      </c>
      <c r="P112" s="3">
        <f>IF(Inputs!$B$26&lt;&gt;"Ready to model","PENDING INPUTS",J112+K112+P111)</f>
        <v>12124.32</v>
      </c>
    </row>
    <row r="113" spans="1:16" ht="27.95" customHeight="1" x14ac:dyDescent="0.25">
      <c r="A113">
        <v>109</v>
      </c>
      <c r="B113" s="3">
        <f>IF(Inputs!$B$26&lt;&gt;"Ready to model","PENDING INPUTS",L112)</f>
        <v>0</v>
      </c>
      <c r="C113" s="3">
        <f>IF(Inputs!$B$26&lt;&gt;"Ready to model","PENDING INPUTS",M112)</f>
        <v>0</v>
      </c>
      <c r="D113" s="3">
        <f>IF(Inputs!$B$26&lt;&gt;"Ready to model","PENDING INPUTS",ROUND(B113*(Inputs!$B$5)/12,2))</f>
        <v>0</v>
      </c>
      <c r="E113" s="3">
        <f>IF(Inputs!$B$26&lt;&gt;"Ready to model","PENDING INPUTS",ROUND(C113*Inputs!$B$5/12,2))</f>
        <v>0</v>
      </c>
      <c r="F113" s="3">
        <f>IF(Inputs!$B$26&lt;&gt;"Ready to model","PENDING INPUTS",MIN(B113+D113,Inputs!$B$6))</f>
        <v>0</v>
      </c>
      <c r="G113" s="3">
        <f>IF(Inputs!$B$26&lt;&gt;"Ready to model","PENDING INPUTS",MIN(C113+E113,Inputs!$B$9))</f>
        <v>0</v>
      </c>
      <c r="H113" s="3">
        <f>IF(Inputs!$B$26&lt;&gt;"Ready to model","PENDING INPUTS",Inputs!$B$7)</f>
        <v>550</v>
      </c>
      <c r="I113" s="3">
        <f>IF(Inputs!$B$26&lt;&gt;"Ready to model","PENDING INPUTS",MAX(0,F113+G113-H113))</f>
        <v>0</v>
      </c>
      <c r="J113" s="3">
        <f>IF(Inputs!$B$26&lt;&gt;"Ready to model","PENDING INPUTS",IF(F113+G113&gt;H113,IF(F113+G113=0,0,H113*F113/(F113+G113)),MIN(B113+D113,F113+MAX(0,H113-F113-G113-IF((Inputs!$B$5)&lt;Inputs!$B$5,C113+E113-G113,0)))))</f>
        <v>0</v>
      </c>
      <c r="K113" s="3">
        <f>IF(Inputs!$B$26&lt;&gt;"Ready to model","PENDING INPUTS",MIN(C113+E113,MAX(0,H113-J113)))</f>
        <v>0</v>
      </c>
      <c r="L113" s="3">
        <f>IF(Inputs!$B$26&lt;&gt;"Ready to model","PENDING INPUTS",MAX(0,B113+D113-J113))</f>
        <v>0</v>
      </c>
      <c r="M113" s="3">
        <f>IF(Inputs!$B$26&lt;&gt;"Ready to model","PENDING INPUTS",MAX(0,C113+E113-K113))</f>
        <v>0</v>
      </c>
      <c r="N113" s="3">
        <f>IF(Inputs!$B$26&lt;&gt;"Ready to model","PENDING INPUTS",L113+M113)</f>
        <v>0</v>
      </c>
      <c r="O113" s="3">
        <f>IF(Inputs!$B$26&lt;&gt;"Ready to model","PENDING INPUTS",D113+E113+O112)</f>
        <v>2224.3199999999997</v>
      </c>
      <c r="P113" s="3">
        <f>IF(Inputs!$B$26&lt;&gt;"Ready to model","PENDING INPUTS",J113+K113+P112)</f>
        <v>12124.32</v>
      </c>
    </row>
    <row r="114" spans="1:16" ht="27.95" customHeight="1" x14ac:dyDescent="0.25">
      <c r="A114">
        <v>110</v>
      </c>
      <c r="B114" s="3">
        <f>IF(Inputs!$B$26&lt;&gt;"Ready to model","PENDING INPUTS",L113)</f>
        <v>0</v>
      </c>
      <c r="C114" s="3">
        <f>IF(Inputs!$B$26&lt;&gt;"Ready to model","PENDING INPUTS",M113)</f>
        <v>0</v>
      </c>
      <c r="D114" s="3">
        <f>IF(Inputs!$B$26&lt;&gt;"Ready to model","PENDING INPUTS",ROUND(B114*(Inputs!$B$5)/12,2))</f>
        <v>0</v>
      </c>
      <c r="E114" s="3">
        <f>IF(Inputs!$B$26&lt;&gt;"Ready to model","PENDING INPUTS",ROUND(C114*Inputs!$B$5/12,2))</f>
        <v>0</v>
      </c>
      <c r="F114" s="3">
        <f>IF(Inputs!$B$26&lt;&gt;"Ready to model","PENDING INPUTS",MIN(B114+D114,Inputs!$B$6))</f>
        <v>0</v>
      </c>
      <c r="G114" s="3">
        <f>IF(Inputs!$B$26&lt;&gt;"Ready to model","PENDING INPUTS",MIN(C114+E114,Inputs!$B$9))</f>
        <v>0</v>
      </c>
      <c r="H114" s="3">
        <f>IF(Inputs!$B$26&lt;&gt;"Ready to model","PENDING INPUTS",Inputs!$B$7)</f>
        <v>550</v>
      </c>
      <c r="I114" s="3">
        <f>IF(Inputs!$B$26&lt;&gt;"Ready to model","PENDING INPUTS",MAX(0,F114+G114-H114))</f>
        <v>0</v>
      </c>
      <c r="J114" s="3">
        <f>IF(Inputs!$B$26&lt;&gt;"Ready to model","PENDING INPUTS",IF(F114+G114&gt;H114,IF(F114+G114=0,0,H114*F114/(F114+G114)),MIN(B114+D114,F114+MAX(0,H114-F114-G114-IF((Inputs!$B$5)&lt;Inputs!$B$5,C114+E114-G114,0)))))</f>
        <v>0</v>
      </c>
      <c r="K114" s="3">
        <f>IF(Inputs!$B$26&lt;&gt;"Ready to model","PENDING INPUTS",MIN(C114+E114,MAX(0,H114-J114)))</f>
        <v>0</v>
      </c>
      <c r="L114" s="3">
        <f>IF(Inputs!$B$26&lt;&gt;"Ready to model","PENDING INPUTS",MAX(0,B114+D114-J114))</f>
        <v>0</v>
      </c>
      <c r="M114" s="3">
        <f>IF(Inputs!$B$26&lt;&gt;"Ready to model","PENDING INPUTS",MAX(0,C114+E114-K114))</f>
        <v>0</v>
      </c>
      <c r="N114" s="3">
        <f>IF(Inputs!$B$26&lt;&gt;"Ready to model","PENDING INPUTS",L114+M114)</f>
        <v>0</v>
      </c>
      <c r="O114" s="3">
        <f>IF(Inputs!$B$26&lt;&gt;"Ready to model","PENDING INPUTS",D114+E114+O113)</f>
        <v>2224.3199999999997</v>
      </c>
      <c r="P114" s="3">
        <f>IF(Inputs!$B$26&lt;&gt;"Ready to model","PENDING INPUTS",J114+K114+P113)</f>
        <v>12124.32</v>
      </c>
    </row>
    <row r="115" spans="1:16" ht="27.95" customHeight="1" x14ac:dyDescent="0.25">
      <c r="A115">
        <v>111</v>
      </c>
      <c r="B115" s="3">
        <f>IF(Inputs!$B$26&lt;&gt;"Ready to model","PENDING INPUTS",L114)</f>
        <v>0</v>
      </c>
      <c r="C115" s="3">
        <f>IF(Inputs!$B$26&lt;&gt;"Ready to model","PENDING INPUTS",M114)</f>
        <v>0</v>
      </c>
      <c r="D115" s="3">
        <f>IF(Inputs!$B$26&lt;&gt;"Ready to model","PENDING INPUTS",ROUND(B115*(Inputs!$B$5)/12,2))</f>
        <v>0</v>
      </c>
      <c r="E115" s="3">
        <f>IF(Inputs!$B$26&lt;&gt;"Ready to model","PENDING INPUTS",ROUND(C115*Inputs!$B$5/12,2))</f>
        <v>0</v>
      </c>
      <c r="F115" s="3">
        <f>IF(Inputs!$B$26&lt;&gt;"Ready to model","PENDING INPUTS",MIN(B115+D115,Inputs!$B$6))</f>
        <v>0</v>
      </c>
      <c r="G115" s="3">
        <f>IF(Inputs!$B$26&lt;&gt;"Ready to model","PENDING INPUTS",MIN(C115+E115,Inputs!$B$9))</f>
        <v>0</v>
      </c>
      <c r="H115" s="3">
        <f>IF(Inputs!$B$26&lt;&gt;"Ready to model","PENDING INPUTS",Inputs!$B$7)</f>
        <v>550</v>
      </c>
      <c r="I115" s="3">
        <f>IF(Inputs!$B$26&lt;&gt;"Ready to model","PENDING INPUTS",MAX(0,F115+G115-H115))</f>
        <v>0</v>
      </c>
      <c r="J115" s="3">
        <f>IF(Inputs!$B$26&lt;&gt;"Ready to model","PENDING INPUTS",IF(F115+G115&gt;H115,IF(F115+G115=0,0,H115*F115/(F115+G115)),MIN(B115+D115,F115+MAX(0,H115-F115-G115-IF((Inputs!$B$5)&lt;Inputs!$B$5,C115+E115-G115,0)))))</f>
        <v>0</v>
      </c>
      <c r="K115" s="3">
        <f>IF(Inputs!$B$26&lt;&gt;"Ready to model","PENDING INPUTS",MIN(C115+E115,MAX(0,H115-J115)))</f>
        <v>0</v>
      </c>
      <c r="L115" s="3">
        <f>IF(Inputs!$B$26&lt;&gt;"Ready to model","PENDING INPUTS",MAX(0,B115+D115-J115))</f>
        <v>0</v>
      </c>
      <c r="M115" s="3">
        <f>IF(Inputs!$B$26&lt;&gt;"Ready to model","PENDING INPUTS",MAX(0,C115+E115-K115))</f>
        <v>0</v>
      </c>
      <c r="N115" s="3">
        <f>IF(Inputs!$B$26&lt;&gt;"Ready to model","PENDING INPUTS",L115+M115)</f>
        <v>0</v>
      </c>
      <c r="O115" s="3">
        <f>IF(Inputs!$B$26&lt;&gt;"Ready to model","PENDING INPUTS",D115+E115+O114)</f>
        <v>2224.3199999999997</v>
      </c>
      <c r="P115" s="3">
        <f>IF(Inputs!$B$26&lt;&gt;"Ready to model","PENDING INPUTS",J115+K115+P114)</f>
        <v>12124.32</v>
      </c>
    </row>
    <row r="116" spans="1:16" ht="27.95" customHeight="1" x14ac:dyDescent="0.25">
      <c r="A116">
        <v>112</v>
      </c>
      <c r="B116" s="3">
        <f>IF(Inputs!$B$26&lt;&gt;"Ready to model","PENDING INPUTS",L115)</f>
        <v>0</v>
      </c>
      <c r="C116" s="3">
        <f>IF(Inputs!$B$26&lt;&gt;"Ready to model","PENDING INPUTS",M115)</f>
        <v>0</v>
      </c>
      <c r="D116" s="3">
        <f>IF(Inputs!$B$26&lt;&gt;"Ready to model","PENDING INPUTS",ROUND(B116*(Inputs!$B$5)/12,2))</f>
        <v>0</v>
      </c>
      <c r="E116" s="3">
        <f>IF(Inputs!$B$26&lt;&gt;"Ready to model","PENDING INPUTS",ROUND(C116*Inputs!$B$5/12,2))</f>
        <v>0</v>
      </c>
      <c r="F116" s="3">
        <f>IF(Inputs!$B$26&lt;&gt;"Ready to model","PENDING INPUTS",MIN(B116+D116,Inputs!$B$6))</f>
        <v>0</v>
      </c>
      <c r="G116" s="3">
        <f>IF(Inputs!$B$26&lt;&gt;"Ready to model","PENDING INPUTS",MIN(C116+E116,Inputs!$B$9))</f>
        <v>0</v>
      </c>
      <c r="H116" s="3">
        <f>IF(Inputs!$B$26&lt;&gt;"Ready to model","PENDING INPUTS",Inputs!$B$7)</f>
        <v>550</v>
      </c>
      <c r="I116" s="3">
        <f>IF(Inputs!$B$26&lt;&gt;"Ready to model","PENDING INPUTS",MAX(0,F116+G116-H116))</f>
        <v>0</v>
      </c>
      <c r="J116" s="3">
        <f>IF(Inputs!$B$26&lt;&gt;"Ready to model","PENDING INPUTS",IF(F116+G116&gt;H116,IF(F116+G116=0,0,H116*F116/(F116+G116)),MIN(B116+D116,F116+MAX(0,H116-F116-G116-IF((Inputs!$B$5)&lt;Inputs!$B$5,C116+E116-G116,0)))))</f>
        <v>0</v>
      </c>
      <c r="K116" s="3">
        <f>IF(Inputs!$B$26&lt;&gt;"Ready to model","PENDING INPUTS",MIN(C116+E116,MAX(0,H116-J116)))</f>
        <v>0</v>
      </c>
      <c r="L116" s="3">
        <f>IF(Inputs!$B$26&lt;&gt;"Ready to model","PENDING INPUTS",MAX(0,B116+D116-J116))</f>
        <v>0</v>
      </c>
      <c r="M116" s="3">
        <f>IF(Inputs!$B$26&lt;&gt;"Ready to model","PENDING INPUTS",MAX(0,C116+E116-K116))</f>
        <v>0</v>
      </c>
      <c r="N116" s="3">
        <f>IF(Inputs!$B$26&lt;&gt;"Ready to model","PENDING INPUTS",L116+M116)</f>
        <v>0</v>
      </c>
      <c r="O116" s="3">
        <f>IF(Inputs!$B$26&lt;&gt;"Ready to model","PENDING INPUTS",D116+E116+O115)</f>
        <v>2224.3199999999997</v>
      </c>
      <c r="P116" s="3">
        <f>IF(Inputs!$B$26&lt;&gt;"Ready to model","PENDING INPUTS",J116+K116+P115)</f>
        <v>12124.32</v>
      </c>
    </row>
    <row r="117" spans="1:16" ht="27.95" customHeight="1" x14ac:dyDescent="0.25">
      <c r="A117">
        <v>113</v>
      </c>
      <c r="B117" s="3">
        <f>IF(Inputs!$B$26&lt;&gt;"Ready to model","PENDING INPUTS",L116)</f>
        <v>0</v>
      </c>
      <c r="C117" s="3">
        <f>IF(Inputs!$B$26&lt;&gt;"Ready to model","PENDING INPUTS",M116)</f>
        <v>0</v>
      </c>
      <c r="D117" s="3">
        <f>IF(Inputs!$B$26&lt;&gt;"Ready to model","PENDING INPUTS",ROUND(B117*(Inputs!$B$5)/12,2))</f>
        <v>0</v>
      </c>
      <c r="E117" s="3">
        <f>IF(Inputs!$B$26&lt;&gt;"Ready to model","PENDING INPUTS",ROUND(C117*Inputs!$B$5/12,2))</f>
        <v>0</v>
      </c>
      <c r="F117" s="3">
        <f>IF(Inputs!$B$26&lt;&gt;"Ready to model","PENDING INPUTS",MIN(B117+D117,Inputs!$B$6))</f>
        <v>0</v>
      </c>
      <c r="G117" s="3">
        <f>IF(Inputs!$B$26&lt;&gt;"Ready to model","PENDING INPUTS",MIN(C117+E117,Inputs!$B$9))</f>
        <v>0</v>
      </c>
      <c r="H117" s="3">
        <f>IF(Inputs!$B$26&lt;&gt;"Ready to model","PENDING INPUTS",Inputs!$B$7)</f>
        <v>550</v>
      </c>
      <c r="I117" s="3">
        <f>IF(Inputs!$B$26&lt;&gt;"Ready to model","PENDING INPUTS",MAX(0,F117+G117-H117))</f>
        <v>0</v>
      </c>
      <c r="J117" s="3">
        <f>IF(Inputs!$B$26&lt;&gt;"Ready to model","PENDING INPUTS",IF(F117+G117&gt;H117,IF(F117+G117=0,0,H117*F117/(F117+G117)),MIN(B117+D117,F117+MAX(0,H117-F117-G117-IF((Inputs!$B$5)&lt;Inputs!$B$5,C117+E117-G117,0)))))</f>
        <v>0</v>
      </c>
      <c r="K117" s="3">
        <f>IF(Inputs!$B$26&lt;&gt;"Ready to model","PENDING INPUTS",MIN(C117+E117,MAX(0,H117-J117)))</f>
        <v>0</v>
      </c>
      <c r="L117" s="3">
        <f>IF(Inputs!$B$26&lt;&gt;"Ready to model","PENDING INPUTS",MAX(0,B117+D117-J117))</f>
        <v>0</v>
      </c>
      <c r="M117" s="3">
        <f>IF(Inputs!$B$26&lt;&gt;"Ready to model","PENDING INPUTS",MAX(0,C117+E117-K117))</f>
        <v>0</v>
      </c>
      <c r="N117" s="3">
        <f>IF(Inputs!$B$26&lt;&gt;"Ready to model","PENDING INPUTS",L117+M117)</f>
        <v>0</v>
      </c>
      <c r="O117" s="3">
        <f>IF(Inputs!$B$26&lt;&gt;"Ready to model","PENDING INPUTS",D117+E117+O116)</f>
        <v>2224.3199999999997</v>
      </c>
      <c r="P117" s="3">
        <f>IF(Inputs!$B$26&lt;&gt;"Ready to model","PENDING INPUTS",J117+K117+P116)</f>
        <v>12124.32</v>
      </c>
    </row>
    <row r="118" spans="1:16" ht="27.95" customHeight="1" x14ac:dyDescent="0.25">
      <c r="A118">
        <v>114</v>
      </c>
      <c r="B118" s="3">
        <f>IF(Inputs!$B$26&lt;&gt;"Ready to model","PENDING INPUTS",L117)</f>
        <v>0</v>
      </c>
      <c r="C118" s="3">
        <f>IF(Inputs!$B$26&lt;&gt;"Ready to model","PENDING INPUTS",M117)</f>
        <v>0</v>
      </c>
      <c r="D118" s="3">
        <f>IF(Inputs!$B$26&lt;&gt;"Ready to model","PENDING INPUTS",ROUND(B118*(Inputs!$B$5)/12,2))</f>
        <v>0</v>
      </c>
      <c r="E118" s="3">
        <f>IF(Inputs!$B$26&lt;&gt;"Ready to model","PENDING INPUTS",ROUND(C118*Inputs!$B$5/12,2))</f>
        <v>0</v>
      </c>
      <c r="F118" s="3">
        <f>IF(Inputs!$B$26&lt;&gt;"Ready to model","PENDING INPUTS",MIN(B118+D118,Inputs!$B$6))</f>
        <v>0</v>
      </c>
      <c r="G118" s="3">
        <f>IF(Inputs!$B$26&lt;&gt;"Ready to model","PENDING INPUTS",MIN(C118+E118,Inputs!$B$9))</f>
        <v>0</v>
      </c>
      <c r="H118" s="3">
        <f>IF(Inputs!$B$26&lt;&gt;"Ready to model","PENDING INPUTS",Inputs!$B$7)</f>
        <v>550</v>
      </c>
      <c r="I118" s="3">
        <f>IF(Inputs!$B$26&lt;&gt;"Ready to model","PENDING INPUTS",MAX(0,F118+G118-H118))</f>
        <v>0</v>
      </c>
      <c r="J118" s="3">
        <f>IF(Inputs!$B$26&lt;&gt;"Ready to model","PENDING INPUTS",IF(F118+G118&gt;H118,IF(F118+G118=0,0,H118*F118/(F118+G118)),MIN(B118+D118,F118+MAX(0,H118-F118-G118-IF((Inputs!$B$5)&lt;Inputs!$B$5,C118+E118-G118,0)))))</f>
        <v>0</v>
      </c>
      <c r="K118" s="3">
        <f>IF(Inputs!$B$26&lt;&gt;"Ready to model","PENDING INPUTS",MIN(C118+E118,MAX(0,H118-J118)))</f>
        <v>0</v>
      </c>
      <c r="L118" s="3">
        <f>IF(Inputs!$B$26&lt;&gt;"Ready to model","PENDING INPUTS",MAX(0,B118+D118-J118))</f>
        <v>0</v>
      </c>
      <c r="M118" s="3">
        <f>IF(Inputs!$B$26&lt;&gt;"Ready to model","PENDING INPUTS",MAX(0,C118+E118-K118))</f>
        <v>0</v>
      </c>
      <c r="N118" s="3">
        <f>IF(Inputs!$B$26&lt;&gt;"Ready to model","PENDING INPUTS",L118+M118)</f>
        <v>0</v>
      </c>
      <c r="O118" s="3">
        <f>IF(Inputs!$B$26&lt;&gt;"Ready to model","PENDING INPUTS",D118+E118+O117)</f>
        <v>2224.3199999999997</v>
      </c>
      <c r="P118" s="3">
        <f>IF(Inputs!$B$26&lt;&gt;"Ready to model","PENDING INPUTS",J118+K118+P117)</f>
        <v>12124.32</v>
      </c>
    </row>
    <row r="119" spans="1:16" ht="27.95" customHeight="1" x14ac:dyDescent="0.25">
      <c r="A119">
        <v>115</v>
      </c>
      <c r="B119" s="3">
        <f>IF(Inputs!$B$26&lt;&gt;"Ready to model","PENDING INPUTS",L118)</f>
        <v>0</v>
      </c>
      <c r="C119" s="3">
        <f>IF(Inputs!$B$26&lt;&gt;"Ready to model","PENDING INPUTS",M118)</f>
        <v>0</v>
      </c>
      <c r="D119" s="3">
        <f>IF(Inputs!$B$26&lt;&gt;"Ready to model","PENDING INPUTS",ROUND(B119*(Inputs!$B$5)/12,2))</f>
        <v>0</v>
      </c>
      <c r="E119" s="3">
        <f>IF(Inputs!$B$26&lt;&gt;"Ready to model","PENDING INPUTS",ROUND(C119*Inputs!$B$5/12,2))</f>
        <v>0</v>
      </c>
      <c r="F119" s="3">
        <f>IF(Inputs!$B$26&lt;&gt;"Ready to model","PENDING INPUTS",MIN(B119+D119,Inputs!$B$6))</f>
        <v>0</v>
      </c>
      <c r="G119" s="3">
        <f>IF(Inputs!$B$26&lt;&gt;"Ready to model","PENDING INPUTS",MIN(C119+E119,Inputs!$B$9))</f>
        <v>0</v>
      </c>
      <c r="H119" s="3">
        <f>IF(Inputs!$B$26&lt;&gt;"Ready to model","PENDING INPUTS",Inputs!$B$7)</f>
        <v>550</v>
      </c>
      <c r="I119" s="3">
        <f>IF(Inputs!$B$26&lt;&gt;"Ready to model","PENDING INPUTS",MAX(0,F119+G119-H119))</f>
        <v>0</v>
      </c>
      <c r="J119" s="3">
        <f>IF(Inputs!$B$26&lt;&gt;"Ready to model","PENDING INPUTS",IF(F119+G119&gt;H119,IF(F119+G119=0,0,H119*F119/(F119+G119)),MIN(B119+D119,F119+MAX(0,H119-F119-G119-IF((Inputs!$B$5)&lt;Inputs!$B$5,C119+E119-G119,0)))))</f>
        <v>0</v>
      </c>
      <c r="K119" s="3">
        <f>IF(Inputs!$B$26&lt;&gt;"Ready to model","PENDING INPUTS",MIN(C119+E119,MAX(0,H119-J119)))</f>
        <v>0</v>
      </c>
      <c r="L119" s="3">
        <f>IF(Inputs!$B$26&lt;&gt;"Ready to model","PENDING INPUTS",MAX(0,B119+D119-J119))</f>
        <v>0</v>
      </c>
      <c r="M119" s="3">
        <f>IF(Inputs!$B$26&lt;&gt;"Ready to model","PENDING INPUTS",MAX(0,C119+E119-K119))</f>
        <v>0</v>
      </c>
      <c r="N119" s="3">
        <f>IF(Inputs!$B$26&lt;&gt;"Ready to model","PENDING INPUTS",L119+M119)</f>
        <v>0</v>
      </c>
      <c r="O119" s="3">
        <f>IF(Inputs!$B$26&lt;&gt;"Ready to model","PENDING INPUTS",D119+E119+O118)</f>
        <v>2224.3199999999997</v>
      </c>
      <c r="P119" s="3">
        <f>IF(Inputs!$B$26&lt;&gt;"Ready to model","PENDING INPUTS",J119+K119+P118)</f>
        <v>12124.32</v>
      </c>
    </row>
    <row r="120" spans="1:16" ht="27.95" customHeight="1" x14ac:dyDescent="0.25">
      <c r="A120">
        <v>116</v>
      </c>
      <c r="B120" s="3">
        <f>IF(Inputs!$B$26&lt;&gt;"Ready to model","PENDING INPUTS",L119)</f>
        <v>0</v>
      </c>
      <c r="C120" s="3">
        <f>IF(Inputs!$B$26&lt;&gt;"Ready to model","PENDING INPUTS",M119)</f>
        <v>0</v>
      </c>
      <c r="D120" s="3">
        <f>IF(Inputs!$B$26&lt;&gt;"Ready to model","PENDING INPUTS",ROUND(B120*(Inputs!$B$5)/12,2))</f>
        <v>0</v>
      </c>
      <c r="E120" s="3">
        <f>IF(Inputs!$B$26&lt;&gt;"Ready to model","PENDING INPUTS",ROUND(C120*Inputs!$B$5/12,2))</f>
        <v>0</v>
      </c>
      <c r="F120" s="3">
        <f>IF(Inputs!$B$26&lt;&gt;"Ready to model","PENDING INPUTS",MIN(B120+D120,Inputs!$B$6))</f>
        <v>0</v>
      </c>
      <c r="G120" s="3">
        <f>IF(Inputs!$B$26&lt;&gt;"Ready to model","PENDING INPUTS",MIN(C120+E120,Inputs!$B$9))</f>
        <v>0</v>
      </c>
      <c r="H120" s="3">
        <f>IF(Inputs!$B$26&lt;&gt;"Ready to model","PENDING INPUTS",Inputs!$B$7)</f>
        <v>550</v>
      </c>
      <c r="I120" s="3">
        <f>IF(Inputs!$B$26&lt;&gt;"Ready to model","PENDING INPUTS",MAX(0,F120+G120-H120))</f>
        <v>0</v>
      </c>
      <c r="J120" s="3">
        <f>IF(Inputs!$B$26&lt;&gt;"Ready to model","PENDING INPUTS",IF(F120+G120&gt;H120,IF(F120+G120=0,0,H120*F120/(F120+G120)),MIN(B120+D120,F120+MAX(0,H120-F120-G120-IF((Inputs!$B$5)&lt;Inputs!$B$5,C120+E120-G120,0)))))</f>
        <v>0</v>
      </c>
      <c r="K120" s="3">
        <f>IF(Inputs!$B$26&lt;&gt;"Ready to model","PENDING INPUTS",MIN(C120+E120,MAX(0,H120-J120)))</f>
        <v>0</v>
      </c>
      <c r="L120" s="3">
        <f>IF(Inputs!$B$26&lt;&gt;"Ready to model","PENDING INPUTS",MAX(0,B120+D120-J120))</f>
        <v>0</v>
      </c>
      <c r="M120" s="3">
        <f>IF(Inputs!$B$26&lt;&gt;"Ready to model","PENDING INPUTS",MAX(0,C120+E120-K120))</f>
        <v>0</v>
      </c>
      <c r="N120" s="3">
        <f>IF(Inputs!$B$26&lt;&gt;"Ready to model","PENDING INPUTS",L120+M120)</f>
        <v>0</v>
      </c>
      <c r="O120" s="3">
        <f>IF(Inputs!$B$26&lt;&gt;"Ready to model","PENDING INPUTS",D120+E120+O119)</f>
        <v>2224.3199999999997</v>
      </c>
      <c r="P120" s="3">
        <f>IF(Inputs!$B$26&lt;&gt;"Ready to model","PENDING INPUTS",J120+K120+P119)</f>
        <v>12124.32</v>
      </c>
    </row>
    <row r="121" spans="1:16" ht="27.95" customHeight="1" x14ac:dyDescent="0.25">
      <c r="A121">
        <v>117</v>
      </c>
      <c r="B121" s="3">
        <f>IF(Inputs!$B$26&lt;&gt;"Ready to model","PENDING INPUTS",L120)</f>
        <v>0</v>
      </c>
      <c r="C121" s="3">
        <f>IF(Inputs!$B$26&lt;&gt;"Ready to model","PENDING INPUTS",M120)</f>
        <v>0</v>
      </c>
      <c r="D121" s="3">
        <f>IF(Inputs!$B$26&lt;&gt;"Ready to model","PENDING INPUTS",ROUND(B121*(Inputs!$B$5)/12,2))</f>
        <v>0</v>
      </c>
      <c r="E121" s="3">
        <f>IF(Inputs!$B$26&lt;&gt;"Ready to model","PENDING INPUTS",ROUND(C121*Inputs!$B$5/12,2))</f>
        <v>0</v>
      </c>
      <c r="F121" s="3">
        <f>IF(Inputs!$B$26&lt;&gt;"Ready to model","PENDING INPUTS",MIN(B121+D121,Inputs!$B$6))</f>
        <v>0</v>
      </c>
      <c r="G121" s="3">
        <f>IF(Inputs!$B$26&lt;&gt;"Ready to model","PENDING INPUTS",MIN(C121+E121,Inputs!$B$9))</f>
        <v>0</v>
      </c>
      <c r="H121" s="3">
        <f>IF(Inputs!$B$26&lt;&gt;"Ready to model","PENDING INPUTS",Inputs!$B$7)</f>
        <v>550</v>
      </c>
      <c r="I121" s="3">
        <f>IF(Inputs!$B$26&lt;&gt;"Ready to model","PENDING INPUTS",MAX(0,F121+G121-H121))</f>
        <v>0</v>
      </c>
      <c r="J121" s="3">
        <f>IF(Inputs!$B$26&lt;&gt;"Ready to model","PENDING INPUTS",IF(F121+G121&gt;H121,IF(F121+G121=0,0,H121*F121/(F121+G121)),MIN(B121+D121,F121+MAX(0,H121-F121-G121-IF((Inputs!$B$5)&lt;Inputs!$B$5,C121+E121-G121,0)))))</f>
        <v>0</v>
      </c>
      <c r="K121" s="3">
        <f>IF(Inputs!$B$26&lt;&gt;"Ready to model","PENDING INPUTS",MIN(C121+E121,MAX(0,H121-J121)))</f>
        <v>0</v>
      </c>
      <c r="L121" s="3">
        <f>IF(Inputs!$B$26&lt;&gt;"Ready to model","PENDING INPUTS",MAX(0,B121+D121-J121))</f>
        <v>0</v>
      </c>
      <c r="M121" s="3">
        <f>IF(Inputs!$B$26&lt;&gt;"Ready to model","PENDING INPUTS",MAX(0,C121+E121-K121))</f>
        <v>0</v>
      </c>
      <c r="N121" s="3">
        <f>IF(Inputs!$B$26&lt;&gt;"Ready to model","PENDING INPUTS",L121+M121)</f>
        <v>0</v>
      </c>
      <c r="O121" s="3">
        <f>IF(Inputs!$B$26&lt;&gt;"Ready to model","PENDING INPUTS",D121+E121+O120)</f>
        <v>2224.3199999999997</v>
      </c>
      <c r="P121" s="3">
        <f>IF(Inputs!$B$26&lt;&gt;"Ready to model","PENDING INPUTS",J121+K121+P120)</f>
        <v>12124.32</v>
      </c>
    </row>
    <row r="122" spans="1:16" ht="27.95" customHeight="1" x14ac:dyDescent="0.25">
      <c r="A122">
        <v>118</v>
      </c>
      <c r="B122" s="3">
        <f>IF(Inputs!$B$26&lt;&gt;"Ready to model","PENDING INPUTS",L121)</f>
        <v>0</v>
      </c>
      <c r="C122" s="3">
        <f>IF(Inputs!$B$26&lt;&gt;"Ready to model","PENDING INPUTS",M121)</f>
        <v>0</v>
      </c>
      <c r="D122" s="3">
        <f>IF(Inputs!$B$26&lt;&gt;"Ready to model","PENDING INPUTS",ROUND(B122*(Inputs!$B$5)/12,2))</f>
        <v>0</v>
      </c>
      <c r="E122" s="3">
        <f>IF(Inputs!$B$26&lt;&gt;"Ready to model","PENDING INPUTS",ROUND(C122*Inputs!$B$5/12,2))</f>
        <v>0</v>
      </c>
      <c r="F122" s="3">
        <f>IF(Inputs!$B$26&lt;&gt;"Ready to model","PENDING INPUTS",MIN(B122+D122,Inputs!$B$6))</f>
        <v>0</v>
      </c>
      <c r="G122" s="3">
        <f>IF(Inputs!$B$26&lt;&gt;"Ready to model","PENDING INPUTS",MIN(C122+E122,Inputs!$B$9))</f>
        <v>0</v>
      </c>
      <c r="H122" s="3">
        <f>IF(Inputs!$B$26&lt;&gt;"Ready to model","PENDING INPUTS",Inputs!$B$7)</f>
        <v>550</v>
      </c>
      <c r="I122" s="3">
        <f>IF(Inputs!$B$26&lt;&gt;"Ready to model","PENDING INPUTS",MAX(0,F122+G122-H122))</f>
        <v>0</v>
      </c>
      <c r="J122" s="3">
        <f>IF(Inputs!$B$26&lt;&gt;"Ready to model","PENDING INPUTS",IF(F122+G122&gt;H122,IF(F122+G122=0,0,H122*F122/(F122+G122)),MIN(B122+D122,F122+MAX(0,H122-F122-G122-IF((Inputs!$B$5)&lt;Inputs!$B$5,C122+E122-G122,0)))))</f>
        <v>0</v>
      </c>
      <c r="K122" s="3">
        <f>IF(Inputs!$B$26&lt;&gt;"Ready to model","PENDING INPUTS",MIN(C122+E122,MAX(0,H122-J122)))</f>
        <v>0</v>
      </c>
      <c r="L122" s="3">
        <f>IF(Inputs!$B$26&lt;&gt;"Ready to model","PENDING INPUTS",MAX(0,B122+D122-J122))</f>
        <v>0</v>
      </c>
      <c r="M122" s="3">
        <f>IF(Inputs!$B$26&lt;&gt;"Ready to model","PENDING INPUTS",MAX(0,C122+E122-K122))</f>
        <v>0</v>
      </c>
      <c r="N122" s="3">
        <f>IF(Inputs!$B$26&lt;&gt;"Ready to model","PENDING INPUTS",L122+M122)</f>
        <v>0</v>
      </c>
      <c r="O122" s="3">
        <f>IF(Inputs!$B$26&lt;&gt;"Ready to model","PENDING INPUTS",D122+E122+O121)</f>
        <v>2224.3199999999997</v>
      </c>
      <c r="P122" s="3">
        <f>IF(Inputs!$B$26&lt;&gt;"Ready to model","PENDING INPUTS",J122+K122+P121)</f>
        <v>12124.32</v>
      </c>
    </row>
    <row r="123" spans="1:16" ht="27.95" customHeight="1" x14ac:dyDescent="0.25">
      <c r="A123">
        <v>119</v>
      </c>
      <c r="B123" s="3">
        <f>IF(Inputs!$B$26&lt;&gt;"Ready to model","PENDING INPUTS",L122)</f>
        <v>0</v>
      </c>
      <c r="C123" s="3">
        <f>IF(Inputs!$B$26&lt;&gt;"Ready to model","PENDING INPUTS",M122)</f>
        <v>0</v>
      </c>
      <c r="D123" s="3">
        <f>IF(Inputs!$B$26&lt;&gt;"Ready to model","PENDING INPUTS",ROUND(B123*(Inputs!$B$5)/12,2))</f>
        <v>0</v>
      </c>
      <c r="E123" s="3">
        <f>IF(Inputs!$B$26&lt;&gt;"Ready to model","PENDING INPUTS",ROUND(C123*Inputs!$B$5/12,2))</f>
        <v>0</v>
      </c>
      <c r="F123" s="3">
        <f>IF(Inputs!$B$26&lt;&gt;"Ready to model","PENDING INPUTS",MIN(B123+D123,Inputs!$B$6))</f>
        <v>0</v>
      </c>
      <c r="G123" s="3">
        <f>IF(Inputs!$B$26&lt;&gt;"Ready to model","PENDING INPUTS",MIN(C123+E123,Inputs!$B$9))</f>
        <v>0</v>
      </c>
      <c r="H123" s="3">
        <f>IF(Inputs!$B$26&lt;&gt;"Ready to model","PENDING INPUTS",Inputs!$B$7)</f>
        <v>550</v>
      </c>
      <c r="I123" s="3">
        <f>IF(Inputs!$B$26&lt;&gt;"Ready to model","PENDING INPUTS",MAX(0,F123+G123-H123))</f>
        <v>0</v>
      </c>
      <c r="J123" s="3">
        <f>IF(Inputs!$B$26&lt;&gt;"Ready to model","PENDING INPUTS",IF(F123+G123&gt;H123,IF(F123+G123=0,0,H123*F123/(F123+G123)),MIN(B123+D123,F123+MAX(0,H123-F123-G123-IF((Inputs!$B$5)&lt;Inputs!$B$5,C123+E123-G123,0)))))</f>
        <v>0</v>
      </c>
      <c r="K123" s="3">
        <f>IF(Inputs!$B$26&lt;&gt;"Ready to model","PENDING INPUTS",MIN(C123+E123,MAX(0,H123-J123)))</f>
        <v>0</v>
      </c>
      <c r="L123" s="3">
        <f>IF(Inputs!$B$26&lt;&gt;"Ready to model","PENDING INPUTS",MAX(0,B123+D123-J123))</f>
        <v>0</v>
      </c>
      <c r="M123" s="3">
        <f>IF(Inputs!$B$26&lt;&gt;"Ready to model","PENDING INPUTS",MAX(0,C123+E123-K123))</f>
        <v>0</v>
      </c>
      <c r="N123" s="3">
        <f>IF(Inputs!$B$26&lt;&gt;"Ready to model","PENDING INPUTS",L123+M123)</f>
        <v>0</v>
      </c>
      <c r="O123" s="3">
        <f>IF(Inputs!$B$26&lt;&gt;"Ready to model","PENDING INPUTS",D123+E123+O122)</f>
        <v>2224.3199999999997</v>
      </c>
      <c r="P123" s="3">
        <f>IF(Inputs!$B$26&lt;&gt;"Ready to model","PENDING INPUTS",J123+K123+P122)</f>
        <v>12124.32</v>
      </c>
    </row>
    <row r="124" spans="1:16" ht="27.95" customHeight="1" x14ac:dyDescent="0.25">
      <c r="A124">
        <v>120</v>
      </c>
      <c r="B124" s="3">
        <f>IF(Inputs!$B$26&lt;&gt;"Ready to model","PENDING INPUTS",L123)</f>
        <v>0</v>
      </c>
      <c r="C124" s="3">
        <f>IF(Inputs!$B$26&lt;&gt;"Ready to model","PENDING INPUTS",M123)</f>
        <v>0</v>
      </c>
      <c r="D124" s="3">
        <f>IF(Inputs!$B$26&lt;&gt;"Ready to model","PENDING INPUTS",ROUND(B124*(Inputs!$B$5)/12,2))</f>
        <v>0</v>
      </c>
      <c r="E124" s="3">
        <f>IF(Inputs!$B$26&lt;&gt;"Ready to model","PENDING INPUTS",ROUND(C124*Inputs!$B$5/12,2))</f>
        <v>0</v>
      </c>
      <c r="F124" s="3">
        <f>IF(Inputs!$B$26&lt;&gt;"Ready to model","PENDING INPUTS",MIN(B124+D124,Inputs!$B$6))</f>
        <v>0</v>
      </c>
      <c r="G124" s="3">
        <f>IF(Inputs!$B$26&lt;&gt;"Ready to model","PENDING INPUTS",MIN(C124+E124,Inputs!$B$9))</f>
        <v>0</v>
      </c>
      <c r="H124" s="3">
        <f>IF(Inputs!$B$26&lt;&gt;"Ready to model","PENDING INPUTS",Inputs!$B$7)</f>
        <v>550</v>
      </c>
      <c r="I124" s="3">
        <f>IF(Inputs!$B$26&lt;&gt;"Ready to model","PENDING INPUTS",MAX(0,F124+G124-H124))</f>
        <v>0</v>
      </c>
      <c r="J124" s="3">
        <f>IF(Inputs!$B$26&lt;&gt;"Ready to model","PENDING INPUTS",IF(F124+G124&gt;H124,IF(F124+G124=0,0,H124*F124/(F124+G124)),MIN(B124+D124,F124+MAX(0,H124-F124-G124-IF((Inputs!$B$5)&lt;Inputs!$B$5,C124+E124-G124,0)))))</f>
        <v>0</v>
      </c>
      <c r="K124" s="3">
        <f>IF(Inputs!$B$26&lt;&gt;"Ready to model","PENDING INPUTS",MIN(C124+E124,MAX(0,H124-J124)))</f>
        <v>0</v>
      </c>
      <c r="L124" s="3">
        <f>IF(Inputs!$B$26&lt;&gt;"Ready to model","PENDING INPUTS",MAX(0,B124+D124-J124))</f>
        <v>0</v>
      </c>
      <c r="M124" s="3">
        <f>IF(Inputs!$B$26&lt;&gt;"Ready to model","PENDING INPUTS",MAX(0,C124+E124-K124))</f>
        <v>0</v>
      </c>
      <c r="N124" s="3">
        <f>IF(Inputs!$B$26&lt;&gt;"Ready to model","PENDING INPUTS",L124+M124)</f>
        <v>0</v>
      </c>
      <c r="O124" s="3">
        <f>IF(Inputs!$B$26&lt;&gt;"Ready to model","PENDING INPUTS",D124+E124+O123)</f>
        <v>2224.3199999999997</v>
      </c>
      <c r="P124" s="3">
        <f>IF(Inputs!$B$26&lt;&gt;"Ready to model","PENDING INPUTS",J124+K124+P123)</f>
        <v>12124.32</v>
      </c>
    </row>
    <row r="125" spans="1:16" ht="27.95" customHeight="1" x14ac:dyDescent="0.25">
      <c r="A125">
        <v>121</v>
      </c>
      <c r="B125" s="3">
        <f>IF(Inputs!$B$26&lt;&gt;"Ready to model","PENDING INPUTS",L124)</f>
        <v>0</v>
      </c>
      <c r="C125" s="3">
        <f>IF(Inputs!$B$26&lt;&gt;"Ready to model","PENDING INPUTS",M124)</f>
        <v>0</v>
      </c>
      <c r="D125" s="3">
        <f>IF(Inputs!$B$26&lt;&gt;"Ready to model","PENDING INPUTS",ROUND(B125*(Inputs!$B$5)/12,2))</f>
        <v>0</v>
      </c>
      <c r="E125" s="3">
        <f>IF(Inputs!$B$26&lt;&gt;"Ready to model","PENDING INPUTS",ROUND(C125*Inputs!$B$5/12,2))</f>
        <v>0</v>
      </c>
      <c r="F125" s="3">
        <f>IF(Inputs!$B$26&lt;&gt;"Ready to model","PENDING INPUTS",MIN(B125+D125,Inputs!$B$6))</f>
        <v>0</v>
      </c>
      <c r="G125" s="3">
        <f>IF(Inputs!$B$26&lt;&gt;"Ready to model","PENDING INPUTS",MIN(C125+E125,Inputs!$B$9))</f>
        <v>0</v>
      </c>
      <c r="H125" s="3">
        <f>IF(Inputs!$B$26&lt;&gt;"Ready to model","PENDING INPUTS",Inputs!$B$7)</f>
        <v>550</v>
      </c>
      <c r="I125" s="3">
        <f>IF(Inputs!$B$26&lt;&gt;"Ready to model","PENDING INPUTS",MAX(0,F125+G125-H125))</f>
        <v>0</v>
      </c>
      <c r="J125" s="3">
        <f>IF(Inputs!$B$26&lt;&gt;"Ready to model","PENDING INPUTS",IF(F125+G125&gt;H125,IF(F125+G125=0,0,H125*F125/(F125+G125)),MIN(B125+D125,F125+MAX(0,H125-F125-G125-IF((Inputs!$B$5)&lt;Inputs!$B$5,C125+E125-G125,0)))))</f>
        <v>0</v>
      </c>
      <c r="K125" s="3">
        <f>IF(Inputs!$B$26&lt;&gt;"Ready to model","PENDING INPUTS",MIN(C125+E125,MAX(0,H125-J125)))</f>
        <v>0</v>
      </c>
      <c r="L125" s="3">
        <f>IF(Inputs!$B$26&lt;&gt;"Ready to model","PENDING INPUTS",MAX(0,B125+D125-J125))</f>
        <v>0</v>
      </c>
      <c r="M125" s="3">
        <f>IF(Inputs!$B$26&lt;&gt;"Ready to model","PENDING INPUTS",MAX(0,C125+E125-K125))</f>
        <v>0</v>
      </c>
      <c r="N125" s="3">
        <f>IF(Inputs!$B$26&lt;&gt;"Ready to model","PENDING INPUTS",L125+M125)</f>
        <v>0</v>
      </c>
      <c r="O125" s="3">
        <f>IF(Inputs!$B$26&lt;&gt;"Ready to model","PENDING INPUTS",D125+E125+O124)</f>
        <v>2224.3199999999997</v>
      </c>
      <c r="P125" s="3">
        <f>IF(Inputs!$B$26&lt;&gt;"Ready to model","PENDING INPUTS",J125+K125+P124)</f>
        <v>12124.32</v>
      </c>
    </row>
    <row r="126" spans="1:16" ht="27.95" customHeight="1" x14ac:dyDescent="0.25">
      <c r="A126">
        <v>122</v>
      </c>
      <c r="B126" s="3">
        <f>IF(Inputs!$B$26&lt;&gt;"Ready to model","PENDING INPUTS",L125)</f>
        <v>0</v>
      </c>
      <c r="C126" s="3">
        <f>IF(Inputs!$B$26&lt;&gt;"Ready to model","PENDING INPUTS",M125)</f>
        <v>0</v>
      </c>
      <c r="D126" s="3">
        <f>IF(Inputs!$B$26&lt;&gt;"Ready to model","PENDING INPUTS",ROUND(B126*(Inputs!$B$5)/12,2))</f>
        <v>0</v>
      </c>
      <c r="E126" s="3">
        <f>IF(Inputs!$B$26&lt;&gt;"Ready to model","PENDING INPUTS",ROUND(C126*Inputs!$B$5/12,2))</f>
        <v>0</v>
      </c>
      <c r="F126" s="3">
        <f>IF(Inputs!$B$26&lt;&gt;"Ready to model","PENDING INPUTS",MIN(B126+D126,Inputs!$B$6))</f>
        <v>0</v>
      </c>
      <c r="G126" s="3">
        <f>IF(Inputs!$B$26&lt;&gt;"Ready to model","PENDING INPUTS",MIN(C126+E126,Inputs!$B$9))</f>
        <v>0</v>
      </c>
      <c r="H126" s="3">
        <f>IF(Inputs!$B$26&lt;&gt;"Ready to model","PENDING INPUTS",Inputs!$B$7)</f>
        <v>550</v>
      </c>
      <c r="I126" s="3">
        <f>IF(Inputs!$B$26&lt;&gt;"Ready to model","PENDING INPUTS",MAX(0,F126+G126-H126))</f>
        <v>0</v>
      </c>
      <c r="J126" s="3">
        <f>IF(Inputs!$B$26&lt;&gt;"Ready to model","PENDING INPUTS",IF(F126+G126&gt;H126,IF(F126+G126=0,0,H126*F126/(F126+G126)),MIN(B126+D126,F126+MAX(0,H126-F126-G126-IF((Inputs!$B$5)&lt;Inputs!$B$5,C126+E126-G126,0)))))</f>
        <v>0</v>
      </c>
      <c r="K126" s="3">
        <f>IF(Inputs!$B$26&lt;&gt;"Ready to model","PENDING INPUTS",MIN(C126+E126,MAX(0,H126-J126)))</f>
        <v>0</v>
      </c>
      <c r="L126" s="3">
        <f>IF(Inputs!$B$26&lt;&gt;"Ready to model","PENDING INPUTS",MAX(0,B126+D126-J126))</f>
        <v>0</v>
      </c>
      <c r="M126" s="3">
        <f>IF(Inputs!$B$26&lt;&gt;"Ready to model","PENDING INPUTS",MAX(0,C126+E126-K126))</f>
        <v>0</v>
      </c>
      <c r="N126" s="3">
        <f>IF(Inputs!$B$26&lt;&gt;"Ready to model","PENDING INPUTS",L126+M126)</f>
        <v>0</v>
      </c>
      <c r="O126" s="3">
        <f>IF(Inputs!$B$26&lt;&gt;"Ready to model","PENDING INPUTS",D126+E126+O125)</f>
        <v>2224.3199999999997</v>
      </c>
      <c r="P126" s="3">
        <f>IF(Inputs!$B$26&lt;&gt;"Ready to model","PENDING INPUTS",J126+K126+P125)</f>
        <v>12124.32</v>
      </c>
    </row>
    <row r="127" spans="1:16" ht="27.95" customHeight="1" x14ac:dyDescent="0.25">
      <c r="A127">
        <v>123</v>
      </c>
      <c r="B127" s="3">
        <f>IF(Inputs!$B$26&lt;&gt;"Ready to model","PENDING INPUTS",L126)</f>
        <v>0</v>
      </c>
      <c r="C127" s="3">
        <f>IF(Inputs!$B$26&lt;&gt;"Ready to model","PENDING INPUTS",M126)</f>
        <v>0</v>
      </c>
      <c r="D127" s="3">
        <f>IF(Inputs!$B$26&lt;&gt;"Ready to model","PENDING INPUTS",ROUND(B127*(Inputs!$B$5)/12,2))</f>
        <v>0</v>
      </c>
      <c r="E127" s="3">
        <f>IF(Inputs!$B$26&lt;&gt;"Ready to model","PENDING INPUTS",ROUND(C127*Inputs!$B$5/12,2))</f>
        <v>0</v>
      </c>
      <c r="F127" s="3">
        <f>IF(Inputs!$B$26&lt;&gt;"Ready to model","PENDING INPUTS",MIN(B127+D127,Inputs!$B$6))</f>
        <v>0</v>
      </c>
      <c r="G127" s="3">
        <f>IF(Inputs!$B$26&lt;&gt;"Ready to model","PENDING INPUTS",MIN(C127+E127,Inputs!$B$9))</f>
        <v>0</v>
      </c>
      <c r="H127" s="3">
        <f>IF(Inputs!$B$26&lt;&gt;"Ready to model","PENDING INPUTS",Inputs!$B$7)</f>
        <v>550</v>
      </c>
      <c r="I127" s="3">
        <f>IF(Inputs!$B$26&lt;&gt;"Ready to model","PENDING INPUTS",MAX(0,F127+G127-H127))</f>
        <v>0</v>
      </c>
      <c r="J127" s="3">
        <f>IF(Inputs!$B$26&lt;&gt;"Ready to model","PENDING INPUTS",IF(F127+G127&gt;H127,IF(F127+G127=0,0,H127*F127/(F127+G127)),MIN(B127+D127,F127+MAX(0,H127-F127-G127-IF((Inputs!$B$5)&lt;Inputs!$B$5,C127+E127-G127,0)))))</f>
        <v>0</v>
      </c>
      <c r="K127" s="3">
        <f>IF(Inputs!$B$26&lt;&gt;"Ready to model","PENDING INPUTS",MIN(C127+E127,MAX(0,H127-J127)))</f>
        <v>0</v>
      </c>
      <c r="L127" s="3">
        <f>IF(Inputs!$B$26&lt;&gt;"Ready to model","PENDING INPUTS",MAX(0,B127+D127-J127))</f>
        <v>0</v>
      </c>
      <c r="M127" s="3">
        <f>IF(Inputs!$B$26&lt;&gt;"Ready to model","PENDING INPUTS",MAX(0,C127+E127-K127))</f>
        <v>0</v>
      </c>
      <c r="N127" s="3">
        <f>IF(Inputs!$B$26&lt;&gt;"Ready to model","PENDING INPUTS",L127+M127)</f>
        <v>0</v>
      </c>
      <c r="O127" s="3">
        <f>IF(Inputs!$B$26&lt;&gt;"Ready to model","PENDING INPUTS",D127+E127+O126)</f>
        <v>2224.3199999999997</v>
      </c>
      <c r="P127" s="3">
        <f>IF(Inputs!$B$26&lt;&gt;"Ready to model","PENDING INPUTS",J127+K127+P126)</f>
        <v>12124.32</v>
      </c>
    </row>
    <row r="128" spans="1:16" ht="27.95" customHeight="1" x14ac:dyDescent="0.25">
      <c r="A128">
        <v>124</v>
      </c>
      <c r="B128" s="3">
        <f>IF(Inputs!$B$26&lt;&gt;"Ready to model","PENDING INPUTS",L127)</f>
        <v>0</v>
      </c>
      <c r="C128" s="3">
        <f>IF(Inputs!$B$26&lt;&gt;"Ready to model","PENDING INPUTS",M127)</f>
        <v>0</v>
      </c>
      <c r="D128" s="3">
        <f>IF(Inputs!$B$26&lt;&gt;"Ready to model","PENDING INPUTS",ROUND(B128*(Inputs!$B$5)/12,2))</f>
        <v>0</v>
      </c>
      <c r="E128" s="3">
        <f>IF(Inputs!$B$26&lt;&gt;"Ready to model","PENDING INPUTS",ROUND(C128*Inputs!$B$5/12,2))</f>
        <v>0</v>
      </c>
      <c r="F128" s="3">
        <f>IF(Inputs!$B$26&lt;&gt;"Ready to model","PENDING INPUTS",MIN(B128+D128,Inputs!$B$6))</f>
        <v>0</v>
      </c>
      <c r="G128" s="3">
        <f>IF(Inputs!$B$26&lt;&gt;"Ready to model","PENDING INPUTS",MIN(C128+E128,Inputs!$B$9))</f>
        <v>0</v>
      </c>
      <c r="H128" s="3">
        <f>IF(Inputs!$B$26&lt;&gt;"Ready to model","PENDING INPUTS",Inputs!$B$7)</f>
        <v>550</v>
      </c>
      <c r="I128" s="3">
        <f>IF(Inputs!$B$26&lt;&gt;"Ready to model","PENDING INPUTS",MAX(0,F128+G128-H128))</f>
        <v>0</v>
      </c>
      <c r="J128" s="3">
        <f>IF(Inputs!$B$26&lt;&gt;"Ready to model","PENDING INPUTS",IF(F128+G128&gt;H128,IF(F128+G128=0,0,H128*F128/(F128+G128)),MIN(B128+D128,F128+MAX(0,H128-F128-G128-IF((Inputs!$B$5)&lt;Inputs!$B$5,C128+E128-G128,0)))))</f>
        <v>0</v>
      </c>
      <c r="K128" s="3">
        <f>IF(Inputs!$B$26&lt;&gt;"Ready to model","PENDING INPUTS",MIN(C128+E128,MAX(0,H128-J128)))</f>
        <v>0</v>
      </c>
      <c r="L128" s="3">
        <f>IF(Inputs!$B$26&lt;&gt;"Ready to model","PENDING INPUTS",MAX(0,B128+D128-J128))</f>
        <v>0</v>
      </c>
      <c r="M128" s="3">
        <f>IF(Inputs!$B$26&lt;&gt;"Ready to model","PENDING INPUTS",MAX(0,C128+E128-K128))</f>
        <v>0</v>
      </c>
      <c r="N128" s="3">
        <f>IF(Inputs!$B$26&lt;&gt;"Ready to model","PENDING INPUTS",L128+M128)</f>
        <v>0</v>
      </c>
      <c r="O128" s="3">
        <f>IF(Inputs!$B$26&lt;&gt;"Ready to model","PENDING INPUTS",D128+E128+O127)</f>
        <v>2224.3199999999997</v>
      </c>
      <c r="P128" s="3">
        <f>IF(Inputs!$B$26&lt;&gt;"Ready to model","PENDING INPUTS",J128+K128+P127)</f>
        <v>12124.32</v>
      </c>
    </row>
    <row r="129" spans="1:16" ht="27.95" customHeight="1" x14ac:dyDescent="0.25">
      <c r="A129">
        <v>125</v>
      </c>
      <c r="B129" s="3">
        <f>IF(Inputs!$B$26&lt;&gt;"Ready to model","PENDING INPUTS",L128)</f>
        <v>0</v>
      </c>
      <c r="C129" s="3">
        <f>IF(Inputs!$B$26&lt;&gt;"Ready to model","PENDING INPUTS",M128)</f>
        <v>0</v>
      </c>
      <c r="D129" s="3">
        <f>IF(Inputs!$B$26&lt;&gt;"Ready to model","PENDING INPUTS",ROUND(B129*(Inputs!$B$5)/12,2))</f>
        <v>0</v>
      </c>
      <c r="E129" s="3">
        <f>IF(Inputs!$B$26&lt;&gt;"Ready to model","PENDING INPUTS",ROUND(C129*Inputs!$B$5/12,2))</f>
        <v>0</v>
      </c>
      <c r="F129" s="3">
        <f>IF(Inputs!$B$26&lt;&gt;"Ready to model","PENDING INPUTS",MIN(B129+D129,Inputs!$B$6))</f>
        <v>0</v>
      </c>
      <c r="G129" s="3">
        <f>IF(Inputs!$B$26&lt;&gt;"Ready to model","PENDING INPUTS",MIN(C129+E129,Inputs!$B$9))</f>
        <v>0</v>
      </c>
      <c r="H129" s="3">
        <f>IF(Inputs!$B$26&lt;&gt;"Ready to model","PENDING INPUTS",Inputs!$B$7)</f>
        <v>550</v>
      </c>
      <c r="I129" s="3">
        <f>IF(Inputs!$B$26&lt;&gt;"Ready to model","PENDING INPUTS",MAX(0,F129+G129-H129))</f>
        <v>0</v>
      </c>
      <c r="J129" s="3">
        <f>IF(Inputs!$B$26&lt;&gt;"Ready to model","PENDING INPUTS",IF(F129+G129&gt;H129,IF(F129+G129=0,0,H129*F129/(F129+G129)),MIN(B129+D129,F129+MAX(0,H129-F129-G129-IF((Inputs!$B$5)&lt;Inputs!$B$5,C129+E129-G129,0)))))</f>
        <v>0</v>
      </c>
      <c r="K129" s="3">
        <f>IF(Inputs!$B$26&lt;&gt;"Ready to model","PENDING INPUTS",MIN(C129+E129,MAX(0,H129-J129)))</f>
        <v>0</v>
      </c>
      <c r="L129" s="3">
        <f>IF(Inputs!$B$26&lt;&gt;"Ready to model","PENDING INPUTS",MAX(0,B129+D129-J129))</f>
        <v>0</v>
      </c>
      <c r="M129" s="3">
        <f>IF(Inputs!$B$26&lt;&gt;"Ready to model","PENDING INPUTS",MAX(0,C129+E129-K129))</f>
        <v>0</v>
      </c>
      <c r="N129" s="3">
        <f>IF(Inputs!$B$26&lt;&gt;"Ready to model","PENDING INPUTS",L129+M129)</f>
        <v>0</v>
      </c>
      <c r="O129" s="3">
        <f>IF(Inputs!$B$26&lt;&gt;"Ready to model","PENDING INPUTS",D129+E129+O128)</f>
        <v>2224.3199999999997</v>
      </c>
      <c r="P129" s="3">
        <f>IF(Inputs!$B$26&lt;&gt;"Ready to model","PENDING INPUTS",J129+K129+P128)</f>
        <v>12124.32</v>
      </c>
    </row>
    <row r="130" spans="1:16" ht="27.95" customHeight="1" x14ac:dyDescent="0.25">
      <c r="A130">
        <v>126</v>
      </c>
      <c r="B130" s="3">
        <f>IF(Inputs!$B$26&lt;&gt;"Ready to model","PENDING INPUTS",L129)</f>
        <v>0</v>
      </c>
      <c r="C130" s="3">
        <f>IF(Inputs!$B$26&lt;&gt;"Ready to model","PENDING INPUTS",M129)</f>
        <v>0</v>
      </c>
      <c r="D130" s="3">
        <f>IF(Inputs!$B$26&lt;&gt;"Ready to model","PENDING INPUTS",ROUND(B130*(Inputs!$B$5)/12,2))</f>
        <v>0</v>
      </c>
      <c r="E130" s="3">
        <f>IF(Inputs!$B$26&lt;&gt;"Ready to model","PENDING INPUTS",ROUND(C130*Inputs!$B$5/12,2))</f>
        <v>0</v>
      </c>
      <c r="F130" s="3">
        <f>IF(Inputs!$B$26&lt;&gt;"Ready to model","PENDING INPUTS",MIN(B130+D130,Inputs!$B$6))</f>
        <v>0</v>
      </c>
      <c r="G130" s="3">
        <f>IF(Inputs!$B$26&lt;&gt;"Ready to model","PENDING INPUTS",MIN(C130+E130,Inputs!$B$9))</f>
        <v>0</v>
      </c>
      <c r="H130" s="3">
        <f>IF(Inputs!$B$26&lt;&gt;"Ready to model","PENDING INPUTS",Inputs!$B$7)</f>
        <v>550</v>
      </c>
      <c r="I130" s="3">
        <f>IF(Inputs!$B$26&lt;&gt;"Ready to model","PENDING INPUTS",MAX(0,F130+G130-H130))</f>
        <v>0</v>
      </c>
      <c r="J130" s="3">
        <f>IF(Inputs!$B$26&lt;&gt;"Ready to model","PENDING INPUTS",IF(F130+G130&gt;H130,IF(F130+G130=0,0,H130*F130/(F130+G130)),MIN(B130+D130,F130+MAX(0,H130-F130-G130-IF((Inputs!$B$5)&lt;Inputs!$B$5,C130+E130-G130,0)))))</f>
        <v>0</v>
      </c>
      <c r="K130" s="3">
        <f>IF(Inputs!$B$26&lt;&gt;"Ready to model","PENDING INPUTS",MIN(C130+E130,MAX(0,H130-J130)))</f>
        <v>0</v>
      </c>
      <c r="L130" s="3">
        <f>IF(Inputs!$B$26&lt;&gt;"Ready to model","PENDING INPUTS",MAX(0,B130+D130-J130))</f>
        <v>0</v>
      </c>
      <c r="M130" s="3">
        <f>IF(Inputs!$B$26&lt;&gt;"Ready to model","PENDING INPUTS",MAX(0,C130+E130-K130))</f>
        <v>0</v>
      </c>
      <c r="N130" s="3">
        <f>IF(Inputs!$B$26&lt;&gt;"Ready to model","PENDING INPUTS",L130+M130)</f>
        <v>0</v>
      </c>
      <c r="O130" s="3">
        <f>IF(Inputs!$B$26&lt;&gt;"Ready to model","PENDING INPUTS",D130+E130+O129)</f>
        <v>2224.3199999999997</v>
      </c>
      <c r="P130" s="3">
        <f>IF(Inputs!$B$26&lt;&gt;"Ready to model","PENDING INPUTS",J130+K130+P129)</f>
        <v>12124.32</v>
      </c>
    </row>
    <row r="131" spans="1:16" ht="27.95" customHeight="1" x14ac:dyDescent="0.25">
      <c r="A131">
        <v>127</v>
      </c>
      <c r="B131" s="3">
        <f>IF(Inputs!$B$26&lt;&gt;"Ready to model","PENDING INPUTS",L130)</f>
        <v>0</v>
      </c>
      <c r="C131" s="3">
        <f>IF(Inputs!$B$26&lt;&gt;"Ready to model","PENDING INPUTS",M130)</f>
        <v>0</v>
      </c>
      <c r="D131" s="3">
        <f>IF(Inputs!$B$26&lt;&gt;"Ready to model","PENDING INPUTS",ROUND(B131*(Inputs!$B$5)/12,2))</f>
        <v>0</v>
      </c>
      <c r="E131" s="3">
        <f>IF(Inputs!$B$26&lt;&gt;"Ready to model","PENDING INPUTS",ROUND(C131*Inputs!$B$5/12,2))</f>
        <v>0</v>
      </c>
      <c r="F131" s="3">
        <f>IF(Inputs!$B$26&lt;&gt;"Ready to model","PENDING INPUTS",MIN(B131+D131,Inputs!$B$6))</f>
        <v>0</v>
      </c>
      <c r="G131" s="3">
        <f>IF(Inputs!$B$26&lt;&gt;"Ready to model","PENDING INPUTS",MIN(C131+E131,Inputs!$B$9))</f>
        <v>0</v>
      </c>
      <c r="H131" s="3">
        <f>IF(Inputs!$B$26&lt;&gt;"Ready to model","PENDING INPUTS",Inputs!$B$7)</f>
        <v>550</v>
      </c>
      <c r="I131" s="3">
        <f>IF(Inputs!$B$26&lt;&gt;"Ready to model","PENDING INPUTS",MAX(0,F131+G131-H131))</f>
        <v>0</v>
      </c>
      <c r="J131" s="3">
        <f>IF(Inputs!$B$26&lt;&gt;"Ready to model","PENDING INPUTS",IF(F131+G131&gt;H131,IF(F131+G131=0,0,H131*F131/(F131+G131)),MIN(B131+D131,F131+MAX(0,H131-F131-G131-IF((Inputs!$B$5)&lt;Inputs!$B$5,C131+E131-G131,0)))))</f>
        <v>0</v>
      </c>
      <c r="K131" s="3">
        <f>IF(Inputs!$B$26&lt;&gt;"Ready to model","PENDING INPUTS",MIN(C131+E131,MAX(0,H131-J131)))</f>
        <v>0</v>
      </c>
      <c r="L131" s="3">
        <f>IF(Inputs!$B$26&lt;&gt;"Ready to model","PENDING INPUTS",MAX(0,B131+D131-J131))</f>
        <v>0</v>
      </c>
      <c r="M131" s="3">
        <f>IF(Inputs!$B$26&lt;&gt;"Ready to model","PENDING INPUTS",MAX(0,C131+E131-K131))</f>
        <v>0</v>
      </c>
      <c r="N131" s="3">
        <f>IF(Inputs!$B$26&lt;&gt;"Ready to model","PENDING INPUTS",L131+M131)</f>
        <v>0</v>
      </c>
      <c r="O131" s="3">
        <f>IF(Inputs!$B$26&lt;&gt;"Ready to model","PENDING INPUTS",D131+E131+O130)</f>
        <v>2224.3199999999997</v>
      </c>
      <c r="P131" s="3">
        <f>IF(Inputs!$B$26&lt;&gt;"Ready to model","PENDING INPUTS",J131+K131+P130)</f>
        <v>12124.32</v>
      </c>
    </row>
    <row r="132" spans="1:16" ht="27.95" customHeight="1" x14ac:dyDescent="0.25">
      <c r="A132">
        <v>128</v>
      </c>
      <c r="B132" s="3">
        <f>IF(Inputs!$B$26&lt;&gt;"Ready to model","PENDING INPUTS",L131)</f>
        <v>0</v>
      </c>
      <c r="C132" s="3">
        <f>IF(Inputs!$B$26&lt;&gt;"Ready to model","PENDING INPUTS",M131)</f>
        <v>0</v>
      </c>
      <c r="D132" s="3">
        <f>IF(Inputs!$B$26&lt;&gt;"Ready to model","PENDING INPUTS",ROUND(B132*(Inputs!$B$5)/12,2))</f>
        <v>0</v>
      </c>
      <c r="E132" s="3">
        <f>IF(Inputs!$B$26&lt;&gt;"Ready to model","PENDING INPUTS",ROUND(C132*Inputs!$B$5/12,2))</f>
        <v>0</v>
      </c>
      <c r="F132" s="3">
        <f>IF(Inputs!$B$26&lt;&gt;"Ready to model","PENDING INPUTS",MIN(B132+D132,Inputs!$B$6))</f>
        <v>0</v>
      </c>
      <c r="G132" s="3">
        <f>IF(Inputs!$B$26&lt;&gt;"Ready to model","PENDING INPUTS",MIN(C132+E132,Inputs!$B$9))</f>
        <v>0</v>
      </c>
      <c r="H132" s="3">
        <f>IF(Inputs!$B$26&lt;&gt;"Ready to model","PENDING INPUTS",Inputs!$B$7)</f>
        <v>550</v>
      </c>
      <c r="I132" s="3">
        <f>IF(Inputs!$B$26&lt;&gt;"Ready to model","PENDING INPUTS",MAX(0,F132+G132-H132))</f>
        <v>0</v>
      </c>
      <c r="J132" s="3">
        <f>IF(Inputs!$B$26&lt;&gt;"Ready to model","PENDING INPUTS",IF(F132+G132&gt;H132,IF(F132+G132=0,0,H132*F132/(F132+G132)),MIN(B132+D132,F132+MAX(0,H132-F132-G132-IF((Inputs!$B$5)&lt;Inputs!$B$5,C132+E132-G132,0)))))</f>
        <v>0</v>
      </c>
      <c r="K132" s="3">
        <f>IF(Inputs!$B$26&lt;&gt;"Ready to model","PENDING INPUTS",MIN(C132+E132,MAX(0,H132-J132)))</f>
        <v>0</v>
      </c>
      <c r="L132" s="3">
        <f>IF(Inputs!$B$26&lt;&gt;"Ready to model","PENDING INPUTS",MAX(0,B132+D132-J132))</f>
        <v>0</v>
      </c>
      <c r="M132" s="3">
        <f>IF(Inputs!$B$26&lt;&gt;"Ready to model","PENDING INPUTS",MAX(0,C132+E132-K132))</f>
        <v>0</v>
      </c>
      <c r="N132" s="3">
        <f>IF(Inputs!$B$26&lt;&gt;"Ready to model","PENDING INPUTS",L132+M132)</f>
        <v>0</v>
      </c>
      <c r="O132" s="3">
        <f>IF(Inputs!$B$26&lt;&gt;"Ready to model","PENDING INPUTS",D132+E132+O131)</f>
        <v>2224.3199999999997</v>
      </c>
      <c r="P132" s="3">
        <f>IF(Inputs!$B$26&lt;&gt;"Ready to model","PENDING INPUTS",J132+K132+P131)</f>
        <v>12124.32</v>
      </c>
    </row>
    <row r="133" spans="1:16" ht="27.95" customHeight="1" x14ac:dyDescent="0.25">
      <c r="A133">
        <v>129</v>
      </c>
      <c r="B133" s="3">
        <f>IF(Inputs!$B$26&lt;&gt;"Ready to model","PENDING INPUTS",L132)</f>
        <v>0</v>
      </c>
      <c r="C133" s="3">
        <f>IF(Inputs!$B$26&lt;&gt;"Ready to model","PENDING INPUTS",M132)</f>
        <v>0</v>
      </c>
      <c r="D133" s="3">
        <f>IF(Inputs!$B$26&lt;&gt;"Ready to model","PENDING INPUTS",ROUND(B133*(Inputs!$B$5)/12,2))</f>
        <v>0</v>
      </c>
      <c r="E133" s="3">
        <f>IF(Inputs!$B$26&lt;&gt;"Ready to model","PENDING INPUTS",ROUND(C133*Inputs!$B$5/12,2))</f>
        <v>0</v>
      </c>
      <c r="F133" s="3">
        <f>IF(Inputs!$B$26&lt;&gt;"Ready to model","PENDING INPUTS",MIN(B133+D133,Inputs!$B$6))</f>
        <v>0</v>
      </c>
      <c r="G133" s="3">
        <f>IF(Inputs!$B$26&lt;&gt;"Ready to model","PENDING INPUTS",MIN(C133+E133,Inputs!$B$9))</f>
        <v>0</v>
      </c>
      <c r="H133" s="3">
        <f>IF(Inputs!$B$26&lt;&gt;"Ready to model","PENDING INPUTS",Inputs!$B$7)</f>
        <v>550</v>
      </c>
      <c r="I133" s="3">
        <f>IF(Inputs!$B$26&lt;&gt;"Ready to model","PENDING INPUTS",MAX(0,F133+G133-H133))</f>
        <v>0</v>
      </c>
      <c r="J133" s="3">
        <f>IF(Inputs!$B$26&lt;&gt;"Ready to model","PENDING INPUTS",IF(F133+G133&gt;H133,IF(F133+G133=0,0,H133*F133/(F133+G133)),MIN(B133+D133,F133+MAX(0,H133-F133-G133-IF((Inputs!$B$5)&lt;Inputs!$B$5,C133+E133-G133,0)))))</f>
        <v>0</v>
      </c>
      <c r="K133" s="3">
        <f>IF(Inputs!$B$26&lt;&gt;"Ready to model","PENDING INPUTS",MIN(C133+E133,MAX(0,H133-J133)))</f>
        <v>0</v>
      </c>
      <c r="L133" s="3">
        <f>IF(Inputs!$B$26&lt;&gt;"Ready to model","PENDING INPUTS",MAX(0,B133+D133-J133))</f>
        <v>0</v>
      </c>
      <c r="M133" s="3">
        <f>IF(Inputs!$B$26&lt;&gt;"Ready to model","PENDING INPUTS",MAX(0,C133+E133-K133))</f>
        <v>0</v>
      </c>
      <c r="N133" s="3">
        <f>IF(Inputs!$B$26&lt;&gt;"Ready to model","PENDING INPUTS",L133+M133)</f>
        <v>0</v>
      </c>
      <c r="O133" s="3">
        <f>IF(Inputs!$B$26&lt;&gt;"Ready to model","PENDING INPUTS",D133+E133+O132)</f>
        <v>2224.3199999999997</v>
      </c>
      <c r="P133" s="3">
        <f>IF(Inputs!$B$26&lt;&gt;"Ready to model","PENDING INPUTS",J133+K133+P132)</f>
        <v>12124.32</v>
      </c>
    </row>
    <row r="134" spans="1:16" ht="27.95" customHeight="1" x14ac:dyDescent="0.25">
      <c r="A134">
        <v>130</v>
      </c>
      <c r="B134" s="3">
        <f>IF(Inputs!$B$26&lt;&gt;"Ready to model","PENDING INPUTS",L133)</f>
        <v>0</v>
      </c>
      <c r="C134" s="3">
        <f>IF(Inputs!$B$26&lt;&gt;"Ready to model","PENDING INPUTS",M133)</f>
        <v>0</v>
      </c>
      <c r="D134" s="3">
        <f>IF(Inputs!$B$26&lt;&gt;"Ready to model","PENDING INPUTS",ROUND(B134*(Inputs!$B$5)/12,2))</f>
        <v>0</v>
      </c>
      <c r="E134" s="3">
        <f>IF(Inputs!$B$26&lt;&gt;"Ready to model","PENDING INPUTS",ROUND(C134*Inputs!$B$5/12,2))</f>
        <v>0</v>
      </c>
      <c r="F134" s="3">
        <f>IF(Inputs!$B$26&lt;&gt;"Ready to model","PENDING INPUTS",MIN(B134+D134,Inputs!$B$6))</f>
        <v>0</v>
      </c>
      <c r="G134" s="3">
        <f>IF(Inputs!$B$26&lt;&gt;"Ready to model","PENDING INPUTS",MIN(C134+E134,Inputs!$B$9))</f>
        <v>0</v>
      </c>
      <c r="H134" s="3">
        <f>IF(Inputs!$B$26&lt;&gt;"Ready to model","PENDING INPUTS",Inputs!$B$7)</f>
        <v>550</v>
      </c>
      <c r="I134" s="3">
        <f>IF(Inputs!$B$26&lt;&gt;"Ready to model","PENDING INPUTS",MAX(0,F134+G134-H134))</f>
        <v>0</v>
      </c>
      <c r="J134" s="3">
        <f>IF(Inputs!$B$26&lt;&gt;"Ready to model","PENDING INPUTS",IF(F134+G134&gt;H134,IF(F134+G134=0,0,H134*F134/(F134+G134)),MIN(B134+D134,F134+MAX(0,H134-F134-G134-IF((Inputs!$B$5)&lt;Inputs!$B$5,C134+E134-G134,0)))))</f>
        <v>0</v>
      </c>
      <c r="K134" s="3">
        <f>IF(Inputs!$B$26&lt;&gt;"Ready to model","PENDING INPUTS",MIN(C134+E134,MAX(0,H134-J134)))</f>
        <v>0</v>
      </c>
      <c r="L134" s="3">
        <f>IF(Inputs!$B$26&lt;&gt;"Ready to model","PENDING INPUTS",MAX(0,B134+D134-J134))</f>
        <v>0</v>
      </c>
      <c r="M134" s="3">
        <f>IF(Inputs!$B$26&lt;&gt;"Ready to model","PENDING INPUTS",MAX(0,C134+E134-K134))</f>
        <v>0</v>
      </c>
      <c r="N134" s="3">
        <f>IF(Inputs!$B$26&lt;&gt;"Ready to model","PENDING INPUTS",L134+M134)</f>
        <v>0</v>
      </c>
      <c r="O134" s="3">
        <f>IF(Inputs!$B$26&lt;&gt;"Ready to model","PENDING INPUTS",D134+E134+O133)</f>
        <v>2224.3199999999997</v>
      </c>
      <c r="P134" s="3">
        <f>IF(Inputs!$B$26&lt;&gt;"Ready to model","PENDING INPUTS",J134+K134+P133)</f>
        <v>12124.32</v>
      </c>
    </row>
    <row r="135" spans="1:16" ht="27.95" customHeight="1" x14ac:dyDescent="0.25">
      <c r="A135">
        <v>131</v>
      </c>
      <c r="B135" s="3">
        <f>IF(Inputs!$B$26&lt;&gt;"Ready to model","PENDING INPUTS",L134)</f>
        <v>0</v>
      </c>
      <c r="C135" s="3">
        <f>IF(Inputs!$B$26&lt;&gt;"Ready to model","PENDING INPUTS",M134)</f>
        <v>0</v>
      </c>
      <c r="D135" s="3">
        <f>IF(Inputs!$B$26&lt;&gt;"Ready to model","PENDING INPUTS",ROUND(B135*(Inputs!$B$5)/12,2))</f>
        <v>0</v>
      </c>
      <c r="E135" s="3">
        <f>IF(Inputs!$B$26&lt;&gt;"Ready to model","PENDING INPUTS",ROUND(C135*Inputs!$B$5/12,2))</f>
        <v>0</v>
      </c>
      <c r="F135" s="3">
        <f>IF(Inputs!$B$26&lt;&gt;"Ready to model","PENDING INPUTS",MIN(B135+D135,Inputs!$B$6))</f>
        <v>0</v>
      </c>
      <c r="G135" s="3">
        <f>IF(Inputs!$B$26&lt;&gt;"Ready to model","PENDING INPUTS",MIN(C135+E135,Inputs!$B$9))</f>
        <v>0</v>
      </c>
      <c r="H135" s="3">
        <f>IF(Inputs!$B$26&lt;&gt;"Ready to model","PENDING INPUTS",Inputs!$B$7)</f>
        <v>550</v>
      </c>
      <c r="I135" s="3">
        <f>IF(Inputs!$B$26&lt;&gt;"Ready to model","PENDING INPUTS",MAX(0,F135+G135-H135))</f>
        <v>0</v>
      </c>
      <c r="J135" s="3">
        <f>IF(Inputs!$B$26&lt;&gt;"Ready to model","PENDING INPUTS",IF(F135+G135&gt;H135,IF(F135+G135=0,0,H135*F135/(F135+G135)),MIN(B135+D135,F135+MAX(0,H135-F135-G135-IF((Inputs!$B$5)&lt;Inputs!$B$5,C135+E135-G135,0)))))</f>
        <v>0</v>
      </c>
      <c r="K135" s="3">
        <f>IF(Inputs!$B$26&lt;&gt;"Ready to model","PENDING INPUTS",MIN(C135+E135,MAX(0,H135-J135)))</f>
        <v>0</v>
      </c>
      <c r="L135" s="3">
        <f>IF(Inputs!$B$26&lt;&gt;"Ready to model","PENDING INPUTS",MAX(0,B135+D135-J135))</f>
        <v>0</v>
      </c>
      <c r="M135" s="3">
        <f>IF(Inputs!$B$26&lt;&gt;"Ready to model","PENDING INPUTS",MAX(0,C135+E135-K135))</f>
        <v>0</v>
      </c>
      <c r="N135" s="3">
        <f>IF(Inputs!$B$26&lt;&gt;"Ready to model","PENDING INPUTS",L135+M135)</f>
        <v>0</v>
      </c>
      <c r="O135" s="3">
        <f>IF(Inputs!$B$26&lt;&gt;"Ready to model","PENDING INPUTS",D135+E135+O134)</f>
        <v>2224.3199999999997</v>
      </c>
      <c r="P135" s="3">
        <f>IF(Inputs!$B$26&lt;&gt;"Ready to model","PENDING INPUTS",J135+K135+P134)</f>
        <v>12124.32</v>
      </c>
    </row>
    <row r="136" spans="1:16" ht="27.95" customHeight="1" x14ac:dyDescent="0.25">
      <c r="A136">
        <v>132</v>
      </c>
      <c r="B136" s="3">
        <f>IF(Inputs!$B$26&lt;&gt;"Ready to model","PENDING INPUTS",L135)</f>
        <v>0</v>
      </c>
      <c r="C136" s="3">
        <f>IF(Inputs!$B$26&lt;&gt;"Ready to model","PENDING INPUTS",M135)</f>
        <v>0</v>
      </c>
      <c r="D136" s="3">
        <f>IF(Inputs!$B$26&lt;&gt;"Ready to model","PENDING INPUTS",ROUND(B136*(Inputs!$B$5)/12,2))</f>
        <v>0</v>
      </c>
      <c r="E136" s="3">
        <f>IF(Inputs!$B$26&lt;&gt;"Ready to model","PENDING INPUTS",ROUND(C136*Inputs!$B$5/12,2))</f>
        <v>0</v>
      </c>
      <c r="F136" s="3">
        <f>IF(Inputs!$B$26&lt;&gt;"Ready to model","PENDING INPUTS",MIN(B136+D136,Inputs!$B$6))</f>
        <v>0</v>
      </c>
      <c r="G136" s="3">
        <f>IF(Inputs!$B$26&lt;&gt;"Ready to model","PENDING INPUTS",MIN(C136+E136,Inputs!$B$9))</f>
        <v>0</v>
      </c>
      <c r="H136" s="3">
        <f>IF(Inputs!$B$26&lt;&gt;"Ready to model","PENDING INPUTS",Inputs!$B$7)</f>
        <v>550</v>
      </c>
      <c r="I136" s="3">
        <f>IF(Inputs!$B$26&lt;&gt;"Ready to model","PENDING INPUTS",MAX(0,F136+G136-H136))</f>
        <v>0</v>
      </c>
      <c r="J136" s="3">
        <f>IF(Inputs!$B$26&lt;&gt;"Ready to model","PENDING INPUTS",IF(F136+G136&gt;H136,IF(F136+G136=0,0,H136*F136/(F136+G136)),MIN(B136+D136,F136+MAX(0,H136-F136-G136-IF((Inputs!$B$5)&lt;Inputs!$B$5,C136+E136-G136,0)))))</f>
        <v>0</v>
      </c>
      <c r="K136" s="3">
        <f>IF(Inputs!$B$26&lt;&gt;"Ready to model","PENDING INPUTS",MIN(C136+E136,MAX(0,H136-J136)))</f>
        <v>0</v>
      </c>
      <c r="L136" s="3">
        <f>IF(Inputs!$B$26&lt;&gt;"Ready to model","PENDING INPUTS",MAX(0,B136+D136-J136))</f>
        <v>0</v>
      </c>
      <c r="M136" s="3">
        <f>IF(Inputs!$B$26&lt;&gt;"Ready to model","PENDING INPUTS",MAX(0,C136+E136-K136))</f>
        <v>0</v>
      </c>
      <c r="N136" s="3">
        <f>IF(Inputs!$B$26&lt;&gt;"Ready to model","PENDING INPUTS",L136+M136)</f>
        <v>0</v>
      </c>
      <c r="O136" s="3">
        <f>IF(Inputs!$B$26&lt;&gt;"Ready to model","PENDING INPUTS",D136+E136+O135)</f>
        <v>2224.3199999999997</v>
      </c>
      <c r="P136" s="3">
        <f>IF(Inputs!$B$26&lt;&gt;"Ready to model","PENDING INPUTS",J136+K136+P135)</f>
        <v>12124.32</v>
      </c>
    </row>
    <row r="137" spans="1:16" ht="27.95" customHeight="1" x14ac:dyDescent="0.25">
      <c r="A137">
        <v>133</v>
      </c>
      <c r="B137" s="3">
        <f>IF(Inputs!$B$26&lt;&gt;"Ready to model","PENDING INPUTS",L136)</f>
        <v>0</v>
      </c>
      <c r="C137" s="3">
        <f>IF(Inputs!$B$26&lt;&gt;"Ready to model","PENDING INPUTS",M136)</f>
        <v>0</v>
      </c>
      <c r="D137" s="3">
        <f>IF(Inputs!$B$26&lt;&gt;"Ready to model","PENDING INPUTS",ROUND(B137*(Inputs!$B$5)/12,2))</f>
        <v>0</v>
      </c>
      <c r="E137" s="3">
        <f>IF(Inputs!$B$26&lt;&gt;"Ready to model","PENDING INPUTS",ROUND(C137*Inputs!$B$5/12,2))</f>
        <v>0</v>
      </c>
      <c r="F137" s="3">
        <f>IF(Inputs!$B$26&lt;&gt;"Ready to model","PENDING INPUTS",MIN(B137+D137,Inputs!$B$6))</f>
        <v>0</v>
      </c>
      <c r="G137" s="3">
        <f>IF(Inputs!$B$26&lt;&gt;"Ready to model","PENDING INPUTS",MIN(C137+E137,Inputs!$B$9))</f>
        <v>0</v>
      </c>
      <c r="H137" s="3">
        <f>IF(Inputs!$B$26&lt;&gt;"Ready to model","PENDING INPUTS",Inputs!$B$7)</f>
        <v>550</v>
      </c>
      <c r="I137" s="3">
        <f>IF(Inputs!$B$26&lt;&gt;"Ready to model","PENDING INPUTS",MAX(0,F137+G137-H137))</f>
        <v>0</v>
      </c>
      <c r="J137" s="3">
        <f>IF(Inputs!$B$26&lt;&gt;"Ready to model","PENDING INPUTS",IF(F137+G137&gt;H137,IF(F137+G137=0,0,H137*F137/(F137+G137)),MIN(B137+D137,F137+MAX(0,H137-F137-G137-IF((Inputs!$B$5)&lt;Inputs!$B$5,C137+E137-G137,0)))))</f>
        <v>0</v>
      </c>
      <c r="K137" s="3">
        <f>IF(Inputs!$B$26&lt;&gt;"Ready to model","PENDING INPUTS",MIN(C137+E137,MAX(0,H137-J137)))</f>
        <v>0</v>
      </c>
      <c r="L137" s="3">
        <f>IF(Inputs!$B$26&lt;&gt;"Ready to model","PENDING INPUTS",MAX(0,B137+D137-J137))</f>
        <v>0</v>
      </c>
      <c r="M137" s="3">
        <f>IF(Inputs!$B$26&lt;&gt;"Ready to model","PENDING INPUTS",MAX(0,C137+E137-K137))</f>
        <v>0</v>
      </c>
      <c r="N137" s="3">
        <f>IF(Inputs!$B$26&lt;&gt;"Ready to model","PENDING INPUTS",L137+M137)</f>
        <v>0</v>
      </c>
      <c r="O137" s="3">
        <f>IF(Inputs!$B$26&lt;&gt;"Ready to model","PENDING INPUTS",D137+E137+O136)</f>
        <v>2224.3199999999997</v>
      </c>
      <c r="P137" s="3">
        <f>IF(Inputs!$B$26&lt;&gt;"Ready to model","PENDING INPUTS",J137+K137+P136)</f>
        <v>12124.32</v>
      </c>
    </row>
    <row r="138" spans="1:16" ht="27.95" customHeight="1" x14ac:dyDescent="0.25">
      <c r="A138">
        <v>134</v>
      </c>
      <c r="B138" s="3">
        <f>IF(Inputs!$B$26&lt;&gt;"Ready to model","PENDING INPUTS",L137)</f>
        <v>0</v>
      </c>
      <c r="C138" s="3">
        <f>IF(Inputs!$B$26&lt;&gt;"Ready to model","PENDING INPUTS",M137)</f>
        <v>0</v>
      </c>
      <c r="D138" s="3">
        <f>IF(Inputs!$B$26&lt;&gt;"Ready to model","PENDING INPUTS",ROUND(B138*(Inputs!$B$5)/12,2))</f>
        <v>0</v>
      </c>
      <c r="E138" s="3">
        <f>IF(Inputs!$B$26&lt;&gt;"Ready to model","PENDING INPUTS",ROUND(C138*Inputs!$B$5/12,2))</f>
        <v>0</v>
      </c>
      <c r="F138" s="3">
        <f>IF(Inputs!$B$26&lt;&gt;"Ready to model","PENDING INPUTS",MIN(B138+D138,Inputs!$B$6))</f>
        <v>0</v>
      </c>
      <c r="G138" s="3">
        <f>IF(Inputs!$B$26&lt;&gt;"Ready to model","PENDING INPUTS",MIN(C138+E138,Inputs!$B$9))</f>
        <v>0</v>
      </c>
      <c r="H138" s="3">
        <f>IF(Inputs!$B$26&lt;&gt;"Ready to model","PENDING INPUTS",Inputs!$B$7)</f>
        <v>550</v>
      </c>
      <c r="I138" s="3">
        <f>IF(Inputs!$B$26&lt;&gt;"Ready to model","PENDING INPUTS",MAX(0,F138+G138-H138))</f>
        <v>0</v>
      </c>
      <c r="J138" s="3">
        <f>IF(Inputs!$B$26&lt;&gt;"Ready to model","PENDING INPUTS",IF(F138+G138&gt;H138,IF(F138+G138=0,0,H138*F138/(F138+G138)),MIN(B138+D138,F138+MAX(0,H138-F138-G138-IF((Inputs!$B$5)&lt;Inputs!$B$5,C138+E138-G138,0)))))</f>
        <v>0</v>
      </c>
      <c r="K138" s="3">
        <f>IF(Inputs!$B$26&lt;&gt;"Ready to model","PENDING INPUTS",MIN(C138+E138,MAX(0,H138-J138)))</f>
        <v>0</v>
      </c>
      <c r="L138" s="3">
        <f>IF(Inputs!$B$26&lt;&gt;"Ready to model","PENDING INPUTS",MAX(0,B138+D138-J138))</f>
        <v>0</v>
      </c>
      <c r="M138" s="3">
        <f>IF(Inputs!$B$26&lt;&gt;"Ready to model","PENDING INPUTS",MAX(0,C138+E138-K138))</f>
        <v>0</v>
      </c>
      <c r="N138" s="3">
        <f>IF(Inputs!$B$26&lt;&gt;"Ready to model","PENDING INPUTS",L138+M138)</f>
        <v>0</v>
      </c>
      <c r="O138" s="3">
        <f>IF(Inputs!$B$26&lt;&gt;"Ready to model","PENDING INPUTS",D138+E138+O137)</f>
        <v>2224.3199999999997</v>
      </c>
      <c r="P138" s="3">
        <f>IF(Inputs!$B$26&lt;&gt;"Ready to model","PENDING INPUTS",J138+K138+P137)</f>
        <v>12124.32</v>
      </c>
    </row>
    <row r="139" spans="1:16" ht="27.95" customHeight="1" x14ac:dyDescent="0.25">
      <c r="A139">
        <v>135</v>
      </c>
      <c r="B139" s="3">
        <f>IF(Inputs!$B$26&lt;&gt;"Ready to model","PENDING INPUTS",L138)</f>
        <v>0</v>
      </c>
      <c r="C139" s="3">
        <f>IF(Inputs!$B$26&lt;&gt;"Ready to model","PENDING INPUTS",M138)</f>
        <v>0</v>
      </c>
      <c r="D139" s="3">
        <f>IF(Inputs!$B$26&lt;&gt;"Ready to model","PENDING INPUTS",ROUND(B139*(Inputs!$B$5)/12,2))</f>
        <v>0</v>
      </c>
      <c r="E139" s="3">
        <f>IF(Inputs!$B$26&lt;&gt;"Ready to model","PENDING INPUTS",ROUND(C139*Inputs!$B$5/12,2))</f>
        <v>0</v>
      </c>
      <c r="F139" s="3">
        <f>IF(Inputs!$B$26&lt;&gt;"Ready to model","PENDING INPUTS",MIN(B139+D139,Inputs!$B$6))</f>
        <v>0</v>
      </c>
      <c r="G139" s="3">
        <f>IF(Inputs!$B$26&lt;&gt;"Ready to model","PENDING INPUTS",MIN(C139+E139,Inputs!$B$9))</f>
        <v>0</v>
      </c>
      <c r="H139" s="3">
        <f>IF(Inputs!$B$26&lt;&gt;"Ready to model","PENDING INPUTS",Inputs!$B$7)</f>
        <v>550</v>
      </c>
      <c r="I139" s="3">
        <f>IF(Inputs!$B$26&lt;&gt;"Ready to model","PENDING INPUTS",MAX(0,F139+G139-H139))</f>
        <v>0</v>
      </c>
      <c r="J139" s="3">
        <f>IF(Inputs!$B$26&lt;&gt;"Ready to model","PENDING INPUTS",IF(F139+G139&gt;H139,IF(F139+G139=0,0,H139*F139/(F139+G139)),MIN(B139+D139,F139+MAX(0,H139-F139-G139-IF((Inputs!$B$5)&lt;Inputs!$B$5,C139+E139-G139,0)))))</f>
        <v>0</v>
      </c>
      <c r="K139" s="3">
        <f>IF(Inputs!$B$26&lt;&gt;"Ready to model","PENDING INPUTS",MIN(C139+E139,MAX(0,H139-J139)))</f>
        <v>0</v>
      </c>
      <c r="L139" s="3">
        <f>IF(Inputs!$B$26&lt;&gt;"Ready to model","PENDING INPUTS",MAX(0,B139+D139-J139))</f>
        <v>0</v>
      </c>
      <c r="M139" s="3">
        <f>IF(Inputs!$B$26&lt;&gt;"Ready to model","PENDING INPUTS",MAX(0,C139+E139-K139))</f>
        <v>0</v>
      </c>
      <c r="N139" s="3">
        <f>IF(Inputs!$B$26&lt;&gt;"Ready to model","PENDING INPUTS",L139+M139)</f>
        <v>0</v>
      </c>
      <c r="O139" s="3">
        <f>IF(Inputs!$B$26&lt;&gt;"Ready to model","PENDING INPUTS",D139+E139+O138)</f>
        <v>2224.3199999999997</v>
      </c>
      <c r="P139" s="3">
        <f>IF(Inputs!$B$26&lt;&gt;"Ready to model","PENDING INPUTS",J139+K139+P138)</f>
        <v>12124.32</v>
      </c>
    </row>
    <row r="140" spans="1:16" ht="27.95" customHeight="1" x14ac:dyDescent="0.25">
      <c r="A140">
        <v>136</v>
      </c>
      <c r="B140" s="3">
        <f>IF(Inputs!$B$26&lt;&gt;"Ready to model","PENDING INPUTS",L139)</f>
        <v>0</v>
      </c>
      <c r="C140" s="3">
        <f>IF(Inputs!$B$26&lt;&gt;"Ready to model","PENDING INPUTS",M139)</f>
        <v>0</v>
      </c>
      <c r="D140" s="3">
        <f>IF(Inputs!$B$26&lt;&gt;"Ready to model","PENDING INPUTS",ROUND(B140*(Inputs!$B$5)/12,2))</f>
        <v>0</v>
      </c>
      <c r="E140" s="3">
        <f>IF(Inputs!$B$26&lt;&gt;"Ready to model","PENDING INPUTS",ROUND(C140*Inputs!$B$5/12,2))</f>
        <v>0</v>
      </c>
      <c r="F140" s="3">
        <f>IF(Inputs!$B$26&lt;&gt;"Ready to model","PENDING INPUTS",MIN(B140+D140,Inputs!$B$6))</f>
        <v>0</v>
      </c>
      <c r="G140" s="3">
        <f>IF(Inputs!$B$26&lt;&gt;"Ready to model","PENDING INPUTS",MIN(C140+E140,Inputs!$B$9))</f>
        <v>0</v>
      </c>
      <c r="H140" s="3">
        <f>IF(Inputs!$B$26&lt;&gt;"Ready to model","PENDING INPUTS",Inputs!$B$7)</f>
        <v>550</v>
      </c>
      <c r="I140" s="3">
        <f>IF(Inputs!$B$26&lt;&gt;"Ready to model","PENDING INPUTS",MAX(0,F140+G140-H140))</f>
        <v>0</v>
      </c>
      <c r="J140" s="3">
        <f>IF(Inputs!$B$26&lt;&gt;"Ready to model","PENDING INPUTS",IF(F140+G140&gt;H140,IF(F140+G140=0,0,H140*F140/(F140+G140)),MIN(B140+D140,F140+MAX(0,H140-F140-G140-IF((Inputs!$B$5)&lt;Inputs!$B$5,C140+E140-G140,0)))))</f>
        <v>0</v>
      </c>
      <c r="K140" s="3">
        <f>IF(Inputs!$B$26&lt;&gt;"Ready to model","PENDING INPUTS",MIN(C140+E140,MAX(0,H140-J140)))</f>
        <v>0</v>
      </c>
      <c r="L140" s="3">
        <f>IF(Inputs!$B$26&lt;&gt;"Ready to model","PENDING INPUTS",MAX(0,B140+D140-J140))</f>
        <v>0</v>
      </c>
      <c r="M140" s="3">
        <f>IF(Inputs!$B$26&lt;&gt;"Ready to model","PENDING INPUTS",MAX(0,C140+E140-K140))</f>
        <v>0</v>
      </c>
      <c r="N140" s="3">
        <f>IF(Inputs!$B$26&lt;&gt;"Ready to model","PENDING INPUTS",L140+M140)</f>
        <v>0</v>
      </c>
      <c r="O140" s="3">
        <f>IF(Inputs!$B$26&lt;&gt;"Ready to model","PENDING INPUTS",D140+E140+O139)</f>
        <v>2224.3199999999997</v>
      </c>
      <c r="P140" s="3">
        <f>IF(Inputs!$B$26&lt;&gt;"Ready to model","PENDING INPUTS",J140+K140+P139)</f>
        <v>12124.32</v>
      </c>
    </row>
    <row r="141" spans="1:16" ht="27.95" customHeight="1" x14ac:dyDescent="0.25">
      <c r="A141">
        <v>137</v>
      </c>
      <c r="B141" s="3">
        <f>IF(Inputs!$B$26&lt;&gt;"Ready to model","PENDING INPUTS",L140)</f>
        <v>0</v>
      </c>
      <c r="C141" s="3">
        <f>IF(Inputs!$B$26&lt;&gt;"Ready to model","PENDING INPUTS",M140)</f>
        <v>0</v>
      </c>
      <c r="D141" s="3">
        <f>IF(Inputs!$B$26&lt;&gt;"Ready to model","PENDING INPUTS",ROUND(B141*(Inputs!$B$5)/12,2))</f>
        <v>0</v>
      </c>
      <c r="E141" s="3">
        <f>IF(Inputs!$B$26&lt;&gt;"Ready to model","PENDING INPUTS",ROUND(C141*Inputs!$B$5/12,2))</f>
        <v>0</v>
      </c>
      <c r="F141" s="3">
        <f>IF(Inputs!$B$26&lt;&gt;"Ready to model","PENDING INPUTS",MIN(B141+D141,Inputs!$B$6))</f>
        <v>0</v>
      </c>
      <c r="G141" s="3">
        <f>IF(Inputs!$B$26&lt;&gt;"Ready to model","PENDING INPUTS",MIN(C141+E141,Inputs!$B$9))</f>
        <v>0</v>
      </c>
      <c r="H141" s="3">
        <f>IF(Inputs!$B$26&lt;&gt;"Ready to model","PENDING INPUTS",Inputs!$B$7)</f>
        <v>550</v>
      </c>
      <c r="I141" s="3">
        <f>IF(Inputs!$B$26&lt;&gt;"Ready to model","PENDING INPUTS",MAX(0,F141+G141-H141))</f>
        <v>0</v>
      </c>
      <c r="J141" s="3">
        <f>IF(Inputs!$B$26&lt;&gt;"Ready to model","PENDING INPUTS",IF(F141+G141&gt;H141,IF(F141+G141=0,0,H141*F141/(F141+G141)),MIN(B141+D141,F141+MAX(0,H141-F141-G141-IF((Inputs!$B$5)&lt;Inputs!$B$5,C141+E141-G141,0)))))</f>
        <v>0</v>
      </c>
      <c r="K141" s="3">
        <f>IF(Inputs!$B$26&lt;&gt;"Ready to model","PENDING INPUTS",MIN(C141+E141,MAX(0,H141-J141)))</f>
        <v>0</v>
      </c>
      <c r="L141" s="3">
        <f>IF(Inputs!$B$26&lt;&gt;"Ready to model","PENDING INPUTS",MAX(0,B141+D141-J141))</f>
        <v>0</v>
      </c>
      <c r="M141" s="3">
        <f>IF(Inputs!$B$26&lt;&gt;"Ready to model","PENDING INPUTS",MAX(0,C141+E141-K141))</f>
        <v>0</v>
      </c>
      <c r="N141" s="3">
        <f>IF(Inputs!$B$26&lt;&gt;"Ready to model","PENDING INPUTS",L141+M141)</f>
        <v>0</v>
      </c>
      <c r="O141" s="3">
        <f>IF(Inputs!$B$26&lt;&gt;"Ready to model","PENDING INPUTS",D141+E141+O140)</f>
        <v>2224.3199999999997</v>
      </c>
      <c r="P141" s="3">
        <f>IF(Inputs!$B$26&lt;&gt;"Ready to model","PENDING INPUTS",J141+K141+P140)</f>
        <v>12124.32</v>
      </c>
    </row>
    <row r="142" spans="1:16" ht="27.95" customHeight="1" x14ac:dyDescent="0.25">
      <c r="A142">
        <v>138</v>
      </c>
      <c r="B142" s="3">
        <f>IF(Inputs!$B$26&lt;&gt;"Ready to model","PENDING INPUTS",L141)</f>
        <v>0</v>
      </c>
      <c r="C142" s="3">
        <f>IF(Inputs!$B$26&lt;&gt;"Ready to model","PENDING INPUTS",M141)</f>
        <v>0</v>
      </c>
      <c r="D142" s="3">
        <f>IF(Inputs!$B$26&lt;&gt;"Ready to model","PENDING INPUTS",ROUND(B142*(Inputs!$B$5)/12,2))</f>
        <v>0</v>
      </c>
      <c r="E142" s="3">
        <f>IF(Inputs!$B$26&lt;&gt;"Ready to model","PENDING INPUTS",ROUND(C142*Inputs!$B$5/12,2))</f>
        <v>0</v>
      </c>
      <c r="F142" s="3">
        <f>IF(Inputs!$B$26&lt;&gt;"Ready to model","PENDING INPUTS",MIN(B142+D142,Inputs!$B$6))</f>
        <v>0</v>
      </c>
      <c r="G142" s="3">
        <f>IF(Inputs!$B$26&lt;&gt;"Ready to model","PENDING INPUTS",MIN(C142+E142,Inputs!$B$9))</f>
        <v>0</v>
      </c>
      <c r="H142" s="3">
        <f>IF(Inputs!$B$26&lt;&gt;"Ready to model","PENDING INPUTS",Inputs!$B$7)</f>
        <v>550</v>
      </c>
      <c r="I142" s="3">
        <f>IF(Inputs!$B$26&lt;&gt;"Ready to model","PENDING INPUTS",MAX(0,F142+G142-H142))</f>
        <v>0</v>
      </c>
      <c r="J142" s="3">
        <f>IF(Inputs!$B$26&lt;&gt;"Ready to model","PENDING INPUTS",IF(F142+G142&gt;H142,IF(F142+G142=0,0,H142*F142/(F142+G142)),MIN(B142+D142,F142+MAX(0,H142-F142-G142-IF((Inputs!$B$5)&lt;Inputs!$B$5,C142+E142-G142,0)))))</f>
        <v>0</v>
      </c>
      <c r="K142" s="3">
        <f>IF(Inputs!$B$26&lt;&gt;"Ready to model","PENDING INPUTS",MIN(C142+E142,MAX(0,H142-J142)))</f>
        <v>0</v>
      </c>
      <c r="L142" s="3">
        <f>IF(Inputs!$B$26&lt;&gt;"Ready to model","PENDING INPUTS",MAX(0,B142+D142-J142))</f>
        <v>0</v>
      </c>
      <c r="M142" s="3">
        <f>IF(Inputs!$B$26&lt;&gt;"Ready to model","PENDING INPUTS",MAX(0,C142+E142-K142))</f>
        <v>0</v>
      </c>
      <c r="N142" s="3">
        <f>IF(Inputs!$B$26&lt;&gt;"Ready to model","PENDING INPUTS",L142+M142)</f>
        <v>0</v>
      </c>
      <c r="O142" s="3">
        <f>IF(Inputs!$B$26&lt;&gt;"Ready to model","PENDING INPUTS",D142+E142+O141)</f>
        <v>2224.3199999999997</v>
      </c>
      <c r="P142" s="3">
        <f>IF(Inputs!$B$26&lt;&gt;"Ready to model","PENDING INPUTS",J142+K142+P141)</f>
        <v>12124.32</v>
      </c>
    </row>
    <row r="143" spans="1:16" ht="27.95" customHeight="1" x14ac:dyDescent="0.25">
      <c r="A143">
        <v>139</v>
      </c>
      <c r="B143" s="3">
        <f>IF(Inputs!$B$26&lt;&gt;"Ready to model","PENDING INPUTS",L142)</f>
        <v>0</v>
      </c>
      <c r="C143" s="3">
        <f>IF(Inputs!$B$26&lt;&gt;"Ready to model","PENDING INPUTS",M142)</f>
        <v>0</v>
      </c>
      <c r="D143" s="3">
        <f>IF(Inputs!$B$26&lt;&gt;"Ready to model","PENDING INPUTS",ROUND(B143*(Inputs!$B$5)/12,2))</f>
        <v>0</v>
      </c>
      <c r="E143" s="3">
        <f>IF(Inputs!$B$26&lt;&gt;"Ready to model","PENDING INPUTS",ROUND(C143*Inputs!$B$5/12,2))</f>
        <v>0</v>
      </c>
      <c r="F143" s="3">
        <f>IF(Inputs!$B$26&lt;&gt;"Ready to model","PENDING INPUTS",MIN(B143+D143,Inputs!$B$6))</f>
        <v>0</v>
      </c>
      <c r="G143" s="3">
        <f>IF(Inputs!$B$26&lt;&gt;"Ready to model","PENDING INPUTS",MIN(C143+E143,Inputs!$B$9))</f>
        <v>0</v>
      </c>
      <c r="H143" s="3">
        <f>IF(Inputs!$B$26&lt;&gt;"Ready to model","PENDING INPUTS",Inputs!$B$7)</f>
        <v>550</v>
      </c>
      <c r="I143" s="3">
        <f>IF(Inputs!$B$26&lt;&gt;"Ready to model","PENDING INPUTS",MAX(0,F143+G143-H143))</f>
        <v>0</v>
      </c>
      <c r="J143" s="3">
        <f>IF(Inputs!$B$26&lt;&gt;"Ready to model","PENDING INPUTS",IF(F143+G143&gt;H143,IF(F143+G143=0,0,H143*F143/(F143+G143)),MIN(B143+D143,F143+MAX(0,H143-F143-G143-IF((Inputs!$B$5)&lt;Inputs!$B$5,C143+E143-G143,0)))))</f>
        <v>0</v>
      </c>
      <c r="K143" s="3">
        <f>IF(Inputs!$B$26&lt;&gt;"Ready to model","PENDING INPUTS",MIN(C143+E143,MAX(0,H143-J143)))</f>
        <v>0</v>
      </c>
      <c r="L143" s="3">
        <f>IF(Inputs!$B$26&lt;&gt;"Ready to model","PENDING INPUTS",MAX(0,B143+D143-J143))</f>
        <v>0</v>
      </c>
      <c r="M143" s="3">
        <f>IF(Inputs!$B$26&lt;&gt;"Ready to model","PENDING INPUTS",MAX(0,C143+E143-K143))</f>
        <v>0</v>
      </c>
      <c r="N143" s="3">
        <f>IF(Inputs!$B$26&lt;&gt;"Ready to model","PENDING INPUTS",L143+M143)</f>
        <v>0</v>
      </c>
      <c r="O143" s="3">
        <f>IF(Inputs!$B$26&lt;&gt;"Ready to model","PENDING INPUTS",D143+E143+O142)</f>
        <v>2224.3199999999997</v>
      </c>
      <c r="P143" s="3">
        <f>IF(Inputs!$B$26&lt;&gt;"Ready to model","PENDING INPUTS",J143+K143+P142)</f>
        <v>12124.32</v>
      </c>
    </row>
    <row r="144" spans="1:16" ht="27.95" customHeight="1" x14ac:dyDescent="0.25">
      <c r="A144">
        <v>140</v>
      </c>
      <c r="B144" s="3">
        <f>IF(Inputs!$B$26&lt;&gt;"Ready to model","PENDING INPUTS",L143)</f>
        <v>0</v>
      </c>
      <c r="C144" s="3">
        <f>IF(Inputs!$B$26&lt;&gt;"Ready to model","PENDING INPUTS",M143)</f>
        <v>0</v>
      </c>
      <c r="D144" s="3">
        <f>IF(Inputs!$B$26&lt;&gt;"Ready to model","PENDING INPUTS",ROUND(B144*(Inputs!$B$5)/12,2))</f>
        <v>0</v>
      </c>
      <c r="E144" s="3">
        <f>IF(Inputs!$B$26&lt;&gt;"Ready to model","PENDING INPUTS",ROUND(C144*Inputs!$B$5/12,2))</f>
        <v>0</v>
      </c>
      <c r="F144" s="3">
        <f>IF(Inputs!$B$26&lt;&gt;"Ready to model","PENDING INPUTS",MIN(B144+D144,Inputs!$B$6))</f>
        <v>0</v>
      </c>
      <c r="G144" s="3">
        <f>IF(Inputs!$B$26&lt;&gt;"Ready to model","PENDING INPUTS",MIN(C144+E144,Inputs!$B$9))</f>
        <v>0</v>
      </c>
      <c r="H144" s="3">
        <f>IF(Inputs!$B$26&lt;&gt;"Ready to model","PENDING INPUTS",Inputs!$B$7)</f>
        <v>550</v>
      </c>
      <c r="I144" s="3">
        <f>IF(Inputs!$B$26&lt;&gt;"Ready to model","PENDING INPUTS",MAX(0,F144+G144-H144))</f>
        <v>0</v>
      </c>
      <c r="J144" s="3">
        <f>IF(Inputs!$B$26&lt;&gt;"Ready to model","PENDING INPUTS",IF(F144+G144&gt;H144,IF(F144+G144=0,0,H144*F144/(F144+G144)),MIN(B144+D144,F144+MAX(0,H144-F144-G144-IF((Inputs!$B$5)&lt;Inputs!$B$5,C144+E144-G144,0)))))</f>
        <v>0</v>
      </c>
      <c r="K144" s="3">
        <f>IF(Inputs!$B$26&lt;&gt;"Ready to model","PENDING INPUTS",MIN(C144+E144,MAX(0,H144-J144)))</f>
        <v>0</v>
      </c>
      <c r="L144" s="3">
        <f>IF(Inputs!$B$26&lt;&gt;"Ready to model","PENDING INPUTS",MAX(0,B144+D144-J144))</f>
        <v>0</v>
      </c>
      <c r="M144" s="3">
        <f>IF(Inputs!$B$26&lt;&gt;"Ready to model","PENDING INPUTS",MAX(0,C144+E144-K144))</f>
        <v>0</v>
      </c>
      <c r="N144" s="3">
        <f>IF(Inputs!$B$26&lt;&gt;"Ready to model","PENDING INPUTS",L144+M144)</f>
        <v>0</v>
      </c>
      <c r="O144" s="3">
        <f>IF(Inputs!$B$26&lt;&gt;"Ready to model","PENDING INPUTS",D144+E144+O143)</f>
        <v>2224.3199999999997</v>
      </c>
      <c r="P144" s="3">
        <f>IF(Inputs!$B$26&lt;&gt;"Ready to model","PENDING INPUTS",J144+K144+P143)</f>
        <v>12124.32</v>
      </c>
    </row>
    <row r="145" spans="1:16" ht="27.95" customHeight="1" x14ac:dyDescent="0.25">
      <c r="A145">
        <v>141</v>
      </c>
      <c r="B145" s="3">
        <f>IF(Inputs!$B$26&lt;&gt;"Ready to model","PENDING INPUTS",L144)</f>
        <v>0</v>
      </c>
      <c r="C145" s="3">
        <f>IF(Inputs!$B$26&lt;&gt;"Ready to model","PENDING INPUTS",M144)</f>
        <v>0</v>
      </c>
      <c r="D145" s="3">
        <f>IF(Inputs!$B$26&lt;&gt;"Ready to model","PENDING INPUTS",ROUND(B145*(Inputs!$B$5)/12,2))</f>
        <v>0</v>
      </c>
      <c r="E145" s="3">
        <f>IF(Inputs!$B$26&lt;&gt;"Ready to model","PENDING INPUTS",ROUND(C145*Inputs!$B$5/12,2))</f>
        <v>0</v>
      </c>
      <c r="F145" s="3">
        <f>IF(Inputs!$B$26&lt;&gt;"Ready to model","PENDING INPUTS",MIN(B145+D145,Inputs!$B$6))</f>
        <v>0</v>
      </c>
      <c r="G145" s="3">
        <f>IF(Inputs!$B$26&lt;&gt;"Ready to model","PENDING INPUTS",MIN(C145+E145,Inputs!$B$9))</f>
        <v>0</v>
      </c>
      <c r="H145" s="3">
        <f>IF(Inputs!$B$26&lt;&gt;"Ready to model","PENDING INPUTS",Inputs!$B$7)</f>
        <v>550</v>
      </c>
      <c r="I145" s="3">
        <f>IF(Inputs!$B$26&lt;&gt;"Ready to model","PENDING INPUTS",MAX(0,F145+G145-H145))</f>
        <v>0</v>
      </c>
      <c r="J145" s="3">
        <f>IF(Inputs!$B$26&lt;&gt;"Ready to model","PENDING INPUTS",IF(F145+G145&gt;H145,IF(F145+G145=0,0,H145*F145/(F145+G145)),MIN(B145+D145,F145+MAX(0,H145-F145-G145-IF((Inputs!$B$5)&lt;Inputs!$B$5,C145+E145-G145,0)))))</f>
        <v>0</v>
      </c>
      <c r="K145" s="3">
        <f>IF(Inputs!$B$26&lt;&gt;"Ready to model","PENDING INPUTS",MIN(C145+E145,MAX(0,H145-J145)))</f>
        <v>0</v>
      </c>
      <c r="L145" s="3">
        <f>IF(Inputs!$B$26&lt;&gt;"Ready to model","PENDING INPUTS",MAX(0,B145+D145-J145))</f>
        <v>0</v>
      </c>
      <c r="M145" s="3">
        <f>IF(Inputs!$B$26&lt;&gt;"Ready to model","PENDING INPUTS",MAX(0,C145+E145-K145))</f>
        <v>0</v>
      </c>
      <c r="N145" s="3">
        <f>IF(Inputs!$B$26&lt;&gt;"Ready to model","PENDING INPUTS",L145+M145)</f>
        <v>0</v>
      </c>
      <c r="O145" s="3">
        <f>IF(Inputs!$B$26&lt;&gt;"Ready to model","PENDING INPUTS",D145+E145+O144)</f>
        <v>2224.3199999999997</v>
      </c>
      <c r="P145" s="3">
        <f>IF(Inputs!$B$26&lt;&gt;"Ready to model","PENDING INPUTS",J145+K145+P144)</f>
        <v>12124.32</v>
      </c>
    </row>
    <row r="146" spans="1:16" ht="27.95" customHeight="1" x14ac:dyDescent="0.25">
      <c r="A146">
        <v>142</v>
      </c>
      <c r="B146" s="3">
        <f>IF(Inputs!$B$26&lt;&gt;"Ready to model","PENDING INPUTS",L145)</f>
        <v>0</v>
      </c>
      <c r="C146" s="3">
        <f>IF(Inputs!$B$26&lt;&gt;"Ready to model","PENDING INPUTS",M145)</f>
        <v>0</v>
      </c>
      <c r="D146" s="3">
        <f>IF(Inputs!$B$26&lt;&gt;"Ready to model","PENDING INPUTS",ROUND(B146*(Inputs!$B$5)/12,2))</f>
        <v>0</v>
      </c>
      <c r="E146" s="3">
        <f>IF(Inputs!$B$26&lt;&gt;"Ready to model","PENDING INPUTS",ROUND(C146*Inputs!$B$5/12,2))</f>
        <v>0</v>
      </c>
      <c r="F146" s="3">
        <f>IF(Inputs!$B$26&lt;&gt;"Ready to model","PENDING INPUTS",MIN(B146+D146,Inputs!$B$6))</f>
        <v>0</v>
      </c>
      <c r="G146" s="3">
        <f>IF(Inputs!$B$26&lt;&gt;"Ready to model","PENDING INPUTS",MIN(C146+E146,Inputs!$B$9))</f>
        <v>0</v>
      </c>
      <c r="H146" s="3">
        <f>IF(Inputs!$B$26&lt;&gt;"Ready to model","PENDING INPUTS",Inputs!$B$7)</f>
        <v>550</v>
      </c>
      <c r="I146" s="3">
        <f>IF(Inputs!$B$26&lt;&gt;"Ready to model","PENDING INPUTS",MAX(0,F146+G146-H146))</f>
        <v>0</v>
      </c>
      <c r="J146" s="3">
        <f>IF(Inputs!$B$26&lt;&gt;"Ready to model","PENDING INPUTS",IF(F146+G146&gt;H146,IF(F146+G146=0,0,H146*F146/(F146+G146)),MIN(B146+D146,F146+MAX(0,H146-F146-G146-IF((Inputs!$B$5)&lt;Inputs!$B$5,C146+E146-G146,0)))))</f>
        <v>0</v>
      </c>
      <c r="K146" s="3">
        <f>IF(Inputs!$B$26&lt;&gt;"Ready to model","PENDING INPUTS",MIN(C146+E146,MAX(0,H146-J146)))</f>
        <v>0</v>
      </c>
      <c r="L146" s="3">
        <f>IF(Inputs!$B$26&lt;&gt;"Ready to model","PENDING INPUTS",MAX(0,B146+D146-J146))</f>
        <v>0</v>
      </c>
      <c r="M146" s="3">
        <f>IF(Inputs!$B$26&lt;&gt;"Ready to model","PENDING INPUTS",MAX(0,C146+E146-K146))</f>
        <v>0</v>
      </c>
      <c r="N146" s="3">
        <f>IF(Inputs!$B$26&lt;&gt;"Ready to model","PENDING INPUTS",L146+M146)</f>
        <v>0</v>
      </c>
      <c r="O146" s="3">
        <f>IF(Inputs!$B$26&lt;&gt;"Ready to model","PENDING INPUTS",D146+E146+O145)</f>
        <v>2224.3199999999997</v>
      </c>
      <c r="P146" s="3">
        <f>IF(Inputs!$B$26&lt;&gt;"Ready to model","PENDING INPUTS",J146+K146+P145)</f>
        <v>12124.32</v>
      </c>
    </row>
    <row r="147" spans="1:16" ht="27.95" customHeight="1" x14ac:dyDescent="0.25">
      <c r="A147">
        <v>143</v>
      </c>
      <c r="B147" s="3">
        <f>IF(Inputs!$B$26&lt;&gt;"Ready to model","PENDING INPUTS",L146)</f>
        <v>0</v>
      </c>
      <c r="C147" s="3">
        <f>IF(Inputs!$B$26&lt;&gt;"Ready to model","PENDING INPUTS",M146)</f>
        <v>0</v>
      </c>
      <c r="D147" s="3">
        <f>IF(Inputs!$B$26&lt;&gt;"Ready to model","PENDING INPUTS",ROUND(B147*(Inputs!$B$5)/12,2))</f>
        <v>0</v>
      </c>
      <c r="E147" s="3">
        <f>IF(Inputs!$B$26&lt;&gt;"Ready to model","PENDING INPUTS",ROUND(C147*Inputs!$B$5/12,2))</f>
        <v>0</v>
      </c>
      <c r="F147" s="3">
        <f>IF(Inputs!$B$26&lt;&gt;"Ready to model","PENDING INPUTS",MIN(B147+D147,Inputs!$B$6))</f>
        <v>0</v>
      </c>
      <c r="G147" s="3">
        <f>IF(Inputs!$B$26&lt;&gt;"Ready to model","PENDING INPUTS",MIN(C147+E147,Inputs!$B$9))</f>
        <v>0</v>
      </c>
      <c r="H147" s="3">
        <f>IF(Inputs!$B$26&lt;&gt;"Ready to model","PENDING INPUTS",Inputs!$B$7)</f>
        <v>550</v>
      </c>
      <c r="I147" s="3">
        <f>IF(Inputs!$B$26&lt;&gt;"Ready to model","PENDING INPUTS",MAX(0,F147+G147-H147))</f>
        <v>0</v>
      </c>
      <c r="J147" s="3">
        <f>IF(Inputs!$B$26&lt;&gt;"Ready to model","PENDING INPUTS",IF(F147+G147&gt;H147,IF(F147+G147=0,0,H147*F147/(F147+G147)),MIN(B147+D147,F147+MAX(0,H147-F147-G147-IF((Inputs!$B$5)&lt;Inputs!$B$5,C147+E147-G147,0)))))</f>
        <v>0</v>
      </c>
      <c r="K147" s="3">
        <f>IF(Inputs!$B$26&lt;&gt;"Ready to model","PENDING INPUTS",MIN(C147+E147,MAX(0,H147-J147)))</f>
        <v>0</v>
      </c>
      <c r="L147" s="3">
        <f>IF(Inputs!$B$26&lt;&gt;"Ready to model","PENDING INPUTS",MAX(0,B147+D147-J147))</f>
        <v>0</v>
      </c>
      <c r="M147" s="3">
        <f>IF(Inputs!$B$26&lt;&gt;"Ready to model","PENDING INPUTS",MAX(0,C147+E147-K147))</f>
        <v>0</v>
      </c>
      <c r="N147" s="3">
        <f>IF(Inputs!$B$26&lt;&gt;"Ready to model","PENDING INPUTS",L147+M147)</f>
        <v>0</v>
      </c>
      <c r="O147" s="3">
        <f>IF(Inputs!$B$26&lt;&gt;"Ready to model","PENDING INPUTS",D147+E147+O146)</f>
        <v>2224.3199999999997</v>
      </c>
      <c r="P147" s="3">
        <f>IF(Inputs!$B$26&lt;&gt;"Ready to model","PENDING INPUTS",J147+K147+P146)</f>
        <v>12124.32</v>
      </c>
    </row>
    <row r="148" spans="1:16" ht="27.95" customHeight="1" x14ac:dyDescent="0.25">
      <c r="A148">
        <v>144</v>
      </c>
      <c r="B148" s="3">
        <f>IF(Inputs!$B$26&lt;&gt;"Ready to model","PENDING INPUTS",L147)</f>
        <v>0</v>
      </c>
      <c r="C148" s="3">
        <f>IF(Inputs!$B$26&lt;&gt;"Ready to model","PENDING INPUTS",M147)</f>
        <v>0</v>
      </c>
      <c r="D148" s="3">
        <f>IF(Inputs!$B$26&lt;&gt;"Ready to model","PENDING INPUTS",ROUND(B148*(Inputs!$B$5)/12,2))</f>
        <v>0</v>
      </c>
      <c r="E148" s="3">
        <f>IF(Inputs!$B$26&lt;&gt;"Ready to model","PENDING INPUTS",ROUND(C148*Inputs!$B$5/12,2))</f>
        <v>0</v>
      </c>
      <c r="F148" s="3">
        <f>IF(Inputs!$B$26&lt;&gt;"Ready to model","PENDING INPUTS",MIN(B148+D148,Inputs!$B$6))</f>
        <v>0</v>
      </c>
      <c r="G148" s="3">
        <f>IF(Inputs!$B$26&lt;&gt;"Ready to model","PENDING INPUTS",MIN(C148+E148,Inputs!$B$9))</f>
        <v>0</v>
      </c>
      <c r="H148" s="3">
        <f>IF(Inputs!$B$26&lt;&gt;"Ready to model","PENDING INPUTS",Inputs!$B$7)</f>
        <v>550</v>
      </c>
      <c r="I148" s="3">
        <f>IF(Inputs!$B$26&lt;&gt;"Ready to model","PENDING INPUTS",MAX(0,F148+G148-H148))</f>
        <v>0</v>
      </c>
      <c r="J148" s="3">
        <f>IF(Inputs!$B$26&lt;&gt;"Ready to model","PENDING INPUTS",IF(F148+G148&gt;H148,IF(F148+G148=0,0,H148*F148/(F148+G148)),MIN(B148+D148,F148+MAX(0,H148-F148-G148-IF((Inputs!$B$5)&lt;Inputs!$B$5,C148+E148-G148,0)))))</f>
        <v>0</v>
      </c>
      <c r="K148" s="3">
        <f>IF(Inputs!$B$26&lt;&gt;"Ready to model","PENDING INPUTS",MIN(C148+E148,MAX(0,H148-J148)))</f>
        <v>0</v>
      </c>
      <c r="L148" s="3">
        <f>IF(Inputs!$B$26&lt;&gt;"Ready to model","PENDING INPUTS",MAX(0,B148+D148-J148))</f>
        <v>0</v>
      </c>
      <c r="M148" s="3">
        <f>IF(Inputs!$B$26&lt;&gt;"Ready to model","PENDING INPUTS",MAX(0,C148+E148-K148))</f>
        <v>0</v>
      </c>
      <c r="N148" s="3">
        <f>IF(Inputs!$B$26&lt;&gt;"Ready to model","PENDING INPUTS",L148+M148)</f>
        <v>0</v>
      </c>
      <c r="O148" s="3">
        <f>IF(Inputs!$B$26&lt;&gt;"Ready to model","PENDING INPUTS",D148+E148+O147)</f>
        <v>2224.3199999999997</v>
      </c>
      <c r="P148" s="3">
        <f>IF(Inputs!$B$26&lt;&gt;"Ready to model","PENDING INPUTS",J148+K148+P147)</f>
        <v>12124.32</v>
      </c>
    </row>
    <row r="149" spans="1:16" ht="27.95" customHeight="1" x14ac:dyDescent="0.25">
      <c r="A149">
        <v>145</v>
      </c>
      <c r="B149" s="3">
        <f>IF(Inputs!$B$26&lt;&gt;"Ready to model","PENDING INPUTS",L148)</f>
        <v>0</v>
      </c>
      <c r="C149" s="3">
        <f>IF(Inputs!$B$26&lt;&gt;"Ready to model","PENDING INPUTS",M148)</f>
        <v>0</v>
      </c>
      <c r="D149" s="3">
        <f>IF(Inputs!$B$26&lt;&gt;"Ready to model","PENDING INPUTS",ROUND(B149*(Inputs!$B$5)/12,2))</f>
        <v>0</v>
      </c>
      <c r="E149" s="3">
        <f>IF(Inputs!$B$26&lt;&gt;"Ready to model","PENDING INPUTS",ROUND(C149*Inputs!$B$5/12,2))</f>
        <v>0</v>
      </c>
      <c r="F149" s="3">
        <f>IF(Inputs!$B$26&lt;&gt;"Ready to model","PENDING INPUTS",MIN(B149+D149,Inputs!$B$6))</f>
        <v>0</v>
      </c>
      <c r="G149" s="3">
        <f>IF(Inputs!$B$26&lt;&gt;"Ready to model","PENDING INPUTS",MIN(C149+E149,Inputs!$B$9))</f>
        <v>0</v>
      </c>
      <c r="H149" s="3">
        <f>IF(Inputs!$B$26&lt;&gt;"Ready to model","PENDING INPUTS",Inputs!$B$7)</f>
        <v>550</v>
      </c>
      <c r="I149" s="3">
        <f>IF(Inputs!$B$26&lt;&gt;"Ready to model","PENDING INPUTS",MAX(0,F149+G149-H149))</f>
        <v>0</v>
      </c>
      <c r="J149" s="3">
        <f>IF(Inputs!$B$26&lt;&gt;"Ready to model","PENDING INPUTS",IF(F149+G149&gt;H149,IF(F149+G149=0,0,H149*F149/(F149+G149)),MIN(B149+D149,F149+MAX(0,H149-F149-G149-IF((Inputs!$B$5)&lt;Inputs!$B$5,C149+E149-G149,0)))))</f>
        <v>0</v>
      </c>
      <c r="K149" s="3">
        <f>IF(Inputs!$B$26&lt;&gt;"Ready to model","PENDING INPUTS",MIN(C149+E149,MAX(0,H149-J149)))</f>
        <v>0</v>
      </c>
      <c r="L149" s="3">
        <f>IF(Inputs!$B$26&lt;&gt;"Ready to model","PENDING INPUTS",MAX(0,B149+D149-J149))</f>
        <v>0</v>
      </c>
      <c r="M149" s="3">
        <f>IF(Inputs!$B$26&lt;&gt;"Ready to model","PENDING INPUTS",MAX(0,C149+E149-K149))</f>
        <v>0</v>
      </c>
      <c r="N149" s="3">
        <f>IF(Inputs!$B$26&lt;&gt;"Ready to model","PENDING INPUTS",L149+M149)</f>
        <v>0</v>
      </c>
      <c r="O149" s="3">
        <f>IF(Inputs!$B$26&lt;&gt;"Ready to model","PENDING INPUTS",D149+E149+O148)</f>
        <v>2224.3199999999997</v>
      </c>
      <c r="P149" s="3">
        <f>IF(Inputs!$B$26&lt;&gt;"Ready to model","PENDING INPUTS",J149+K149+P148)</f>
        <v>12124.32</v>
      </c>
    </row>
    <row r="150" spans="1:16" ht="27.95" customHeight="1" x14ac:dyDescent="0.25">
      <c r="A150">
        <v>146</v>
      </c>
      <c r="B150" s="3">
        <f>IF(Inputs!$B$26&lt;&gt;"Ready to model","PENDING INPUTS",L149)</f>
        <v>0</v>
      </c>
      <c r="C150" s="3">
        <f>IF(Inputs!$B$26&lt;&gt;"Ready to model","PENDING INPUTS",M149)</f>
        <v>0</v>
      </c>
      <c r="D150" s="3">
        <f>IF(Inputs!$B$26&lt;&gt;"Ready to model","PENDING INPUTS",ROUND(B150*(Inputs!$B$5)/12,2))</f>
        <v>0</v>
      </c>
      <c r="E150" s="3">
        <f>IF(Inputs!$B$26&lt;&gt;"Ready to model","PENDING INPUTS",ROUND(C150*Inputs!$B$5/12,2))</f>
        <v>0</v>
      </c>
      <c r="F150" s="3">
        <f>IF(Inputs!$B$26&lt;&gt;"Ready to model","PENDING INPUTS",MIN(B150+D150,Inputs!$B$6))</f>
        <v>0</v>
      </c>
      <c r="G150" s="3">
        <f>IF(Inputs!$B$26&lt;&gt;"Ready to model","PENDING INPUTS",MIN(C150+E150,Inputs!$B$9))</f>
        <v>0</v>
      </c>
      <c r="H150" s="3">
        <f>IF(Inputs!$B$26&lt;&gt;"Ready to model","PENDING INPUTS",Inputs!$B$7)</f>
        <v>550</v>
      </c>
      <c r="I150" s="3">
        <f>IF(Inputs!$B$26&lt;&gt;"Ready to model","PENDING INPUTS",MAX(0,F150+G150-H150))</f>
        <v>0</v>
      </c>
      <c r="J150" s="3">
        <f>IF(Inputs!$B$26&lt;&gt;"Ready to model","PENDING INPUTS",IF(F150+G150&gt;H150,IF(F150+G150=0,0,H150*F150/(F150+G150)),MIN(B150+D150,F150+MAX(0,H150-F150-G150-IF((Inputs!$B$5)&lt;Inputs!$B$5,C150+E150-G150,0)))))</f>
        <v>0</v>
      </c>
      <c r="K150" s="3">
        <f>IF(Inputs!$B$26&lt;&gt;"Ready to model","PENDING INPUTS",MIN(C150+E150,MAX(0,H150-J150)))</f>
        <v>0</v>
      </c>
      <c r="L150" s="3">
        <f>IF(Inputs!$B$26&lt;&gt;"Ready to model","PENDING INPUTS",MAX(0,B150+D150-J150))</f>
        <v>0</v>
      </c>
      <c r="M150" s="3">
        <f>IF(Inputs!$B$26&lt;&gt;"Ready to model","PENDING INPUTS",MAX(0,C150+E150-K150))</f>
        <v>0</v>
      </c>
      <c r="N150" s="3">
        <f>IF(Inputs!$B$26&lt;&gt;"Ready to model","PENDING INPUTS",L150+M150)</f>
        <v>0</v>
      </c>
      <c r="O150" s="3">
        <f>IF(Inputs!$B$26&lt;&gt;"Ready to model","PENDING INPUTS",D150+E150+O149)</f>
        <v>2224.3199999999997</v>
      </c>
      <c r="P150" s="3">
        <f>IF(Inputs!$B$26&lt;&gt;"Ready to model","PENDING INPUTS",J150+K150+P149)</f>
        <v>12124.32</v>
      </c>
    </row>
    <row r="151" spans="1:16" ht="27.95" customHeight="1" x14ac:dyDescent="0.25">
      <c r="A151">
        <v>147</v>
      </c>
      <c r="B151" s="3">
        <f>IF(Inputs!$B$26&lt;&gt;"Ready to model","PENDING INPUTS",L150)</f>
        <v>0</v>
      </c>
      <c r="C151" s="3">
        <f>IF(Inputs!$B$26&lt;&gt;"Ready to model","PENDING INPUTS",M150)</f>
        <v>0</v>
      </c>
      <c r="D151" s="3">
        <f>IF(Inputs!$B$26&lt;&gt;"Ready to model","PENDING INPUTS",ROUND(B151*(Inputs!$B$5)/12,2))</f>
        <v>0</v>
      </c>
      <c r="E151" s="3">
        <f>IF(Inputs!$B$26&lt;&gt;"Ready to model","PENDING INPUTS",ROUND(C151*Inputs!$B$5/12,2))</f>
        <v>0</v>
      </c>
      <c r="F151" s="3">
        <f>IF(Inputs!$B$26&lt;&gt;"Ready to model","PENDING INPUTS",MIN(B151+D151,Inputs!$B$6))</f>
        <v>0</v>
      </c>
      <c r="G151" s="3">
        <f>IF(Inputs!$B$26&lt;&gt;"Ready to model","PENDING INPUTS",MIN(C151+E151,Inputs!$B$9))</f>
        <v>0</v>
      </c>
      <c r="H151" s="3">
        <f>IF(Inputs!$B$26&lt;&gt;"Ready to model","PENDING INPUTS",Inputs!$B$7)</f>
        <v>550</v>
      </c>
      <c r="I151" s="3">
        <f>IF(Inputs!$B$26&lt;&gt;"Ready to model","PENDING INPUTS",MAX(0,F151+G151-H151))</f>
        <v>0</v>
      </c>
      <c r="J151" s="3">
        <f>IF(Inputs!$B$26&lt;&gt;"Ready to model","PENDING INPUTS",IF(F151+G151&gt;H151,IF(F151+G151=0,0,H151*F151/(F151+G151)),MIN(B151+D151,F151+MAX(0,H151-F151-G151-IF((Inputs!$B$5)&lt;Inputs!$B$5,C151+E151-G151,0)))))</f>
        <v>0</v>
      </c>
      <c r="K151" s="3">
        <f>IF(Inputs!$B$26&lt;&gt;"Ready to model","PENDING INPUTS",MIN(C151+E151,MAX(0,H151-J151)))</f>
        <v>0</v>
      </c>
      <c r="L151" s="3">
        <f>IF(Inputs!$B$26&lt;&gt;"Ready to model","PENDING INPUTS",MAX(0,B151+D151-J151))</f>
        <v>0</v>
      </c>
      <c r="M151" s="3">
        <f>IF(Inputs!$B$26&lt;&gt;"Ready to model","PENDING INPUTS",MAX(0,C151+E151-K151))</f>
        <v>0</v>
      </c>
      <c r="N151" s="3">
        <f>IF(Inputs!$B$26&lt;&gt;"Ready to model","PENDING INPUTS",L151+M151)</f>
        <v>0</v>
      </c>
      <c r="O151" s="3">
        <f>IF(Inputs!$B$26&lt;&gt;"Ready to model","PENDING INPUTS",D151+E151+O150)</f>
        <v>2224.3199999999997</v>
      </c>
      <c r="P151" s="3">
        <f>IF(Inputs!$B$26&lt;&gt;"Ready to model","PENDING INPUTS",J151+K151+P150)</f>
        <v>12124.32</v>
      </c>
    </row>
    <row r="152" spans="1:16" ht="27.95" customHeight="1" x14ac:dyDescent="0.25">
      <c r="A152">
        <v>148</v>
      </c>
      <c r="B152" s="3">
        <f>IF(Inputs!$B$26&lt;&gt;"Ready to model","PENDING INPUTS",L151)</f>
        <v>0</v>
      </c>
      <c r="C152" s="3">
        <f>IF(Inputs!$B$26&lt;&gt;"Ready to model","PENDING INPUTS",M151)</f>
        <v>0</v>
      </c>
      <c r="D152" s="3">
        <f>IF(Inputs!$B$26&lt;&gt;"Ready to model","PENDING INPUTS",ROUND(B152*(Inputs!$B$5)/12,2))</f>
        <v>0</v>
      </c>
      <c r="E152" s="3">
        <f>IF(Inputs!$B$26&lt;&gt;"Ready to model","PENDING INPUTS",ROUND(C152*Inputs!$B$5/12,2))</f>
        <v>0</v>
      </c>
      <c r="F152" s="3">
        <f>IF(Inputs!$B$26&lt;&gt;"Ready to model","PENDING INPUTS",MIN(B152+D152,Inputs!$B$6))</f>
        <v>0</v>
      </c>
      <c r="G152" s="3">
        <f>IF(Inputs!$B$26&lt;&gt;"Ready to model","PENDING INPUTS",MIN(C152+E152,Inputs!$B$9))</f>
        <v>0</v>
      </c>
      <c r="H152" s="3">
        <f>IF(Inputs!$B$26&lt;&gt;"Ready to model","PENDING INPUTS",Inputs!$B$7)</f>
        <v>550</v>
      </c>
      <c r="I152" s="3">
        <f>IF(Inputs!$B$26&lt;&gt;"Ready to model","PENDING INPUTS",MAX(0,F152+G152-H152))</f>
        <v>0</v>
      </c>
      <c r="J152" s="3">
        <f>IF(Inputs!$B$26&lt;&gt;"Ready to model","PENDING INPUTS",IF(F152+G152&gt;H152,IF(F152+G152=0,0,H152*F152/(F152+G152)),MIN(B152+D152,F152+MAX(0,H152-F152-G152-IF((Inputs!$B$5)&lt;Inputs!$B$5,C152+E152-G152,0)))))</f>
        <v>0</v>
      </c>
      <c r="K152" s="3">
        <f>IF(Inputs!$B$26&lt;&gt;"Ready to model","PENDING INPUTS",MIN(C152+E152,MAX(0,H152-J152)))</f>
        <v>0</v>
      </c>
      <c r="L152" s="3">
        <f>IF(Inputs!$B$26&lt;&gt;"Ready to model","PENDING INPUTS",MAX(0,B152+D152-J152))</f>
        <v>0</v>
      </c>
      <c r="M152" s="3">
        <f>IF(Inputs!$B$26&lt;&gt;"Ready to model","PENDING INPUTS",MAX(0,C152+E152-K152))</f>
        <v>0</v>
      </c>
      <c r="N152" s="3">
        <f>IF(Inputs!$B$26&lt;&gt;"Ready to model","PENDING INPUTS",L152+M152)</f>
        <v>0</v>
      </c>
      <c r="O152" s="3">
        <f>IF(Inputs!$B$26&lt;&gt;"Ready to model","PENDING INPUTS",D152+E152+O151)</f>
        <v>2224.3199999999997</v>
      </c>
      <c r="P152" s="3">
        <f>IF(Inputs!$B$26&lt;&gt;"Ready to model","PENDING INPUTS",J152+K152+P151)</f>
        <v>12124.32</v>
      </c>
    </row>
    <row r="153" spans="1:16" ht="27.95" customHeight="1" x14ac:dyDescent="0.25">
      <c r="A153">
        <v>149</v>
      </c>
      <c r="B153" s="3">
        <f>IF(Inputs!$B$26&lt;&gt;"Ready to model","PENDING INPUTS",L152)</f>
        <v>0</v>
      </c>
      <c r="C153" s="3">
        <f>IF(Inputs!$B$26&lt;&gt;"Ready to model","PENDING INPUTS",M152)</f>
        <v>0</v>
      </c>
      <c r="D153" s="3">
        <f>IF(Inputs!$B$26&lt;&gt;"Ready to model","PENDING INPUTS",ROUND(B153*(Inputs!$B$5)/12,2))</f>
        <v>0</v>
      </c>
      <c r="E153" s="3">
        <f>IF(Inputs!$B$26&lt;&gt;"Ready to model","PENDING INPUTS",ROUND(C153*Inputs!$B$5/12,2))</f>
        <v>0</v>
      </c>
      <c r="F153" s="3">
        <f>IF(Inputs!$B$26&lt;&gt;"Ready to model","PENDING INPUTS",MIN(B153+D153,Inputs!$B$6))</f>
        <v>0</v>
      </c>
      <c r="G153" s="3">
        <f>IF(Inputs!$B$26&lt;&gt;"Ready to model","PENDING INPUTS",MIN(C153+E153,Inputs!$B$9))</f>
        <v>0</v>
      </c>
      <c r="H153" s="3">
        <f>IF(Inputs!$B$26&lt;&gt;"Ready to model","PENDING INPUTS",Inputs!$B$7)</f>
        <v>550</v>
      </c>
      <c r="I153" s="3">
        <f>IF(Inputs!$B$26&lt;&gt;"Ready to model","PENDING INPUTS",MAX(0,F153+G153-H153))</f>
        <v>0</v>
      </c>
      <c r="J153" s="3">
        <f>IF(Inputs!$B$26&lt;&gt;"Ready to model","PENDING INPUTS",IF(F153+G153&gt;H153,IF(F153+G153=0,0,H153*F153/(F153+G153)),MIN(B153+D153,F153+MAX(0,H153-F153-G153-IF((Inputs!$B$5)&lt;Inputs!$B$5,C153+E153-G153,0)))))</f>
        <v>0</v>
      </c>
      <c r="K153" s="3">
        <f>IF(Inputs!$B$26&lt;&gt;"Ready to model","PENDING INPUTS",MIN(C153+E153,MAX(0,H153-J153)))</f>
        <v>0</v>
      </c>
      <c r="L153" s="3">
        <f>IF(Inputs!$B$26&lt;&gt;"Ready to model","PENDING INPUTS",MAX(0,B153+D153-J153))</f>
        <v>0</v>
      </c>
      <c r="M153" s="3">
        <f>IF(Inputs!$B$26&lt;&gt;"Ready to model","PENDING INPUTS",MAX(0,C153+E153-K153))</f>
        <v>0</v>
      </c>
      <c r="N153" s="3">
        <f>IF(Inputs!$B$26&lt;&gt;"Ready to model","PENDING INPUTS",L153+M153)</f>
        <v>0</v>
      </c>
      <c r="O153" s="3">
        <f>IF(Inputs!$B$26&lt;&gt;"Ready to model","PENDING INPUTS",D153+E153+O152)</f>
        <v>2224.3199999999997</v>
      </c>
      <c r="P153" s="3">
        <f>IF(Inputs!$B$26&lt;&gt;"Ready to model","PENDING INPUTS",J153+K153+P152)</f>
        <v>12124.32</v>
      </c>
    </row>
    <row r="154" spans="1:16" ht="27.95" customHeight="1" x14ac:dyDescent="0.25">
      <c r="A154">
        <v>150</v>
      </c>
      <c r="B154" s="3">
        <f>IF(Inputs!$B$26&lt;&gt;"Ready to model","PENDING INPUTS",L153)</f>
        <v>0</v>
      </c>
      <c r="C154" s="3">
        <f>IF(Inputs!$B$26&lt;&gt;"Ready to model","PENDING INPUTS",M153)</f>
        <v>0</v>
      </c>
      <c r="D154" s="3">
        <f>IF(Inputs!$B$26&lt;&gt;"Ready to model","PENDING INPUTS",ROUND(B154*(Inputs!$B$5)/12,2))</f>
        <v>0</v>
      </c>
      <c r="E154" s="3">
        <f>IF(Inputs!$B$26&lt;&gt;"Ready to model","PENDING INPUTS",ROUND(C154*Inputs!$B$5/12,2))</f>
        <v>0</v>
      </c>
      <c r="F154" s="3">
        <f>IF(Inputs!$B$26&lt;&gt;"Ready to model","PENDING INPUTS",MIN(B154+D154,Inputs!$B$6))</f>
        <v>0</v>
      </c>
      <c r="G154" s="3">
        <f>IF(Inputs!$B$26&lt;&gt;"Ready to model","PENDING INPUTS",MIN(C154+E154,Inputs!$B$9))</f>
        <v>0</v>
      </c>
      <c r="H154" s="3">
        <f>IF(Inputs!$B$26&lt;&gt;"Ready to model","PENDING INPUTS",Inputs!$B$7)</f>
        <v>550</v>
      </c>
      <c r="I154" s="3">
        <f>IF(Inputs!$B$26&lt;&gt;"Ready to model","PENDING INPUTS",MAX(0,F154+G154-H154))</f>
        <v>0</v>
      </c>
      <c r="J154" s="3">
        <f>IF(Inputs!$B$26&lt;&gt;"Ready to model","PENDING INPUTS",IF(F154+G154&gt;H154,IF(F154+G154=0,0,H154*F154/(F154+G154)),MIN(B154+D154,F154+MAX(0,H154-F154-G154-IF((Inputs!$B$5)&lt;Inputs!$B$5,C154+E154-G154,0)))))</f>
        <v>0</v>
      </c>
      <c r="K154" s="3">
        <f>IF(Inputs!$B$26&lt;&gt;"Ready to model","PENDING INPUTS",MIN(C154+E154,MAX(0,H154-J154)))</f>
        <v>0</v>
      </c>
      <c r="L154" s="3">
        <f>IF(Inputs!$B$26&lt;&gt;"Ready to model","PENDING INPUTS",MAX(0,B154+D154-J154))</f>
        <v>0</v>
      </c>
      <c r="M154" s="3">
        <f>IF(Inputs!$B$26&lt;&gt;"Ready to model","PENDING INPUTS",MAX(0,C154+E154-K154))</f>
        <v>0</v>
      </c>
      <c r="N154" s="3">
        <f>IF(Inputs!$B$26&lt;&gt;"Ready to model","PENDING INPUTS",L154+M154)</f>
        <v>0</v>
      </c>
      <c r="O154" s="3">
        <f>IF(Inputs!$B$26&lt;&gt;"Ready to model","PENDING INPUTS",D154+E154+O153)</f>
        <v>2224.3199999999997</v>
      </c>
      <c r="P154" s="3">
        <f>IF(Inputs!$B$26&lt;&gt;"Ready to model","PENDING INPUTS",J154+K154+P153)</f>
        <v>12124.32</v>
      </c>
    </row>
    <row r="155" spans="1:16" ht="27.95" customHeight="1" x14ac:dyDescent="0.25">
      <c r="A155">
        <v>151</v>
      </c>
      <c r="B155" s="3">
        <f>IF(Inputs!$B$26&lt;&gt;"Ready to model","PENDING INPUTS",L154)</f>
        <v>0</v>
      </c>
      <c r="C155" s="3">
        <f>IF(Inputs!$B$26&lt;&gt;"Ready to model","PENDING INPUTS",M154)</f>
        <v>0</v>
      </c>
      <c r="D155" s="3">
        <f>IF(Inputs!$B$26&lt;&gt;"Ready to model","PENDING INPUTS",ROUND(B155*(Inputs!$B$5)/12,2))</f>
        <v>0</v>
      </c>
      <c r="E155" s="3">
        <f>IF(Inputs!$B$26&lt;&gt;"Ready to model","PENDING INPUTS",ROUND(C155*Inputs!$B$5/12,2))</f>
        <v>0</v>
      </c>
      <c r="F155" s="3">
        <f>IF(Inputs!$B$26&lt;&gt;"Ready to model","PENDING INPUTS",MIN(B155+D155,Inputs!$B$6))</f>
        <v>0</v>
      </c>
      <c r="G155" s="3">
        <f>IF(Inputs!$B$26&lt;&gt;"Ready to model","PENDING INPUTS",MIN(C155+E155,Inputs!$B$9))</f>
        <v>0</v>
      </c>
      <c r="H155" s="3">
        <f>IF(Inputs!$B$26&lt;&gt;"Ready to model","PENDING INPUTS",Inputs!$B$7)</f>
        <v>550</v>
      </c>
      <c r="I155" s="3">
        <f>IF(Inputs!$B$26&lt;&gt;"Ready to model","PENDING INPUTS",MAX(0,F155+G155-H155))</f>
        <v>0</v>
      </c>
      <c r="J155" s="3">
        <f>IF(Inputs!$B$26&lt;&gt;"Ready to model","PENDING INPUTS",IF(F155+G155&gt;H155,IF(F155+G155=0,0,H155*F155/(F155+G155)),MIN(B155+D155,F155+MAX(0,H155-F155-G155-IF((Inputs!$B$5)&lt;Inputs!$B$5,C155+E155-G155,0)))))</f>
        <v>0</v>
      </c>
      <c r="K155" s="3">
        <f>IF(Inputs!$B$26&lt;&gt;"Ready to model","PENDING INPUTS",MIN(C155+E155,MAX(0,H155-J155)))</f>
        <v>0</v>
      </c>
      <c r="L155" s="3">
        <f>IF(Inputs!$B$26&lt;&gt;"Ready to model","PENDING INPUTS",MAX(0,B155+D155-J155))</f>
        <v>0</v>
      </c>
      <c r="M155" s="3">
        <f>IF(Inputs!$B$26&lt;&gt;"Ready to model","PENDING INPUTS",MAX(0,C155+E155-K155))</f>
        <v>0</v>
      </c>
      <c r="N155" s="3">
        <f>IF(Inputs!$B$26&lt;&gt;"Ready to model","PENDING INPUTS",L155+M155)</f>
        <v>0</v>
      </c>
      <c r="O155" s="3">
        <f>IF(Inputs!$B$26&lt;&gt;"Ready to model","PENDING INPUTS",D155+E155+O154)</f>
        <v>2224.3199999999997</v>
      </c>
      <c r="P155" s="3">
        <f>IF(Inputs!$B$26&lt;&gt;"Ready to model","PENDING INPUTS",J155+K155+P154)</f>
        <v>12124.32</v>
      </c>
    </row>
    <row r="156" spans="1:16" ht="27.95" customHeight="1" x14ac:dyDescent="0.25">
      <c r="A156">
        <v>152</v>
      </c>
      <c r="B156" s="3">
        <f>IF(Inputs!$B$26&lt;&gt;"Ready to model","PENDING INPUTS",L155)</f>
        <v>0</v>
      </c>
      <c r="C156" s="3">
        <f>IF(Inputs!$B$26&lt;&gt;"Ready to model","PENDING INPUTS",M155)</f>
        <v>0</v>
      </c>
      <c r="D156" s="3">
        <f>IF(Inputs!$B$26&lt;&gt;"Ready to model","PENDING INPUTS",ROUND(B156*(Inputs!$B$5)/12,2))</f>
        <v>0</v>
      </c>
      <c r="E156" s="3">
        <f>IF(Inputs!$B$26&lt;&gt;"Ready to model","PENDING INPUTS",ROUND(C156*Inputs!$B$5/12,2))</f>
        <v>0</v>
      </c>
      <c r="F156" s="3">
        <f>IF(Inputs!$B$26&lt;&gt;"Ready to model","PENDING INPUTS",MIN(B156+D156,Inputs!$B$6))</f>
        <v>0</v>
      </c>
      <c r="G156" s="3">
        <f>IF(Inputs!$B$26&lt;&gt;"Ready to model","PENDING INPUTS",MIN(C156+E156,Inputs!$B$9))</f>
        <v>0</v>
      </c>
      <c r="H156" s="3">
        <f>IF(Inputs!$B$26&lt;&gt;"Ready to model","PENDING INPUTS",Inputs!$B$7)</f>
        <v>550</v>
      </c>
      <c r="I156" s="3">
        <f>IF(Inputs!$B$26&lt;&gt;"Ready to model","PENDING INPUTS",MAX(0,F156+G156-H156))</f>
        <v>0</v>
      </c>
      <c r="J156" s="3">
        <f>IF(Inputs!$B$26&lt;&gt;"Ready to model","PENDING INPUTS",IF(F156+G156&gt;H156,IF(F156+G156=0,0,H156*F156/(F156+G156)),MIN(B156+D156,F156+MAX(0,H156-F156-G156-IF((Inputs!$B$5)&lt;Inputs!$B$5,C156+E156-G156,0)))))</f>
        <v>0</v>
      </c>
      <c r="K156" s="3">
        <f>IF(Inputs!$B$26&lt;&gt;"Ready to model","PENDING INPUTS",MIN(C156+E156,MAX(0,H156-J156)))</f>
        <v>0</v>
      </c>
      <c r="L156" s="3">
        <f>IF(Inputs!$B$26&lt;&gt;"Ready to model","PENDING INPUTS",MAX(0,B156+D156-J156))</f>
        <v>0</v>
      </c>
      <c r="M156" s="3">
        <f>IF(Inputs!$B$26&lt;&gt;"Ready to model","PENDING INPUTS",MAX(0,C156+E156-K156))</f>
        <v>0</v>
      </c>
      <c r="N156" s="3">
        <f>IF(Inputs!$B$26&lt;&gt;"Ready to model","PENDING INPUTS",L156+M156)</f>
        <v>0</v>
      </c>
      <c r="O156" s="3">
        <f>IF(Inputs!$B$26&lt;&gt;"Ready to model","PENDING INPUTS",D156+E156+O155)</f>
        <v>2224.3199999999997</v>
      </c>
      <c r="P156" s="3">
        <f>IF(Inputs!$B$26&lt;&gt;"Ready to model","PENDING INPUTS",J156+K156+P155)</f>
        <v>12124.32</v>
      </c>
    </row>
    <row r="157" spans="1:16" ht="27.95" customHeight="1" x14ac:dyDescent="0.25">
      <c r="A157">
        <v>153</v>
      </c>
      <c r="B157" s="3">
        <f>IF(Inputs!$B$26&lt;&gt;"Ready to model","PENDING INPUTS",L156)</f>
        <v>0</v>
      </c>
      <c r="C157" s="3">
        <f>IF(Inputs!$B$26&lt;&gt;"Ready to model","PENDING INPUTS",M156)</f>
        <v>0</v>
      </c>
      <c r="D157" s="3">
        <f>IF(Inputs!$B$26&lt;&gt;"Ready to model","PENDING INPUTS",ROUND(B157*(Inputs!$B$5)/12,2))</f>
        <v>0</v>
      </c>
      <c r="E157" s="3">
        <f>IF(Inputs!$B$26&lt;&gt;"Ready to model","PENDING INPUTS",ROUND(C157*Inputs!$B$5/12,2))</f>
        <v>0</v>
      </c>
      <c r="F157" s="3">
        <f>IF(Inputs!$B$26&lt;&gt;"Ready to model","PENDING INPUTS",MIN(B157+D157,Inputs!$B$6))</f>
        <v>0</v>
      </c>
      <c r="G157" s="3">
        <f>IF(Inputs!$B$26&lt;&gt;"Ready to model","PENDING INPUTS",MIN(C157+E157,Inputs!$B$9))</f>
        <v>0</v>
      </c>
      <c r="H157" s="3">
        <f>IF(Inputs!$B$26&lt;&gt;"Ready to model","PENDING INPUTS",Inputs!$B$7)</f>
        <v>550</v>
      </c>
      <c r="I157" s="3">
        <f>IF(Inputs!$B$26&lt;&gt;"Ready to model","PENDING INPUTS",MAX(0,F157+G157-H157))</f>
        <v>0</v>
      </c>
      <c r="J157" s="3">
        <f>IF(Inputs!$B$26&lt;&gt;"Ready to model","PENDING INPUTS",IF(F157+G157&gt;H157,IF(F157+G157=0,0,H157*F157/(F157+G157)),MIN(B157+D157,F157+MAX(0,H157-F157-G157-IF((Inputs!$B$5)&lt;Inputs!$B$5,C157+E157-G157,0)))))</f>
        <v>0</v>
      </c>
      <c r="K157" s="3">
        <f>IF(Inputs!$B$26&lt;&gt;"Ready to model","PENDING INPUTS",MIN(C157+E157,MAX(0,H157-J157)))</f>
        <v>0</v>
      </c>
      <c r="L157" s="3">
        <f>IF(Inputs!$B$26&lt;&gt;"Ready to model","PENDING INPUTS",MAX(0,B157+D157-J157))</f>
        <v>0</v>
      </c>
      <c r="M157" s="3">
        <f>IF(Inputs!$B$26&lt;&gt;"Ready to model","PENDING INPUTS",MAX(0,C157+E157-K157))</f>
        <v>0</v>
      </c>
      <c r="N157" s="3">
        <f>IF(Inputs!$B$26&lt;&gt;"Ready to model","PENDING INPUTS",L157+M157)</f>
        <v>0</v>
      </c>
      <c r="O157" s="3">
        <f>IF(Inputs!$B$26&lt;&gt;"Ready to model","PENDING INPUTS",D157+E157+O156)</f>
        <v>2224.3199999999997</v>
      </c>
      <c r="P157" s="3">
        <f>IF(Inputs!$B$26&lt;&gt;"Ready to model","PENDING INPUTS",J157+K157+P156)</f>
        <v>12124.32</v>
      </c>
    </row>
    <row r="158" spans="1:16" ht="27.95" customHeight="1" x14ac:dyDescent="0.25">
      <c r="A158">
        <v>154</v>
      </c>
      <c r="B158" s="3">
        <f>IF(Inputs!$B$26&lt;&gt;"Ready to model","PENDING INPUTS",L157)</f>
        <v>0</v>
      </c>
      <c r="C158" s="3">
        <f>IF(Inputs!$B$26&lt;&gt;"Ready to model","PENDING INPUTS",M157)</f>
        <v>0</v>
      </c>
      <c r="D158" s="3">
        <f>IF(Inputs!$B$26&lt;&gt;"Ready to model","PENDING INPUTS",ROUND(B158*(Inputs!$B$5)/12,2))</f>
        <v>0</v>
      </c>
      <c r="E158" s="3">
        <f>IF(Inputs!$B$26&lt;&gt;"Ready to model","PENDING INPUTS",ROUND(C158*Inputs!$B$5/12,2))</f>
        <v>0</v>
      </c>
      <c r="F158" s="3">
        <f>IF(Inputs!$B$26&lt;&gt;"Ready to model","PENDING INPUTS",MIN(B158+D158,Inputs!$B$6))</f>
        <v>0</v>
      </c>
      <c r="G158" s="3">
        <f>IF(Inputs!$B$26&lt;&gt;"Ready to model","PENDING INPUTS",MIN(C158+E158,Inputs!$B$9))</f>
        <v>0</v>
      </c>
      <c r="H158" s="3">
        <f>IF(Inputs!$B$26&lt;&gt;"Ready to model","PENDING INPUTS",Inputs!$B$7)</f>
        <v>550</v>
      </c>
      <c r="I158" s="3">
        <f>IF(Inputs!$B$26&lt;&gt;"Ready to model","PENDING INPUTS",MAX(0,F158+G158-H158))</f>
        <v>0</v>
      </c>
      <c r="J158" s="3">
        <f>IF(Inputs!$B$26&lt;&gt;"Ready to model","PENDING INPUTS",IF(F158+G158&gt;H158,IF(F158+G158=0,0,H158*F158/(F158+G158)),MIN(B158+D158,F158+MAX(0,H158-F158-G158-IF((Inputs!$B$5)&lt;Inputs!$B$5,C158+E158-G158,0)))))</f>
        <v>0</v>
      </c>
      <c r="K158" s="3">
        <f>IF(Inputs!$B$26&lt;&gt;"Ready to model","PENDING INPUTS",MIN(C158+E158,MAX(0,H158-J158)))</f>
        <v>0</v>
      </c>
      <c r="L158" s="3">
        <f>IF(Inputs!$B$26&lt;&gt;"Ready to model","PENDING INPUTS",MAX(0,B158+D158-J158))</f>
        <v>0</v>
      </c>
      <c r="M158" s="3">
        <f>IF(Inputs!$B$26&lt;&gt;"Ready to model","PENDING INPUTS",MAX(0,C158+E158-K158))</f>
        <v>0</v>
      </c>
      <c r="N158" s="3">
        <f>IF(Inputs!$B$26&lt;&gt;"Ready to model","PENDING INPUTS",L158+M158)</f>
        <v>0</v>
      </c>
      <c r="O158" s="3">
        <f>IF(Inputs!$B$26&lt;&gt;"Ready to model","PENDING INPUTS",D158+E158+O157)</f>
        <v>2224.3199999999997</v>
      </c>
      <c r="P158" s="3">
        <f>IF(Inputs!$B$26&lt;&gt;"Ready to model","PENDING INPUTS",J158+K158+P157)</f>
        <v>12124.32</v>
      </c>
    </row>
    <row r="159" spans="1:16" ht="27.95" customHeight="1" x14ac:dyDescent="0.25">
      <c r="A159">
        <v>155</v>
      </c>
      <c r="B159" s="3">
        <f>IF(Inputs!$B$26&lt;&gt;"Ready to model","PENDING INPUTS",L158)</f>
        <v>0</v>
      </c>
      <c r="C159" s="3">
        <f>IF(Inputs!$B$26&lt;&gt;"Ready to model","PENDING INPUTS",M158)</f>
        <v>0</v>
      </c>
      <c r="D159" s="3">
        <f>IF(Inputs!$B$26&lt;&gt;"Ready to model","PENDING INPUTS",ROUND(B159*(Inputs!$B$5)/12,2))</f>
        <v>0</v>
      </c>
      <c r="E159" s="3">
        <f>IF(Inputs!$B$26&lt;&gt;"Ready to model","PENDING INPUTS",ROUND(C159*Inputs!$B$5/12,2))</f>
        <v>0</v>
      </c>
      <c r="F159" s="3">
        <f>IF(Inputs!$B$26&lt;&gt;"Ready to model","PENDING INPUTS",MIN(B159+D159,Inputs!$B$6))</f>
        <v>0</v>
      </c>
      <c r="G159" s="3">
        <f>IF(Inputs!$B$26&lt;&gt;"Ready to model","PENDING INPUTS",MIN(C159+E159,Inputs!$B$9))</f>
        <v>0</v>
      </c>
      <c r="H159" s="3">
        <f>IF(Inputs!$B$26&lt;&gt;"Ready to model","PENDING INPUTS",Inputs!$B$7)</f>
        <v>550</v>
      </c>
      <c r="I159" s="3">
        <f>IF(Inputs!$B$26&lt;&gt;"Ready to model","PENDING INPUTS",MAX(0,F159+G159-H159))</f>
        <v>0</v>
      </c>
      <c r="J159" s="3">
        <f>IF(Inputs!$B$26&lt;&gt;"Ready to model","PENDING INPUTS",IF(F159+G159&gt;H159,IF(F159+G159=0,0,H159*F159/(F159+G159)),MIN(B159+D159,F159+MAX(0,H159-F159-G159-IF((Inputs!$B$5)&lt;Inputs!$B$5,C159+E159-G159,0)))))</f>
        <v>0</v>
      </c>
      <c r="K159" s="3">
        <f>IF(Inputs!$B$26&lt;&gt;"Ready to model","PENDING INPUTS",MIN(C159+E159,MAX(0,H159-J159)))</f>
        <v>0</v>
      </c>
      <c r="L159" s="3">
        <f>IF(Inputs!$B$26&lt;&gt;"Ready to model","PENDING INPUTS",MAX(0,B159+D159-J159))</f>
        <v>0</v>
      </c>
      <c r="M159" s="3">
        <f>IF(Inputs!$B$26&lt;&gt;"Ready to model","PENDING INPUTS",MAX(0,C159+E159-K159))</f>
        <v>0</v>
      </c>
      <c r="N159" s="3">
        <f>IF(Inputs!$B$26&lt;&gt;"Ready to model","PENDING INPUTS",L159+M159)</f>
        <v>0</v>
      </c>
      <c r="O159" s="3">
        <f>IF(Inputs!$B$26&lt;&gt;"Ready to model","PENDING INPUTS",D159+E159+O158)</f>
        <v>2224.3199999999997</v>
      </c>
      <c r="P159" s="3">
        <f>IF(Inputs!$B$26&lt;&gt;"Ready to model","PENDING INPUTS",J159+K159+P158)</f>
        <v>12124.32</v>
      </c>
    </row>
    <row r="160" spans="1:16" ht="27.95" customHeight="1" x14ac:dyDescent="0.25">
      <c r="A160">
        <v>156</v>
      </c>
      <c r="B160" s="3">
        <f>IF(Inputs!$B$26&lt;&gt;"Ready to model","PENDING INPUTS",L159)</f>
        <v>0</v>
      </c>
      <c r="C160" s="3">
        <f>IF(Inputs!$B$26&lt;&gt;"Ready to model","PENDING INPUTS",M159)</f>
        <v>0</v>
      </c>
      <c r="D160" s="3">
        <f>IF(Inputs!$B$26&lt;&gt;"Ready to model","PENDING INPUTS",ROUND(B160*(Inputs!$B$5)/12,2))</f>
        <v>0</v>
      </c>
      <c r="E160" s="3">
        <f>IF(Inputs!$B$26&lt;&gt;"Ready to model","PENDING INPUTS",ROUND(C160*Inputs!$B$5/12,2))</f>
        <v>0</v>
      </c>
      <c r="F160" s="3">
        <f>IF(Inputs!$B$26&lt;&gt;"Ready to model","PENDING INPUTS",MIN(B160+D160,Inputs!$B$6))</f>
        <v>0</v>
      </c>
      <c r="G160" s="3">
        <f>IF(Inputs!$B$26&lt;&gt;"Ready to model","PENDING INPUTS",MIN(C160+E160,Inputs!$B$9))</f>
        <v>0</v>
      </c>
      <c r="H160" s="3">
        <f>IF(Inputs!$B$26&lt;&gt;"Ready to model","PENDING INPUTS",Inputs!$B$7)</f>
        <v>550</v>
      </c>
      <c r="I160" s="3">
        <f>IF(Inputs!$B$26&lt;&gt;"Ready to model","PENDING INPUTS",MAX(0,F160+G160-H160))</f>
        <v>0</v>
      </c>
      <c r="J160" s="3">
        <f>IF(Inputs!$B$26&lt;&gt;"Ready to model","PENDING INPUTS",IF(F160+G160&gt;H160,IF(F160+G160=0,0,H160*F160/(F160+G160)),MIN(B160+D160,F160+MAX(0,H160-F160-G160-IF((Inputs!$B$5)&lt;Inputs!$B$5,C160+E160-G160,0)))))</f>
        <v>0</v>
      </c>
      <c r="K160" s="3">
        <f>IF(Inputs!$B$26&lt;&gt;"Ready to model","PENDING INPUTS",MIN(C160+E160,MAX(0,H160-J160)))</f>
        <v>0</v>
      </c>
      <c r="L160" s="3">
        <f>IF(Inputs!$B$26&lt;&gt;"Ready to model","PENDING INPUTS",MAX(0,B160+D160-J160))</f>
        <v>0</v>
      </c>
      <c r="M160" s="3">
        <f>IF(Inputs!$B$26&lt;&gt;"Ready to model","PENDING INPUTS",MAX(0,C160+E160-K160))</f>
        <v>0</v>
      </c>
      <c r="N160" s="3">
        <f>IF(Inputs!$B$26&lt;&gt;"Ready to model","PENDING INPUTS",L160+M160)</f>
        <v>0</v>
      </c>
      <c r="O160" s="3">
        <f>IF(Inputs!$B$26&lt;&gt;"Ready to model","PENDING INPUTS",D160+E160+O159)</f>
        <v>2224.3199999999997</v>
      </c>
      <c r="P160" s="3">
        <f>IF(Inputs!$B$26&lt;&gt;"Ready to model","PENDING INPUTS",J160+K160+P159)</f>
        <v>12124.32</v>
      </c>
    </row>
    <row r="161" spans="1:16" ht="27.95" customHeight="1" x14ac:dyDescent="0.25">
      <c r="A161">
        <v>157</v>
      </c>
      <c r="B161" s="3">
        <f>IF(Inputs!$B$26&lt;&gt;"Ready to model","PENDING INPUTS",L160)</f>
        <v>0</v>
      </c>
      <c r="C161" s="3">
        <f>IF(Inputs!$B$26&lt;&gt;"Ready to model","PENDING INPUTS",M160)</f>
        <v>0</v>
      </c>
      <c r="D161" s="3">
        <f>IF(Inputs!$B$26&lt;&gt;"Ready to model","PENDING INPUTS",ROUND(B161*(Inputs!$B$5)/12,2))</f>
        <v>0</v>
      </c>
      <c r="E161" s="3">
        <f>IF(Inputs!$B$26&lt;&gt;"Ready to model","PENDING INPUTS",ROUND(C161*Inputs!$B$5/12,2))</f>
        <v>0</v>
      </c>
      <c r="F161" s="3">
        <f>IF(Inputs!$B$26&lt;&gt;"Ready to model","PENDING INPUTS",MIN(B161+D161,Inputs!$B$6))</f>
        <v>0</v>
      </c>
      <c r="G161" s="3">
        <f>IF(Inputs!$B$26&lt;&gt;"Ready to model","PENDING INPUTS",MIN(C161+E161,Inputs!$B$9))</f>
        <v>0</v>
      </c>
      <c r="H161" s="3">
        <f>IF(Inputs!$B$26&lt;&gt;"Ready to model","PENDING INPUTS",Inputs!$B$7)</f>
        <v>550</v>
      </c>
      <c r="I161" s="3">
        <f>IF(Inputs!$B$26&lt;&gt;"Ready to model","PENDING INPUTS",MAX(0,F161+G161-H161))</f>
        <v>0</v>
      </c>
      <c r="J161" s="3">
        <f>IF(Inputs!$B$26&lt;&gt;"Ready to model","PENDING INPUTS",IF(F161+G161&gt;H161,IF(F161+G161=0,0,H161*F161/(F161+G161)),MIN(B161+D161,F161+MAX(0,H161-F161-G161-IF((Inputs!$B$5)&lt;Inputs!$B$5,C161+E161-G161,0)))))</f>
        <v>0</v>
      </c>
      <c r="K161" s="3">
        <f>IF(Inputs!$B$26&lt;&gt;"Ready to model","PENDING INPUTS",MIN(C161+E161,MAX(0,H161-J161)))</f>
        <v>0</v>
      </c>
      <c r="L161" s="3">
        <f>IF(Inputs!$B$26&lt;&gt;"Ready to model","PENDING INPUTS",MAX(0,B161+D161-J161))</f>
        <v>0</v>
      </c>
      <c r="M161" s="3">
        <f>IF(Inputs!$B$26&lt;&gt;"Ready to model","PENDING INPUTS",MAX(0,C161+E161-K161))</f>
        <v>0</v>
      </c>
      <c r="N161" s="3">
        <f>IF(Inputs!$B$26&lt;&gt;"Ready to model","PENDING INPUTS",L161+M161)</f>
        <v>0</v>
      </c>
      <c r="O161" s="3">
        <f>IF(Inputs!$B$26&lt;&gt;"Ready to model","PENDING INPUTS",D161+E161+O160)</f>
        <v>2224.3199999999997</v>
      </c>
      <c r="P161" s="3">
        <f>IF(Inputs!$B$26&lt;&gt;"Ready to model","PENDING INPUTS",J161+K161+P160)</f>
        <v>12124.32</v>
      </c>
    </row>
    <row r="162" spans="1:16" ht="27.95" customHeight="1" x14ac:dyDescent="0.25">
      <c r="A162">
        <v>158</v>
      </c>
      <c r="B162" s="3">
        <f>IF(Inputs!$B$26&lt;&gt;"Ready to model","PENDING INPUTS",L161)</f>
        <v>0</v>
      </c>
      <c r="C162" s="3">
        <f>IF(Inputs!$B$26&lt;&gt;"Ready to model","PENDING INPUTS",M161)</f>
        <v>0</v>
      </c>
      <c r="D162" s="3">
        <f>IF(Inputs!$B$26&lt;&gt;"Ready to model","PENDING INPUTS",ROUND(B162*(Inputs!$B$5)/12,2))</f>
        <v>0</v>
      </c>
      <c r="E162" s="3">
        <f>IF(Inputs!$B$26&lt;&gt;"Ready to model","PENDING INPUTS",ROUND(C162*Inputs!$B$5/12,2))</f>
        <v>0</v>
      </c>
      <c r="F162" s="3">
        <f>IF(Inputs!$B$26&lt;&gt;"Ready to model","PENDING INPUTS",MIN(B162+D162,Inputs!$B$6))</f>
        <v>0</v>
      </c>
      <c r="G162" s="3">
        <f>IF(Inputs!$B$26&lt;&gt;"Ready to model","PENDING INPUTS",MIN(C162+E162,Inputs!$B$9))</f>
        <v>0</v>
      </c>
      <c r="H162" s="3">
        <f>IF(Inputs!$B$26&lt;&gt;"Ready to model","PENDING INPUTS",Inputs!$B$7)</f>
        <v>550</v>
      </c>
      <c r="I162" s="3">
        <f>IF(Inputs!$B$26&lt;&gt;"Ready to model","PENDING INPUTS",MAX(0,F162+G162-H162))</f>
        <v>0</v>
      </c>
      <c r="J162" s="3">
        <f>IF(Inputs!$B$26&lt;&gt;"Ready to model","PENDING INPUTS",IF(F162+G162&gt;H162,IF(F162+G162=0,0,H162*F162/(F162+G162)),MIN(B162+D162,F162+MAX(0,H162-F162-G162-IF((Inputs!$B$5)&lt;Inputs!$B$5,C162+E162-G162,0)))))</f>
        <v>0</v>
      </c>
      <c r="K162" s="3">
        <f>IF(Inputs!$B$26&lt;&gt;"Ready to model","PENDING INPUTS",MIN(C162+E162,MAX(0,H162-J162)))</f>
        <v>0</v>
      </c>
      <c r="L162" s="3">
        <f>IF(Inputs!$B$26&lt;&gt;"Ready to model","PENDING INPUTS",MAX(0,B162+D162-J162))</f>
        <v>0</v>
      </c>
      <c r="M162" s="3">
        <f>IF(Inputs!$B$26&lt;&gt;"Ready to model","PENDING INPUTS",MAX(0,C162+E162-K162))</f>
        <v>0</v>
      </c>
      <c r="N162" s="3">
        <f>IF(Inputs!$B$26&lt;&gt;"Ready to model","PENDING INPUTS",L162+M162)</f>
        <v>0</v>
      </c>
      <c r="O162" s="3">
        <f>IF(Inputs!$B$26&lt;&gt;"Ready to model","PENDING INPUTS",D162+E162+O161)</f>
        <v>2224.3199999999997</v>
      </c>
      <c r="P162" s="3">
        <f>IF(Inputs!$B$26&lt;&gt;"Ready to model","PENDING INPUTS",J162+K162+P161)</f>
        <v>12124.32</v>
      </c>
    </row>
    <row r="163" spans="1:16" ht="27.95" customHeight="1" x14ac:dyDescent="0.25">
      <c r="A163">
        <v>159</v>
      </c>
      <c r="B163" s="3">
        <f>IF(Inputs!$B$26&lt;&gt;"Ready to model","PENDING INPUTS",L162)</f>
        <v>0</v>
      </c>
      <c r="C163" s="3">
        <f>IF(Inputs!$B$26&lt;&gt;"Ready to model","PENDING INPUTS",M162)</f>
        <v>0</v>
      </c>
      <c r="D163" s="3">
        <f>IF(Inputs!$B$26&lt;&gt;"Ready to model","PENDING INPUTS",ROUND(B163*(Inputs!$B$5)/12,2))</f>
        <v>0</v>
      </c>
      <c r="E163" s="3">
        <f>IF(Inputs!$B$26&lt;&gt;"Ready to model","PENDING INPUTS",ROUND(C163*Inputs!$B$5/12,2))</f>
        <v>0</v>
      </c>
      <c r="F163" s="3">
        <f>IF(Inputs!$B$26&lt;&gt;"Ready to model","PENDING INPUTS",MIN(B163+D163,Inputs!$B$6))</f>
        <v>0</v>
      </c>
      <c r="G163" s="3">
        <f>IF(Inputs!$B$26&lt;&gt;"Ready to model","PENDING INPUTS",MIN(C163+E163,Inputs!$B$9))</f>
        <v>0</v>
      </c>
      <c r="H163" s="3">
        <f>IF(Inputs!$B$26&lt;&gt;"Ready to model","PENDING INPUTS",Inputs!$B$7)</f>
        <v>550</v>
      </c>
      <c r="I163" s="3">
        <f>IF(Inputs!$B$26&lt;&gt;"Ready to model","PENDING INPUTS",MAX(0,F163+G163-H163))</f>
        <v>0</v>
      </c>
      <c r="J163" s="3">
        <f>IF(Inputs!$B$26&lt;&gt;"Ready to model","PENDING INPUTS",IF(F163+G163&gt;H163,IF(F163+G163=0,0,H163*F163/(F163+G163)),MIN(B163+D163,F163+MAX(0,H163-F163-G163-IF((Inputs!$B$5)&lt;Inputs!$B$5,C163+E163-G163,0)))))</f>
        <v>0</v>
      </c>
      <c r="K163" s="3">
        <f>IF(Inputs!$B$26&lt;&gt;"Ready to model","PENDING INPUTS",MIN(C163+E163,MAX(0,H163-J163)))</f>
        <v>0</v>
      </c>
      <c r="L163" s="3">
        <f>IF(Inputs!$B$26&lt;&gt;"Ready to model","PENDING INPUTS",MAX(0,B163+D163-J163))</f>
        <v>0</v>
      </c>
      <c r="M163" s="3">
        <f>IF(Inputs!$B$26&lt;&gt;"Ready to model","PENDING INPUTS",MAX(0,C163+E163-K163))</f>
        <v>0</v>
      </c>
      <c r="N163" s="3">
        <f>IF(Inputs!$B$26&lt;&gt;"Ready to model","PENDING INPUTS",L163+M163)</f>
        <v>0</v>
      </c>
      <c r="O163" s="3">
        <f>IF(Inputs!$B$26&lt;&gt;"Ready to model","PENDING INPUTS",D163+E163+O162)</f>
        <v>2224.3199999999997</v>
      </c>
      <c r="P163" s="3">
        <f>IF(Inputs!$B$26&lt;&gt;"Ready to model","PENDING INPUTS",J163+K163+P162)</f>
        <v>12124.32</v>
      </c>
    </row>
    <row r="164" spans="1:16" ht="27.95" customHeight="1" x14ac:dyDescent="0.25">
      <c r="A164">
        <v>160</v>
      </c>
      <c r="B164" s="3">
        <f>IF(Inputs!$B$26&lt;&gt;"Ready to model","PENDING INPUTS",L163)</f>
        <v>0</v>
      </c>
      <c r="C164" s="3">
        <f>IF(Inputs!$B$26&lt;&gt;"Ready to model","PENDING INPUTS",M163)</f>
        <v>0</v>
      </c>
      <c r="D164" s="3">
        <f>IF(Inputs!$B$26&lt;&gt;"Ready to model","PENDING INPUTS",ROUND(B164*(Inputs!$B$5)/12,2))</f>
        <v>0</v>
      </c>
      <c r="E164" s="3">
        <f>IF(Inputs!$B$26&lt;&gt;"Ready to model","PENDING INPUTS",ROUND(C164*Inputs!$B$5/12,2))</f>
        <v>0</v>
      </c>
      <c r="F164" s="3">
        <f>IF(Inputs!$B$26&lt;&gt;"Ready to model","PENDING INPUTS",MIN(B164+D164,Inputs!$B$6))</f>
        <v>0</v>
      </c>
      <c r="G164" s="3">
        <f>IF(Inputs!$B$26&lt;&gt;"Ready to model","PENDING INPUTS",MIN(C164+E164,Inputs!$B$9))</f>
        <v>0</v>
      </c>
      <c r="H164" s="3">
        <f>IF(Inputs!$B$26&lt;&gt;"Ready to model","PENDING INPUTS",Inputs!$B$7)</f>
        <v>550</v>
      </c>
      <c r="I164" s="3">
        <f>IF(Inputs!$B$26&lt;&gt;"Ready to model","PENDING INPUTS",MAX(0,F164+G164-H164))</f>
        <v>0</v>
      </c>
      <c r="J164" s="3">
        <f>IF(Inputs!$B$26&lt;&gt;"Ready to model","PENDING INPUTS",IF(F164+G164&gt;H164,IF(F164+G164=0,0,H164*F164/(F164+G164)),MIN(B164+D164,F164+MAX(0,H164-F164-G164-IF((Inputs!$B$5)&lt;Inputs!$B$5,C164+E164-G164,0)))))</f>
        <v>0</v>
      </c>
      <c r="K164" s="3">
        <f>IF(Inputs!$B$26&lt;&gt;"Ready to model","PENDING INPUTS",MIN(C164+E164,MAX(0,H164-J164)))</f>
        <v>0</v>
      </c>
      <c r="L164" s="3">
        <f>IF(Inputs!$B$26&lt;&gt;"Ready to model","PENDING INPUTS",MAX(0,B164+D164-J164))</f>
        <v>0</v>
      </c>
      <c r="M164" s="3">
        <f>IF(Inputs!$B$26&lt;&gt;"Ready to model","PENDING INPUTS",MAX(0,C164+E164-K164))</f>
        <v>0</v>
      </c>
      <c r="N164" s="3">
        <f>IF(Inputs!$B$26&lt;&gt;"Ready to model","PENDING INPUTS",L164+M164)</f>
        <v>0</v>
      </c>
      <c r="O164" s="3">
        <f>IF(Inputs!$B$26&lt;&gt;"Ready to model","PENDING INPUTS",D164+E164+O163)</f>
        <v>2224.3199999999997</v>
      </c>
      <c r="P164" s="3">
        <f>IF(Inputs!$B$26&lt;&gt;"Ready to model","PENDING INPUTS",J164+K164+P163)</f>
        <v>12124.32</v>
      </c>
    </row>
    <row r="165" spans="1:16" ht="27.95" customHeight="1" x14ac:dyDescent="0.25">
      <c r="A165">
        <v>161</v>
      </c>
      <c r="B165" s="3">
        <f>IF(Inputs!$B$26&lt;&gt;"Ready to model","PENDING INPUTS",L164)</f>
        <v>0</v>
      </c>
      <c r="C165" s="3">
        <f>IF(Inputs!$B$26&lt;&gt;"Ready to model","PENDING INPUTS",M164)</f>
        <v>0</v>
      </c>
      <c r="D165" s="3">
        <f>IF(Inputs!$B$26&lt;&gt;"Ready to model","PENDING INPUTS",ROUND(B165*(Inputs!$B$5)/12,2))</f>
        <v>0</v>
      </c>
      <c r="E165" s="3">
        <f>IF(Inputs!$B$26&lt;&gt;"Ready to model","PENDING INPUTS",ROUND(C165*Inputs!$B$5/12,2))</f>
        <v>0</v>
      </c>
      <c r="F165" s="3">
        <f>IF(Inputs!$B$26&lt;&gt;"Ready to model","PENDING INPUTS",MIN(B165+D165,Inputs!$B$6))</f>
        <v>0</v>
      </c>
      <c r="G165" s="3">
        <f>IF(Inputs!$B$26&lt;&gt;"Ready to model","PENDING INPUTS",MIN(C165+E165,Inputs!$B$9))</f>
        <v>0</v>
      </c>
      <c r="H165" s="3">
        <f>IF(Inputs!$B$26&lt;&gt;"Ready to model","PENDING INPUTS",Inputs!$B$7)</f>
        <v>550</v>
      </c>
      <c r="I165" s="3">
        <f>IF(Inputs!$B$26&lt;&gt;"Ready to model","PENDING INPUTS",MAX(0,F165+G165-H165))</f>
        <v>0</v>
      </c>
      <c r="J165" s="3">
        <f>IF(Inputs!$B$26&lt;&gt;"Ready to model","PENDING INPUTS",IF(F165+G165&gt;H165,IF(F165+G165=0,0,H165*F165/(F165+G165)),MIN(B165+D165,F165+MAX(0,H165-F165-G165-IF((Inputs!$B$5)&lt;Inputs!$B$5,C165+E165-G165,0)))))</f>
        <v>0</v>
      </c>
      <c r="K165" s="3">
        <f>IF(Inputs!$B$26&lt;&gt;"Ready to model","PENDING INPUTS",MIN(C165+E165,MAX(0,H165-J165)))</f>
        <v>0</v>
      </c>
      <c r="L165" s="3">
        <f>IF(Inputs!$B$26&lt;&gt;"Ready to model","PENDING INPUTS",MAX(0,B165+D165-J165))</f>
        <v>0</v>
      </c>
      <c r="M165" s="3">
        <f>IF(Inputs!$B$26&lt;&gt;"Ready to model","PENDING INPUTS",MAX(0,C165+E165-K165))</f>
        <v>0</v>
      </c>
      <c r="N165" s="3">
        <f>IF(Inputs!$B$26&lt;&gt;"Ready to model","PENDING INPUTS",L165+M165)</f>
        <v>0</v>
      </c>
      <c r="O165" s="3">
        <f>IF(Inputs!$B$26&lt;&gt;"Ready to model","PENDING INPUTS",D165+E165+O164)</f>
        <v>2224.3199999999997</v>
      </c>
      <c r="P165" s="3">
        <f>IF(Inputs!$B$26&lt;&gt;"Ready to model","PENDING INPUTS",J165+K165+P164)</f>
        <v>12124.32</v>
      </c>
    </row>
    <row r="166" spans="1:16" ht="27.95" customHeight="1" x14ac:dyDescent="0.25">
      <c r="A166">
        <v>162</v>
      </c>
      <c r="B166" s="3">
        <f>IF(Inputs!$B$26&lt;&gt;"Ready to model","PENDING INPUTS",L165)</f>
        <v>0</v>
      </c>
      <c r="C166" s="3">
        <f>IF(Inputs!$B$26&lt;&gt;"Ready to model","PENDING INPUTS",M165)</f>
        <v>0</v>
      </c>
      <c r="D166" s="3">
        <f>IF(Inputs!$B$26&lt;&gt;"Ready to model","PENDING INPUTS",ROUND(B166*(Inputs!$B$5)/12,2))</f>
        <v>0</v>
      </c>
      <c r="E166" s="3">
        <f>IF(Inputs!$B$26&lt;&gt;"Ready to model","PENDING INPUTS",ROUND(C166*Inputs!$B$5/12,2))</f>
        <v>0</v>
      </c>
      <c r="F166" s="3">
        <f>IF(Inputs!$B$26&lt;&gt;"Ready to model","PENDING INPUTS",MIN(B166+D166,Inputs!$B$6))</f>
        <v>0</v>
      </c>
      <c r="G166" s="3">
        <f>IF(Inputs!$B$26&lt;&gt;"Ready to model","PENDING INPUTS",MIN(C166+E166,Inputs!$B$9))</f>
        <v>0</v>
      </c>
      <c r="H166" s="3">
        <f>IF(Inputs!$B$26&lt;&gt;"Ready to model","PENDING INPUTS",Inputs!$B$7)</f>
        <v>550</v>
      </c>
      <c r="I166" s="3">
        <f>IF(Inputs!$B$26&lt;&gt;"Ready to model","PENDING INPUTS",MAX(0,F166+G166-H166))</f>
        <v>0</v>
      </c>
      <c r="J166" s="3">
        <f>IF(Inputs!$B$26&lt;&gt;"Ready to model","PENDING INPUTS",IF(F166+G166&gt;H166,IF(F166+G166=0,0,H166*F166/(F166+G166)),MIN(B166+D166,F166+MAX(0,H166-F166-G166-IF((Inputs!$B$5)&lt;Inputs!$B$5,C166+E166-G166,0)))))</f>
        <v>0</v>
      </c>
      <c r="K166" s="3">
        <f>IF(Inputs!$B$26&lt;&gt;"Ready to model","PENDING INPUTS",MIN(C166+E166,MAX(0,H166-J166)))</f>
        <v>0</v>
      </c>
      <c r="L166" s="3">
        <f>IF(Inputs!$B$26&lt;&gt;"Ready to model","PENDING INPUTS",MAX(0,B166+D166-J166))</f>
        <v>0</v>
      </c>
      <c r="M166" s="3">
        <f>IF(Inputs!$B$26&lt;&gt;"Ready to model","PENDING INPUTS",MAX(0,C166+E166-K166))</f>
        <v>0</v>
      </c>
      <c r="N166" s="3">
        <f>IF(Inputs!$B$26&lt;&gt;"Ready to model","PENDING INPUTS",L166+M166)</f>
        <v>0</v>
      </c>
      <c r="O166" s="3">
        <f>IF(Inputs!$B$26&lt;&gt;"Ready to model","PENDING INPUTS",D166+E166+O165)</f>
        <v>2224.3199999999997</v>
      </c>
      <c r="P166" s="3">
        <f>IF(Inputs!$B$26&lt;&gt;"Ready to model","PENDING INPUTS",J166+K166+P165)</f>
        <v>12124.32</v>
      </c>
    </row>
    <row r="167" spans="1:16" ht="27.95" customHeight="1" x14ac:dyDescent="0.25">
      <c r="A167">
        <v>163</v>
      </c>
      <c r="B167" s="3">
        <f>IF(Inputs!$B$26&lt;&gt;"Ready to model","PENDING INPUTS",L166)</f>
        <v>0</v>
      </c>
      <c r="C167" s="3">
        <f>IF(Inputs!$B$26&lt;&gt;"Ready to model","PENDING INPUTS",M166)</f>
        <v>0</v>
      </c>
      <c r="D167" s="3">
        <f>IF(Inputs!$B$26&lt;&gt;"Ready to model","PENDING INPUTS",ROUND(B167*(Inputs!$B$5)/12,2))</f>
        <v>0</v>
      </c>
      <c r="E167" s="3">
        <f>IF(Inputs!$B$26&lt;&gt;"Ready to model","PENDING INPUTS",ROUND(C167*Inputs!$B$5/12,2))</f>
        <v>0</v>
      </c>
      <c r="F167" s="3">
        <f>IF(Inputs!$B$26&lt;&gt;"Ready to model","PENDING INPUTS",MIN(B167+D167,Inputs!$B$6))</f>
        <v>0</v>
      </c>
      <c r="G167" s="3">
        <f>IF(Inputs!$B$26&lt;&gt;"Ready to model","PENDING INPUTS",MIN(C167+E167,Inputs!$B$9))</f>
        <v>0</v>
      </c>
      <c r="H167" s="3">
        <f>IF(Inputs!$B$26&lt;&gt;"Ready to model","PENDING INPUTS",Inputs!$B$7)</f>
        <v>550</v>
      </c>
      <c r="I167" s="3">
        <f>IF(Inputs!$B$26&lt;&gt;"Ready to model","PENDING INPUTS",MAX(0,F167+G167-H167))</f>
        <v>0</v>
      </c>
      <c r="J167" s="3">
        <f>IF(Inputs!$B$26&lt;&gt;"Ready to model","PENDING INPUTS",IF(F167+G167&gt;H167,IF(F167+G167=0,0,H167*F167/(F167+G167)),MIN(B167+D167,F167+MAX(0,H167-F167-G167-IF((Inputs!$B$5)&lt;Inputs!$B$5,C167+E167-G167,0)))))</f>
        <v>0</v>
      </c>
      <c r="K167" s="3">
        <f>IF(Inputs!$B$26&lt;&gt;"Ready to model","PENDING INPUTS",MIN(C167+E167,MAX(0,H167-J167)))</f>
        <v>0</v>
      </c>
      <c r="L167" s="3">
        <f>IF(Inputs!$B$26&lt;&gt;"Ready to model","PENDING INPUTS",MAX(0,B167+D167-J167))</f>
        <v>0</v>
      </c>
      <c r="M167" s="3">
        <f>IF(Inputs!$B$26&lt;&gt;"Ready to model","PENDING INPUTS",MAX(0,C167+E167-K167))</f>
        <v>0</v>
      </c>
      <c r="N167" s="3">
        <f>IF(Inputs!$B$26&lt;&gt;"Ready to model","PENDING INPUTS",L167+M167)</f>
        <v>0</v>
      </c>
      <c r="O167" s="3">
        <f>IF(Inputs!$B$26&lt;&gt;"Ready to model","PENDING INPUTS",D167+E167+O166)</f>
        <v>2224.3199999999997</v>
      </c>
      <c r="P167" s="3">
        <f>IF(Inputs!$B$26&lt;&gt;"Ready to model","PENDING INPUTS",J167+K167+P166)</f>
        <v>12124.32</v>
      </c>
    </row>
    <row r="168" spans="1:16" ht="27.95" customHeight="1" x14ac:dyDescent="0.25">
      <c r="A168">
        <v>164</v>
      </c>
      <c r="B168" s="3">
        <f>IF(Inputs!$B$26&lt;&gt;"Ready to model","PENDING INPUTS",L167)</f>
        <v>0</v>
      </c>
      <c r="C168" s="3">
        <f>IF(Inputs!$B$26&lt;&gt;"Ready to model","PENDING INPUTS",M167)</f>
        <v>0</v>
      </c>
      <c r="D168" s="3">
        <f>IF(Inputs!$B$26&lt;&gt;"Ready to model","PENDING INPUTS",ROUND(B168*(Inputs!$B$5)/12,2))</f>
        <v>0</v>
      </c>
      <c r="E168" s="3">
        <f>IF(Inputs!$B$26&lt;&gt;"Ready to model","PENDING INPUTS",ROUND(C168*Inputs!$B$5/12,2))</f>
        <v>0</v>
      </c>
      <c r="F168" s="3">
        <f>IF(Inputs!$B$26&lt;&gt;"Ready to model","PENDING INPUTS",MIN(B168+D168,Inputs!$B$6))</f>
        <v>0</v>
      </c>
      <c r="G168" s="3">
        <f>IF(Inputs!$B$26&lt;&gt;"Ready to model","PENDING INPUTS",MIN(C168+E168,Inputs!$B$9))</f>
        <v>0</v>
      </c>
      <c r="H168" s="3">
        <f>IF(Inputs!$B$26&lt;&gt;"Ready to model","PENDING INPUTS",Inputs!$B$7)</f>
        <v>550</v>
      </c>
      <c r="I168" s="3">
        <f>IF(Inputs!$B$26&lt;&gt;"Ready to model","PENDING INPUTS",MAX(0,F168+G168-H168))</f>
        <v>0</v>
      </c>
      <c r="J168" s="3">
        <f>IF(Inputs!$B$26&lt;&gt;"Ready to model","PENDING INPUTS",IF(F168+G168&gt;H168,IF(F168+G168=0,0,H168*F168/(F168+G168)),MIN(B168+D168,F168+MAX(0,H168-F168-G168-IF((Inputs!$B$5)&lt;Inputs!$B$5,C168+E168-G168,0)))))</f>
        <v>0</v>
      </c>
      <c r="K168" s="3">
        <f>IF(Inputs!$B$26&lt;&gt;"Ready to model","PENDING INPUTS",MIN(C168+E168,MAX(0,H168-J168)))</f>
        <v>0</v>
      </c>
      <c r="L168" s="3">
        <f>IF(Inputs!$B$26&lt;&gt;"Ready to model","PENDING INPUTS",MAX(0,B168+D168-J168))</f>
        <v>0</v>
      </c>
      <c r="M168" s="3">
        <f>IF(Inputs!$B$26&lt;&gt;"Ready to model","PENDING INPUTS",MAX(0,C168+E168-K168))</f>
        <v>0</v>
      </c>
      <c r="N168" s="3">
        <f>IF(Inputs!$B$26&lt;&gt;"Ready to model","PENDING INPUTS",L168+M168)</f>
        <v>0</v>
      </c>
      <c r="O168" s="3">
        <f>IF(Inputs!$B$26&lt;&gt;"Ready to model","PENDING INPUTS",D168+E168+O167)</f>
        <v>2224.3199999999997</v>
      </c>
      <c r="P168" s="3">
        <f>IF(Inputs!$B$26&lt;&gt;"Ready to model","PENDING INPUTS",J168+K168+P167)</f>
        <v>12124.32</v>
      </c>
    </row>
    <row r="169" spans="1:16" ht="27.95" customHeight="1" x14ac:dyDescent="0.25">
      <c r="A169">
        <v>165</v>
      </c>
      <c r="B169" s="3">
        <f>IF(Inputs!$B$26&lt;&gt;"Ready to model","PENDING INPUTS",L168)</f>
        <v>0</v>
      </c>
      <c r="C169" s="3">
        <f>IF(Inputs!$B$26&lt;&gt;"Ready to model","PENDING INPUTS",M168)</f>
        <v>0</v>
      </c>
      <c r="D169" s="3">
        <f>IF(Inputs!$B$26&lt;&gt;"Ready to model","PENDING INPUTS",ROUND(B169*(Inputs!$B$5)/12,2))</f>
        <v>0</v>
      </c>
      <c r="E169" s="3">
        <f>IF(Inputs!$B$26&lt;&gt;"Ready to model","PENDING INPUTS",ROUND(C169*Inputs!$B$5/12,2))</f>
        <v>0</v>
      </c>
      <c r="F169" s="3">
        <f>IF(Inputs!$B$26&lt;&gt;"Ready to model","PENDING INPUTS",MIN(B169+D169,Inputs!$B$6))</f>
        <v>0</v>
      </c>
      <c r="G169" s="3">
        <f>IF(Inputs!$B$26&lt;&gt;"Ready to model","PENDING INPUTS",MIN(C169+E169,Inputs!$B$9))</f>
        <v>0</v>
      </c>
      <c r="H169" s="3">
        <f>IF(Inputs!$B$26&lt;&gt;"Ready to model","PENDING INPUTS",Inputs!$B$7)</f>
        <v>550</v>
      </c>
      <c r="I169" s="3">
        <f>IF(Inputs!$B$26&lt;&gt;"Ready to model","PENDING INPUTS",MAX(0,F169+G169-H169))</f>
        <v>0</v>
      </c>
      <c r="J169" s="3">
        <f>IF(Inputs!$B$26&lt;&gt;"Ready to model","PENDING INPUTS",IF(F169+G169&gt;H169,IF(F169+G169=0,0,H169*F169/(F169+G169)),MIN(B169+D169,F169+MAX(0,H169-F169-G169-IF((Inputs!$B$5)&lt;Inputs!$B$5,C169+E169-G169,0)))))</f>
        <v>0</v>
      </c>
      <c r="K169" s="3">
        <f>IF(Inputs!$B$26&lt;&gt;"Ready to model","PENDING INPUTS",MIN(C169+E169,MAX(0,H169-J169)))</f>
        <v>0</v>
      </c>
      <c r="L169" s="3">
        <f>IF(Inputs!$B$26&lt;&gt;"Ready to model","PENDING INPUTS",MAX(0,B169+D169-J169))</f>
        <v>0</v>
      </c>
      <c r="M169" s="3">
        <f>IF(Inputs!$B$26&lt;&gt;"Ready to model","PENDING INPUTS",MAX(0,C169+E169-K169))</f>
        <v>0</v>
      </c>
      <c r="N169" s="3">
        <f>IF(Inputs!$B$26&lt;&gt;"Ready to model","PENDING INPUTS",L169+M169)</f>
        <v>0</v>
      </c>
      <c r="O169" s="3">
        <f>IF(Inputs!$B$26&lt;&gt;"Ready to model","PENDING INPUTS",D169+E169+O168)</f>
        <v>2224.3199999999997</v>
      </c>
      <c r="P169" s="3">
        <f>IF(Inputs!$B$26&lt;&gt;"Ready to model","PENDING INPUTS",J169+K169+P168)</f>
        <v>12124.32</v>
      </c>
    </row>
    <row r="170" spans="1:16" ht="27.95" customHeight="1" x14ac:dyDescent="0.25">
      <c r="A170">
        <v>166</v>
      </c>
      <c r="B170" s="3">
        <f>IF(Inputs!$B$26&lt;&gt;"Ready to model","PENDING INPUTS",L169)</f>
        <v>0</v>
      </c>
      <c r="C170" s="3">
        <f>IF(Inputs!$B$26&lt;&gt;"Ready to model","PENDING INPUTS",M169)</f>
        <v>0</v>
      </c>
      <c r="D170" s="3">
        <f>IF(Inputs!$B$26&lt;&gt;"Ready to model","PENDING INPUTS",ROUND(B170*(Inputs!$B$5)/12,2))</f>
        <v>0</v>
      </c>
      <c r="E170" s="3">
        <f>IF(Inputs!$B$26&lt;&gt;"Ready to model","PENDING INPUTS",ROUND(C170*Inputs!$B$5/12,2))</f>
        <v>0</v>
      </c>
      <c r="F170" s="3">
        <f>IF(Inputs!$B$26&lt;&gt;"Ready to model","PENDING INPUTS",MIN(B170+D170,Inputs!$B$6))</f>
        <v>0</v>
      </c>
      <c r="G170" s="3">
        <f>IF(Inputs!$B$26&lt;&gt;"Ready to model","PENDING INPUTS",MIN(C170+E170,Inputs!$B$9))</f>
        <v>0</v>
      </c>
      <c r="H170" s="3">
        <f>IF(Inputs!$B$26&lt;&gt;"Ready to model","PENDING INPUTS",Inputs!$B$7)</f>
        <v>550</v>
      </c>
      <c r="I170" s="3">
        <f>IF(Inputs!$B$26&lt;&gt;"Ready to model","PENDING INPUTS",MAX(0,F170+G170-H170))</f>
        <v>0</v>
      </c>
      <c r="J170" s="3">
        <f>IF(Inputs!$B$26&lt;&gt;"Ready to model","PENDING INPUTS",IF(F170+G170&gt;H170,IF(F170+G170=0,0,H170*F170/(F170+G170)),MIN(B170+D170,F170+MAX(0,H170-F170-G170-IF((Inputs!$B$5)&lt;Inputs!$B$5,C170+E170-G170,0)))))</f>
        <v>0</v>
      </c>
      <c r="K170" s="3">
        <f>IF(Inputs!$B$26&lt;&gt;"Ready to model","PENDING INPUTS",MIN(C170+E170,MAX(0,H170-J170)))</f>
        <v>0</v>
      </c>
      <c r="L170" s="3">
        <f>IF(Inputs!$B$26&lt;&gt;"Ready to model","PENDING INPUTS",MAX(0,B170+D170-J170))</f>
        <v>0</v>
      </c>
      <c r="M170" s="3">
        <f>IF(Inputs!$B$26&lt;&gt;"Ready to model","PENDING INPUTS",MAX(0,C170+E170-K170))</f>
        <v>0</v>
      </c>
      <c r="N170" s="3">
        <f>IF(Inputs!$B$26&lt;&gt;"Ready to model","PENDING INPUTS",L170+M170)</f>
        <v>0</v>
      </c>
      <c r="O170" s="3">
        <f>IF(Inputs!$B$26&lt;&gt;"Ready to model","PENDING INPUTS",D170+E170+O169)</f>
        <v>2224.3199999999997</v>
      </c>
      <c r="P170" s="3">
        <f>IF(Inputs!$B$26&lt;&gt;"Ready to model","PENDING INPUTS",J170+K170+P169)</f>
        <v>12124.32</v>
      </c>
    </row>
    <row r="171" spans="1:16" ht="27.95" customHeight="1" x14ac:dyDescent="0.25">
      <c r="A171">
        <v>167</v>
      </c>
      <c r="B171" s="3">
        <f>IF(Inputs!$B$26&lt;&gt;"Ready to model","PENDING INPUTS",L170)</f>
        <v>0</v>
      </c>
      <c r="C171" s="3">
        <f>IF(Inputs!$B$26&lt;&gt;"Ready to model","PENDING INPUTS",M170)</f>
        <v>0</v>
      </c>
      <c r="D171" s="3">
        <f>IF(Inputs!$B$26&lt;&gt;"Ready to model","PENDING INPUTS",ROUND(B171*(Inputs!$B$5)/12,2))</f>
        <v>0</v>
      </c>
      <c r="E171" s="3">
        <f>IF(Inputs!$B$26&lt;&gt;"Ready to model","PENDING INPUTS",ROUND(C171*Inputs!$B$5/12,2))</f>
        <v>0</v>
      </c>
      <c r="F171" s="3">
        <f>IF(Inputs!$B$26&lt;&gt;"Ready to model","PENDING INPUTS",MIN(B171+D171,Inputs!$B$6))</f>
        <v>0</v>
      </c>
      <c r="G171" s="3">
        <f>IF(Inputs!$B$26&lt;&gt;"Ready to model","PENDING INPUTS",MIN(C171+E171,Inputs!$B$9))</f>
        <v>0</v>
      </c>
      <c r="H171" s="3">
        <f>IF(Inputs!$B$26&lt;&gt;"Ready to model","PENDING INPUTS",Inputs!$B$7)</f>
        <v>550</v>
      </c>
      <c r="I171" s="3">
        <f>IF(Inputs!$B$26&lt;&gt;"Ready to model","PENDING INPUTS",MAX(0,F171+G171-H171))</f>
        <v>0</v>
      </c>
      <c r="J171" s="3">
        <f>IF(Inputs!$B$26&lt;&gt;"Ready to model","PENDING INPUTS",IF(F171+G171&gt;H171,IF(F171+G171=0,0,H171*F171/(F171+G171)),MIN(B171+D171,F171+MAX(0,H171-F171-G171-IF((Inputs!$B$5)&lt;Inputs!$B$5,C171+E171-G171,0)))))</f>
        <v>0</v>
      </c>
      <c r="K171" s="3">
        <f>IF(Inputs!$B$26&lt;&gt;"Ready to model","PENDING INPUTS",MIN(C171+E171,MAX(0,H171-J171)))</f>
        <v>0</v>
      </c>
      <c r="L171" s="3">
        <f>IF(Inputs!$B$26&lt;&gt;"Ready to model","PENDING INPUTS",MAX(0,B171+D171-J171))</f>
        <v>0</v>
      </c>
      <c r="M171" s="3">
        <f>IF(Inputs!$B$26&lt;&gt;"Ready to model","PENDING INPUTS",MAX(0,C171+E171-K171))</f>
        <v>0</v>
      </c>
      <c r="N171" s="3">
        <f>IF(Inputs!$B$26&lt;&gt;"Ready to model","PENDING INPUTS",L171+M171)</f>
        <v>0</v>
      </c>
      <c r="O171" s="3">
        <f>IF(Inputs!$B$26&lt;&gt;"Ready to model","PENDING INPUTS",D171+E171+O170)</f>
        <v>2224.3199999999997</v>
      </c>
      <c r="P171" s="3">
        <f>IF(Inputs!$B$26&lt;&gt;"Ready to model","PENDING INPUTS",J171+K171+P170)</f>
        <v>12124.32</v>
      </c>
    </row>
    <row r="172" spans="1:16" ht="27.95" customHeight="1" x14ac:dyDescent="0.25">
      <c r="A172">
        <v>168</v>
      </c>
      <c r="B172" s="3">
        <f>IF(Inputs!$B$26&lt;&gt;"Ready to model","PENDING INPUTS",L171)</f>
        <v>0</v>
      </c>
      <c r="C172" s="3">
        <f>IF(Inputs!$B$26&lt;&gt;"Ready to model","PENDING INPUTS",M171)</f>
        <v>0</v>
      </c>
      <c r="D172" s="3">
        <f>IF(Inputs!$B$26&lt;&gt;"Ready to model","PENDING INPUTS",ROUND(B172*(Inputs!$B$5)/12,2))</f>
        <v>0</v>
      </c>
      <c r="E172" s="3">
        <f>IF(Inputs!$B$26&lt;&gt;"Ready to model","PENDING INPUTS",ROUND(C172*Inputs!$B$5/12,2))</f>
        <v>0</v>
      </c>
      <c r="F172" s="3">
        <f>IF(Inputs!$B$26&lt;&gt;"Ready to model","PENDING INPUTS",MIN(B172+D172,Inputs!$B$6))</f>
        <v>0</v>
      </c>
      <c r="G172" s="3">
        <f>IF(Inputs!$B$26&lt;&gt;"Ready to model","PENDING INPUTS",MIN(C172+E172,Inputs!$B$9))</f>
        <v>0</v>
      </c>
      <c r="H172" s="3">
        <f>IF(Inputs!$B$26&lt;&gt;"Ready to model","PENDING INPUTS",Inputs!$B$7)</f>
        <v>550</v>
      </c>
      <c r="I172" s="3">
        <f>IF(Inputs!$B$26&lt;&gt;"Ready to model","PENDING INPUTS",MAX(0,F172+G172-H172))</f>
        <v>0</v>
      </c>
      <c r="J172" s="3">
        <f>IF(Inputs!$B$26&lt;&gt;"Ready to model","PENDING INPUTS",IF(F172+G172&gt;H172,IF(F172+G172=0,0,H172*F172/(F172+G172)),MIN(B172+D172,F172+MAX(0,H172-F172-G172-IF((Inputs!$B$5)&lt;Inputs!$B$5,C172+E172-G172,0)))))</f>
        <v>0</v>
      </c>
      <c r="K172" s="3">
        <f>IF(Inputs!$B$26&lt;&gt;"Ready to model","PENDING INPUTS",MIN(C172+E172,MAX(0,H172-J172)))</f>
        <v>0</v>
      </c>
      <c r="L172" s="3">
        <f>IF(Inputs!$B$26&lt;&gt;"Ready to model","PENDING INPUTS",MAX(0,B172+D172-J172))</f>
        <v>0</v>
      </c>
      <c r="M172" s="3">
        <f>IF(Inputs!$B$26&lt;&gt;"Ready to model","PENDING INPUTS",MAX(0,C172+E172-K172))</f>
        <v>0</v>
      </c>
      <c r="N172" s="3">
        <f>IF(Inputs!$B$26&lt;&gt;"Ready to model","PENDING INPUTS",L172+M172)</f>
        <v>0</v>
      </c>
      <c r="O172" s="3">
        <f>IF(Inputs!$B$26&lt;&gt;"Ready to model","PENDING INPUTS",D172+E172+O171)</f>
        <v>2224.3199999999997</v>
      </c>
      <c r="P172" s="3">
        <f>IF(Inputs!$B$26&lt;&gt;"Ready to model","PENDING INPUTS",J172+K172+P171)</f>
        <v>12124.32</v>
      </c>
    </row>
    <row r="173" spans="1:16" ht="27.95" customHeight="1" x14ac:dyDescent="0.25">
      <c r="A173">
        <v>169</v>
      </c>
      <c r="B173" s="3">
        <f>IF(Inputs!$B$26&lt;&gt;"Ready to model","PENDING INPUTS",L172)</f>
        <v>0</v>
      </c>
      <c r="C173" s="3">
        <f>IF(Inputs!$B$26&lt;&gt;"Ready to model","PENDING INPUTS",M172)</f>
        <v>0</v>
      </c>
      <c r="D173" s="3">
        <f>IF(Inputs!$B$26&lt;&gt;"Ready to model","PENDING INPUTS",ROUND(B173*(Inputs!$B$5)/12,2))</f>
        <v>0</v>
      </c>
      <c r="E173" s="3">
        <f>IF(Inputs!$B$26&lt;&gt;"Ready to model","PENDING INPUTS",ROUND(C173*Inputs!$B$5/12,2))</f>
        <v>0</v>
      </c>
      <c r="F173" s="3">
        <f>IF(Inputs!$B$26&lt;&gt;"Ready to model","PENDING INPUTS",MIN(B173+D173,Inputs!$B$6))</f>
        <v>0</v>
      </c>
      <c r="G173" s="3">
        <f>IF(Inputs!$B$26&lt;&gt;"Ready to model","PENDING INPUTS",MIN(C173+E173,Inputs!$B$9))</f>
        <v>0</v>
      </c>
      <c r="H173" s="3">
        <f>IF(Inputs!$B$26&lt;&gt;"Ready to model","PENDING INPUTS",Inputs!$B$7)</f>
        <v>550</v>
      </c>
      <c r="I173" s="3">
        <f>IF(Inputs!$B$26&lt;&gt;"Ready to model","PENDING INPUTS",MAX(0,F173+G173-H173))</f>
        <v>0</v>
      </c>
      <c r="J173" s="3">
        <f>IF(Inputs!$B$26&lt;&gt;"Ready to model","PENDING INPUTS",IF(F173+G173&gt;H173,IF(F173+G173=0,0,H173*F173/(F173+G173)),MIN(B173+D173,F173+MAX(0,H173-F173-G173-IF((Inputs!$B$5)&lt;Inputs!$B$5,C173+E173-G173,0)))))</f>
        <v>0</v>
      </c>
      <c r="K173" s="3">
        <f>IF(Inputs!$B$26&lt;&gt;"Ready to model","PENDING INPUTS",MIN(C173+E173,MAX(0,H173-J173)))</f>
        <v>0</v>
      </c>
      <c r="L173" s="3">
        <f>IF(Inputs!$B$26&lt;&gt;"Ready to model","PENDING INPUTS",MAX(0,B173+D173-J173))</f>
        <v>0</v>
      </c>
      <c r="M173" s="3">
        <f>IF(Inputs!$B$26&lt;&gt;"Ready to model","PENDING INPUTS",MAX(0,C173+E173-K173))</f>
        <v>0</v>
      </c>
      <c r="N173" s="3">
        <f>IF(Inputs!$B$26&lt;&gt;"Ready to model","PENDING INPUTS",L173+M173)</f>
        <v>0</v>
      </c>
      <c r="O173" s="3">
        <f>IF(Inputs!$B$26&lt;&gt;"Ready to model","PENDING INPUTS",D173+E173+O172)</f>
        <v>2224.3199999999997</v>
      </c>
      <c r="P173" s="3">
        <f>IF(Inputs!$B$26&lt;&gt;"Ready to model","PENDING INPUTS",J173+K173+P172)</f>
        <v>12124.32</v>
      </c>
    </row>
    <row r="174" spans="1:16" ht="27.95" customHeight="1" x14ac:dyDescent="0.25">
      <c r="A174">
        <v>170</v>
      </c>
      <c r="B174" s="3">
        <f>IF(Inputs!$B$26&lt;&gt;"Ready to model","PENDING INPUTS",L173)</f>
        <v>0</v>
      </c>
      <c r="C174" s="3">
        <f>IF(Inputs!$B$26&lt;&gt;"Ready to model","PENDING INPUTS",M173)</f>
        <v>0</v>
      </c>
      <c r="D174" s="3">
        <f>IF(Inputs!$B$26&lt;&gt;"Ready to model","PENDING INPUTS",ROUND(B174*(Inputs!$B$5)/12,2))</f>
        <v>0</v>
      </c>
      <c r="E174" s="3">
        <f>IF(Inputs!$B$26&lt;&gt;"Ready to model","PENDING INPUTS",ROUND(C174*Inputs!$B$5/12,2))</f>
        <v>0</v>
      </c>
      <c r="F174" s="3">
        <f>IF(Inputs!$B$26&lt;&gt;"Ready to model","PENDING INPUTS",MIN(B174+D174,Inputs!$B$6))</f>
        <v>0</v>
      </c>
      <c r="G174" s="3">
        <f>IF(Inputs!$B$26&lt;&gt;"Ready to model","PENDING INPUTS",MIN(C174+E174,Inputs!$B$9))</f>
        <v>0</v>
      </c>
      <c r="H174" s="3">
        <f>IF(Inputs!$B$26&lt;&gt;"Ready to model","PENDING INPUTS",Inputs!$B$7)</f>
        <v>550</v>
      </c>
      <c r="I174" s="3">
        <f>IF(Inputs!$B$26&lt;&gt;"Ready to model","PENDING INPUTS",MAX(0,F174+G174-H174))</f>
        <v>0</v>
      </c>
      <c r="J174" s="3">
        <f>IF(Inputs!$B$26&lt;&gt;"Ready to model","PENDING INPUTS",IF(F174+G174&gt;H174,IF(F174+G174=0,0,H174*F174/(F174+G174)),MIN(B174+D174,F174+MAX(0,H174-F174-G174-IF((Inputs!$B$5)&lt;Inputs!$B$5,C174+E174-G174,0)))))</f>
        <v>0</v>
      </c>
      <c r="K174" s="3">
        <f>IF(Inputs!$B$26&lt;&gt;"Ready to model","PENDING INPUTS",MIN(C174+E174,MAX(0,H174-J174)))</f>
        <v>0</v>
      </c>
      <c r="L174" s="3">
        <f>IF(Inputs!$B$26&lt;&gt;"Ready to model","PENDING INPUTS",MAX(0,B174+D174-J174))</f>
        <v>0</v>
      </c>
      <c r="M174" s="3">
        <f>IF(Inputs!$B$26&lt;&gt;"Ready to model","PENDING INPUTS",MAX(0,C174+E174-K174))</f>
        <v>0</v>
      </c>
      <c r="N174" s="3">
        <f>IF(Inputs!$B$26&lt;&gt;"Ready to model","PENDING INPUTS",L174+M174)</f>
        <v>0</v>
      </c>
      <c r="O174" s="3">
        <f>IF(Inputs!$B$26&lt;&gt;"Ready to model","PENDING INPUTS",D174+E174+O173)</f>
        <v>2224.3199999999997</v>
      </c>
      <c r="P174" s="3">
        <f>IF(Inputs!$B$26&lt;&gt;"Ready to model","PENDING INPUTS",J174+K174+P173)</f>
        <v>12124.32</v>
      </c>
    </row>
    <row r="175" spans="1:16" ht="27.95" customHeight="1" x14ac:dyDescent="0.25">
      <c r="A175">
        <v>171</v>
      </c>
      <c r="B175" s="3">
        <f>IF(Inputs!$B$26&lt;&gt;"Ready to model","PENDING INPUTS",L174)</f>
        <v>0</v>
      </c>
      <c r="C175" s="3">
        <f>IF(Inputs!$B$26&lt;&gt;"Ready to model","PENDING INPUTS",M174)</f>
        <v>0</v>
      </c>
      <c r="D175" s="3">
        <f>IF(Inputs!$B$26&lt;&gt;"Ready to model","PENDING INPUTS",ROUND(B175*(Inputs!$B$5)/12,2))</f>
        <v>0</v>
      </c>
      <c r="E175" s="3">
        <f>IF(Inputs!$B$26&lt;&gt;"Ready to model","PENDING INPUTS",ROUND(C175*Inputs!$B$5/12,2))</f>
        <v>0</v>
      </c>
      <c r="F175" s="3">
        <f>IF(Inputs!$B$26&lt;&gt;"Ready to model","PENDING INPUTS",MIN(B175+D175,Inputs!$B$6))</f>
        <v>0</v>
      </c>
      <c r="G175" s="3">
        <f>IF(Inputs!$B$26&lt;&gt;"Ready to model","PENDING INPUTS",MIN(C175+E175,Inputs!$B$9))</f>
        <v>0</v>
      </c>
      <c r="H175" s="3">
        <f>IF(Inputs!$B$26&lt;&gt;"Ready to model","PENDING INPUTS",Inputs!$B$7)</f>
        <v>550</v>
      </c>
      <c r="I175" s="3">
        <f>IF(Inputs!$B$26&lt;&gt;"Ready to model","PENDING INPUTS",MAX(0,F175+G175-H175))</f>
        <v>0</v>
      </c>
      <c r="J175" s="3">
        <f>IF(Inputs!$B$26&lt;&gt;"Ready to model","PENDING INPUTS",IF(F175+G175&gt;H175,IF(F175+G175=0,0,H175*F175/(F175+G175)),MIN(B175+D175,F175+MAX(0,H175-F175-G175-IF((Inputs!$B$5)&lt;Inputs!$B$5,C175+E175-G175,0)))))</f>
        <v>0</v>
      </c>
      <c r="K175" s="3">
        <f>IF(Inputs!$B$26&lt;&gt;"Ready to model","PENDING INPUTS",MIN(C175+E175,MAX(0,H175-J175)))</f>
        <v>0</v>
      </c>
      <c r="L175" s="3">
        <f>IF(Inputs!$B$26&lt;&gt;"Ready to model","PENDING INPUTS",MAX(0,B175+D175-J175))</f>
        <v>0</v>
      </c>
      <c r="M175" s="3">
        <f>IF(Inputs!$B$26&lt;&gt;"Ready to model","PENDING INPUTS",MAX(0,C175+E175-K175))</f>
        <v>0</v>
      </c>
      <c r="N175" s="3">
        <f>IF(Inputs!$B$26&lt;&gt;"Ready to model","PENDING INPUTS",L175+M175)</f>
        <v>0</v>
      </c>
      <c r="O175" s="3">
        <f>IF(Inputs!$B$26&lt;&gt;"Ready to model","PENDING INPUTS",D175+E175+O174)</f>
        <v>2224.3199999999997</v>
      </c>
      <c r="P175" s="3">
        <f>IF(Inputs!$B$26&lt;&gt;"Ready to model","PENDING INPUTS",J175+K175+P174)</f>
        <v>12124.32</v>
      </c>
    </row>
    <row r="176" spans="1:16" ht="27.95" customHeight="1" x14ac:dyDescent="0.25">
      <c r="A176">
        <v>172</v>
      </c>
      <c r="B176" s="3">
        <f>IF(Inputs!$B$26&lt;&gt;"Ready to model","PENDING INPUTS",L175)</f>
        <v>0</v>
      </c>
      <c r="C176" s="3">
        <f>IF(Inputs!$B$26&lt;&gt;"Ready to model","PENDING INPUTS",M175)</f>
        <v>0</v>
      </c>
      <c r="D176" s="3">
        <f>IF(Inputs!$B$26&lt;&gt;"Ready to model","PENDING INPUTS",ROUND(B176*(Inputs!$B$5)/12,2))</f>
        <v>0</v>
      </c>
      <c r="E176" s="3">
        <f>IF(Inputs!$B$26&lt;&gt;"Ready to model","PENDING INPUTS",ROUND(C176*Inputs!$B$5/12,2))</f>
        <v>0</v>
      </c>
      <c r="F176" s="3">
        <f>IF(Inputs!$B$26&lt;&gt;"Ready to model","PENDING INPUTS",MIN(B176+D176,Inputs!$B$6))</f>
        <v>0</v>
      </c>
      <c r="G176" s="3">
        <f>IF(Inputs!$B$26&lt;&gt;"Ready to model","PENDING INPUTS",MIN(C176+E176,Inputs!$B$9))</f>
        <v>0</v>
      </c>
      <c r="H176" s="3">
        <f>IF(Inputs!$B$26&lt;&gt;"Ready to model","PENDING INPUTS",Inputs!$B$7)</f>
        <v>550</v>
      </c>
      <c r="I176" s="3">
        <f>IF(Inputs!$B$26&lt;&gt;"Ready to model","PENDING INPUTS",MAX(0,F176+G176-H176))</f>
        <v>0</v>
      </c>
      <c r="J176" s="3">
        <f>IF(Inputs!$B$26&lt;&gt;"Ready to model","PENDING INPUTS",IF(F176+G176&gt;H176,IF(F176+G176=0,0,H176*F176/(F176+G176)),MIN(B176+D176,F176+MAX(0,H176-F176-G176-IF((Inputs!$B$5)&lt;Inputs!$B$5,C176+E176-G176,0)))))</f>
        <v>0</v>
      </c>
      <c r="K176" s="3">
        <f>IF(Inputs!$B$26&lt;&gt;"Ready to model","PENDING INPUTS",MIN(C176+E176,MAX(0,H176-J176)))</f>
        <v>0</v>
      </c>
      <c r="L176" s="3">
        <f>IF(Inputs!$B$26&lt;&gt;"Ready to model","PENDING INPUTS",MAX(0,B176+D176-J176))</f>
        <v>0</v>
      </c>
      <c r="M176" s="3">
        <f>IF(Inputs!$B$26&lt;&gt;"Ready to model","PENDING INPUTS",MAX(0,C176+E176-K176))</f>
        <v>0</v>
      </c>
      <c r="N176" s="3">
        <f>IF(Inputs!$B$26&lt;&gt;"Ready to model","PENDING INPUTS",L176+M176)</f>
        <v>0</v>
      </c>
      <c r="O176" s="3">
        <f>IF(Inputs!$B$26&lt;&gt;"Ready to model","PENDING INPUTS",D176+E176+O175)</f>
        <v>2224.3199999999997</v>
      </c>
      <c r="P176" s="3">
        <f>IF(Inputs!$B$26&lt;&gt;"Ready to model","PENDING INPUTS",J176+K176+P175)</f>
        <v>12124.32</v>
      </c>
    </row>
    <row r="177" spans="1:16" ht="27.95" customHeight="1" x14ac:dyDescent="0.25">
      <c r="A177">
        <v>173</v>
      </c>
      <c r="B177" s="3">
        <f>IF(Inputs!$B$26&lt;&gt;"Ready to model","PENDING INPUTS",L176)</f>
        <v>0</v>
      </c>
      <c r="C177" s="3">
        <f>IF(Inputs!$B$26&lt;&gt;"Ready to model","PENDING INPUTS",M176)</f>
        <v>0</v>
      </c>
      <c r="D177" s="3">
        <f>IF(Inputs!$B$26&lt;&gt;"Ready to model","PENDING INPUTS",ROUND(B177*(Inputs!$B$5)/12,2))</f>
        <v>0</v>
      </c>
      <c r="E177" s="3">
        <f>IF(Inputs!$B$26&lt;&gt;"Ready to model","PENDING INPUTS",ROUND(C177*Inputs!$B$5/12,2))</f>
        <v>0</v>
      </c>
      <c r="F177" s="3">
        <f>IF(Inputs!$B$26&lt;&gt;"Ready to model","PENDING INPUTS",MIN(B177+D177,Inputs!$B$6))</f>
        <v>0</v>
      </c>
      <c r="G177" s="3">
        <f>IF(Inputs!$B$26&lt;&gt;"Ready to model","PENDING INPUTS",MIN(C177+E177,Inputs!$B$9))</f>
        <v>0</v>
      </c>
      <c r="H177" s="3">
        <f>IF(Inputs!$B$26&lt;&gt;"Ready to model","PENDING INPUTS",Inputs!$B$7)</f>
        <v>550</v>
      </c>
      <c r="I177" s="3">
        <f>IF(Inputs!$B$26&lt;&gt;"Ready to model","PENDING INPUTS",MAX(0,F177+G177-H177))</f>
        <v>0</v>
      </c>
      <c r="J177" s="3">
        <f>IF(Inputs!$B$26&lt;&gt;"Ready to model","PENDING INPUTS",IF(F177+G177&gt;H177,IF(F177+G177=0,0,H177*F177/(F177+G177)),MIN(B177+D177,F177+MAX(0,H177-F177-G177-IF((Inputs!$B$5)&lt;Inputs!$B$5,C177+E177-G177,0)))))</f>
        <v>0</v>
      </c>
      <c r="K177" s="3">
        <f>IF(Inputs!$B$26&lt;&gt;"Ready to model","PENDING INPUTS",MIN(C177+E177,MAX(0,H177-J177)))</f>
        <v>0</v>
      </c>
      <c r="L177" s="3">
        <f>IF(Inputs!$B$26&lt;&gt;"Ready to model","PENDING INPUTS",MAX(0,B177+D177-J177))</f>
        <v>0</v>
      </c>
      <c r="M177" s="3">
        <f>IF(Inputs!$B$26&lt;&gt;"Ready to model","PENDING INPUTS",MAX(0,C177+E177-K177))</f>
        <v>0</v>
      </c>
      <c r="N177" s="3">
        <f>IF(Inputs!$B$26&lt;&gt;"Ready to model","PENDING INPUTS",L177+M177)</f>
        <v>0</v>
      </c>
      <c r="O177" s="3">
        <f>IF(Inputs!$B$26&lt;&gt;"Ready to model","PENDING INPUTS",D177+E177+O176)</f>
        <v>2224.3199999999997</v>
      </c>
      <c r="P177" s="3">
        <f>IF(Inputs!$B$26&lt;&gt;"Ready to model","PENDING INPUTS",J177+K177+P176)</f>
        <v>12124.32</v>
      </c>
    </row>
    <row r="178" spans="1:16" ht="27.95" customHeight="1" x14ac:dyDescent="0.25">
      <c r="A178">
        <v>174</v>
      </c>
      <c r="B178" s="3">
        <f>IF(Inputs!$B$26&lt;&gt;"Ready to model","PENDING INPUTS",L177)</f>
        <v>0</v>
      </c>
      <c r="C178" s="3">
        <f>IF(Inputs!$B$26&lt;&gt;"Ready to model","PENDING INPUTS",M177)</f>
        <v>0</v>
      </c>
      <c r="D178" s="3">
        <f>IF(Inputs!$B$26&lt;&gt;"Ready to model","PENDING INPUTS",ROUND(B178*(Inputs!$B$5)/12,2))</f>
        <v>0</v>
      </c>
      <c r="E178" s="3">
        <f>IF(Inputs!$B$26&lt;&gt;"Ready to model","PENDING INPUTS",ROUND(C178*Inputs!$B$5/12,2))</f>
        <v>0</v>
      </c>
      <c r="F178" s="3">
        <f>IF(Inputs!$B$26&lt;&gt;"Ready to model","PENDING INPUTS",MIN(B178+D178,Inputs!$B$6))</f>
        <v>0</v>
      </c>
      <c r="G178" s="3">
        <f>IF(Inputs!$B$26&lt;&gt;"Ready to model","PENDING INPUTS",MIN(C178+E178,Inputs!$B$9))</f>
        <v>0</v>
      </c>
      <c r="H178" s="3">
        <f>IF(Inputs!$B$26&lt;&gt;"Ready to model","PENDING INPUTS",Inputs!$B$7)</f>
        <v>550</v>
      </c>
      <c r="I178" s="3">
        <f>IF(Inputs!$B$26&lt;&gt;"Ready to model","PENDING INPUTS",MAX(0,F178+G178-H178))</f>
        <v>0</v>
      </c>
      <c r="J178" s="3">
        <f>IF(Inputs!$B$26&lt;&gt;"Ready to model","PENDING INPUTS",IF(F178+G178&gt;H178,IF(F178+G178=0,0,H178*F178/(F178+G178)),MIN(B178+D178,F178+MAX(0,H178-F178-G178-IF((Inputs!$B$5)&lt;Inputs!$B$5,C178+E178-G178,0)))))</f>
        <v>0</v>
      </c>
      <c r="K178" s="3">
        <f>IF(Inputs!$B$26&lt;&gt;"Ready to model","PENDING INPUTS",MIN(C178+E178,MAX(0,H178-J178)))</f>
        <v>0</v>
      </c>
      <c r="L178" s="3">
        <f>IF(Inputs!$B$26&lt;&gt;"Ready to model","PENDING INPUTS",MAX(0,B178+D178-J178))</f>
        <v>0</v>
      </c>
      <c r="M178" s="3">
        <f>IF(Inputs!$B$26&lt;&gt;"Ready to model","PENDING INPUTS",MAX(0,C178+E178-K178))</f>
        <v>0</v>
      </c>
      <c r="N178" s="3">
        <f>IF(Inputs!$B$26&lt;&gt;"Ready to model","PENDING INPUTS",L178+M178)</f>
        <v>0</v>
      </c>
      <c r="O178" s="3">
        <f>IF(Inputs!$B$26&lt;&gt;"Ready to model","PENDING INPUTS",D178+E178+O177)</f>
        <v>2224.3199999999997</v>
      </c>
      <c r="P178" s="3">
        <f>IF(Inputs!$B$26&lt;&gt;"Ready to model","PENDING INPUTS",J178+K178+P177)</f>
        <v>12124.32</v>
      </c>
    </row>
    <row r="179" spans="1:16" ht="27.95" customHeight="1" x14ac:dyDescent="0.25">
      <c r="A179">
        <v>175</v>
      </c>
      <c r="B179" s="3">
        <f>IF(Inputs!$B$26&lt;&gt;"Ready to model","PENDING INPUTS",L178)</f>
        <v>0</v>
      </c>
      <c r="C179" s="3">
        <f>IF(Inputs!$B$26&lt;&gt;"Ready to model","PENDING INPUTS",M178)</f>
        <v>0</v>
      </c>
      <c r="D179" s="3">
        <f>IF(Inputs!$B$26&lt;&gt;"Ready to model","PENDING INPUTS",ROUND(B179*(Inputs!$B$5)/12,2))</f>
        <v>0</v>
      </c>
      <c r="E179" s="3">
        <f>IF(Inputs!$B$26&lt;&gt;"Ready to model","PENDING INPUTS",ROUND(C179*Inputs!$B$5/12,2))</f>
        <v>0</v>
      </c>
      <c r="F179" s="3">
        <f>IF(Inputs!$B$26&lt;&gt;"Ready to model","PENDING INPUTS",MIN(B179+D179,Inputs!$B$6))</f>
        <v>0</v>
      </c>
      <c r="G179" s="3">
        <f>IF(Inputs!$B$26&lt;&gt;"Ready to model","PENDING INPUTS",MIN(C179+E179,Inputs!$B$9))</f>
        <v>0</v>
      </c>
      <c r="H179" s="3">
        <f>IF(Inputs!$B$26&lt;&gt;"Ready to model","PENDING INPUTS",Inputs!$B$7)</f>
        <v>550</v>
      </c>
      <c r="I179" s="3">
        <f>IF(Inputs!$B$26&lt;&gt;"Ready to model","PENDING INPUTS",MAX(0,F179+G179-H179))</f>
        <v>0</v>
      </c>
      <c r="J179" s="3">
        <f>IF(Inputs!$B$26&lt;&gt;"Ready to model","PENDING INPUTS",IF(F179+G179&gt;H179,IF(F179+G179=0,0,H179*F179/(F179+G179)),MIN(B179+D179,F179+MAX(0,H179-F179-G179-IF((Inputs!$B$5)&lt;Inputs!$B$5,C179+E179-G179,0)))))</f>
        <v>0</v>
      </c>
      <c r="K179" s="3">
        <f>IF(Inputs!$B$26&lt;&gt;"Ready to model","PENDING INPUTS",MIN(C179+E179,MAX(0,H179-J179)))</f>
        <v>0</v>
      </c>
      <c r="L179" s="3">
        <f>IF(Inputs!$B$26&lt;&gt;"Ready to model","PENDING INPUTS",MAX(0,B179+D179-J179))</f>
        <v>0</v>
      </c>
      <c r="M179" s="3">
        <f>IF(Inputs!$B$26&lt;&gt;"Ready to model","PENDING INPUTS",MAX(0,C179+E179-K179))</f>
        <v>0</v>
      </c>
      <c r="N179" s="3">
        <f>IF(Inputs!$B$26&lt;&gt;"Ready to model","PENDING INPUTS",L179+M179)</f>
        <v>0</v>
      </c>
      <c r="O179" s="3">
        <f>IF(Inputs!$B$26&lt;&gt;"Ready to model","PENDING INPUTS",D179+E179+O178)</f>
        <v>2224.3199999999997</v>
      </c>
      <c r="P179" s="3">
        <f>IF(Inputs!$B$26&lt;&gt;"Ready to model","PENDING INPUTS",J179+K179+P178)</f>
        <v>12124.32</v>
      </c>
    </row>
    <row r="180" spans="1:16" ht="27.95" customHeight="1" x14ac:dyDescent="0.25">
      <c r="A180">
        <v>176</v>
      </c>
      <c r="B180" s="3">
        <f>IF(Inputs!$B$26&lt;&gt;"Ready to model","PENDING INPUTS",L179)</f>
        <v>0</v>
      </c>
      <c r="C180" s="3">
        <f>IF(Inputs!$B$26&lt;&gt;"Ready to model","PENDING INPUTS",M179)</f>
        <v>0</v>
      </c>
      <c r="D180" s="3">
        <f>IF(Inputs!$B$26&lt;&gt;"Ready to model","PENDING INPUTS",ROUND(B180*(Inputs!$B$5)/12,2))</f>
        <v>0</v>
      </c>
      <c r="E180" s="3">
        <f>IF(Inputs!$B$26&lt;&gt;"Ready to model","PENDING INPUTS",ROUND(C180*Inputs!$B$5/12,2))</f>
        <v>0</v>
      </c>
      <c r="F180" s="3">
        <f>IF(Inputs!$B$26&lt;&gt;"Ready to model","PENDING INPUTS",MIN(B180+D180,Inputs!$B$6))</f>
        <v>0</v>
      </c>
      <c r="G180" s="3">
        <f>IF(Inputs!$B$26&lt;&gt;"Ready to model","PENDING INPUTS",MIN(C180+E180,Inputs!$B$9))</f>
        <v>0</v>
      </c>
      <c r="H180" s="3">
        <f>IF(Inputs!$B$26&lt;&gt;"Ready to model","PENDING INPUTS",Inputs!$B$7)</f>
        <v>550</v>
      </c>
      <c r="I180" s="3">
        <f>IF(Inputs!$B$26&lt;&gt;"Ready to model","PENDING INPUTS",MAX(0,F180+G180-H180))</f>
        <v>0</v>
      </c>
      <c r="J180" s="3">
        <f>IF(Inputs!$B$26&lt;&gt;"Ready to model","PENDING INPUTS",IF(F180+G180&gt;H180,IF(F180+G180=0,0,H180*F180/(F180+G180)),MIN(B180+D180,F180+MAX(0,H180-F180-G180-IF((Inputs!$B$5)&lt;Inputs!$B$5,C180+E180-G180,0)))))</f>
        <v>0</v>
      </c>
      <c r="K180" s="3">
        <f>IF(Inputs!$B$26&lt;&gt;"Ready to model","PENDING INPUTS",MIN(C180+E180,MAX(0,H180-J180)))</f>
        <v>0</v>
      </c>
      <c r="L180" s="3">
        <f>IF(Inputs!$B$26&lt;&gt;"Ready to model","PENDING INPUTS",MAX(0,B180+D180-J180))</f>
        <v>0</v>
      </c>
      <c r="M180" s="3">
        <f>IF(Inputs!$B$26&lt;&gt;"Ready to model","PENDING INPUTS",MAX(0,C180+E180-K180))</f>
        <v>0</v>
      </c>
      <c r="N180" s="3">
        <f>IF(Inputs!$B$26&lt;&gt;"Ready to model","PENDING INPUTS",L180+M180)</f>
        <v>0</v>
      </c>
      <c r="O180" s="3">
        <f>IF(Inputs!$B$26&lt;&gt;"Ready to model","PENDING INPUTS",D180+E180+O179)</f>
        <v>2224.3199999999997</v>
      </c>
      <c r="P180" s="3">
        <f>IF(Inputs!$B$26&lt;&gt;"Ready to model","PENDING INPUTS",J180+K180+P179)</f>
        <v>12124.32</v>
      </c>
    </row>
    <row r="181" spans="1:16" ht="27.95" customHeight="1" x14ac:dyDescent="0.25">
      <c r="A181">
        <v>177</v>
      </c>
      <c r="B181" s="3">
        <f>IF(Inputs!$B$26&lt;&gt;"Ready to model","PENDING INPUTS",L180)</f>
        <v>0</v>
      </c>
      <c r="C181" s="3">
        <f>IF(Inputs!$B$26&lt;&gt;"Ready to model","PENDING INPUTS",M180)</f>
        <v>0</v>
      </c>
      <c r="D181" s="3">
        <f>IF(Inputs!$B$26&lt;&gt;"Ready to model","PENDING INPUTS",ROUND(B181*(Inputs!$B$5)/12,2))</f>
        <v>0</v>
      </c>
      <c r="E181" s="3">
        <f>IF(Inputs!$B$26&lt;&gt;"Ready to model","PENDING INPUTS",ROUND(C181*Inputs!$B$5/12,2))</f>
        <v>0</v>
      </c>
      <c r="F181" s="3">
        <f>IF(Inputs!$B$26&lt;&gt;"Ready to model","PENDING INPUTS",MIN(B181+D181,Inputs!$B$6))</f>
        <v>0</v>
      </c>
      <c r="G181" s="3">
        <f>IF(Inputs!$B$26&lt;&gt;"Ready to model","PENDING INPUTS",MIN(C181+E181,Inputs!$B$9))</f>
        <v>0</v>
      </c>
      <c r="H181" s="3">
        <f>IF(Inputs!$B$26&lt;&gt;"Ready to model","PENDING INPUTS",Inputs!$B$7)</f>
        <v>550</v>
      </c>
      <c r="I181" s="3">
        <f>IF(Inputs!$B$26&lt;&gt;"Ready to model","PENDING INPUTS",MAX(0,F181+G181-H181))</f>
        <v>0</v>
      </c>
      <c r="J181" s="3">
        <f>IF(Inputs!$B$26&lt;&gt;"Ready to model","PENDING INPUTS",IF(F181+G181&gt;H181,IF(F181+G181=0,0,H181*F181/(F181+G181)),MIN(B181+D181,F181+MAX(0,H181-F181-G181-IF((Inputs!$B$5)&lt;Inputs!$B$5,C181+E181-G181,0)))))</f>
        <v>0</v>
      </c>
      <c r="K181" s="3">
        <f>IF(Inputs!$B$26&lt;&gt;"Ready to model","PENDING INPUTS",MIN(C181+E181,MAX(0,H181-J181)))</f>
        <v>0</v>
      </c>
      <c r="L181" s="3">
        <f>IF(Inputs!$B$26&lt;&gt;"Ready to model","PENDING INPUTS",MAX(0,B181+D181-J181))</f>
        <v>0</v>
      </c>
      <c r="M181" s="3">
        <f>IF(Inputs!$B$26&lt;&gt;"Ready to model","PENDING INPUTS",MAX(0,C181+E181-K181))</f>
        <v>0</v>
      </c>
      <c r="N181" s="3">
        <f>IF(Inputs!$B$26&lt;&gt;"Ready to model","PENDING INPUTS",L181+M181)</f>
        <v>0</v>
      </c>
      <c r="O181" s="3">
        <f>IF(Inputs!$B$26&lt;&gt;"Ready to model","PENDING INPUTS",D181+E181+O180)</f>
        <v>2224.3199999999997</v>
      </c>
      <c r="P181" s="3">
        <f>IF(Inputs!$B$26&lt;&gt;"Ready to model","PENDING INPUTS",J181+K181+P180)</f>
        <v>12124.32</v>
      </c>
    </row>
    <row r="182" spans="1:16" ht="27.95" customHeight="1" x14ac:dyDescent="0.25">
      <c r="A182">
        <v>178</v>
      </c>
      <c r="B182" s="3">
        <f>IF(Inputs!$B$26&lt;&gt;"Ready to model","PENDING INPUTS",L181)</f>
        <v>0</v>
      </c>
      <c r="C182" s="3">
        <f>IF(Inputs!$B$26&lt;&gt;"Ready to model","PENDING INPUTS",M181)</f>
        <v>0</v>
      </c>
      <c r="D182" s="3">
        <f>IF(Inputs!$B$26&lt;&gt;"Ready to model","PENDING INPUTS",ROUND(B182*(Inputs!$B$5)/12,2))</f>
        <v>0</v>
      </c>
      <c r="E182" s="3">
        <f>IF(Inputs!$B$26&lt;&gt;"Ready to model","PENDING INPUTS",ROUND(C182*Inputs!$B$5/12,2))</f>
        <v>0</v>
      </c>
      <c r="F182" s="3">
        <f>IF(Inputs!$B$26&lt;&gt;"Ready to model","PENDING INPUTS",MIN(B182+D182,Inputs!$B$6))</f>
        <v>0</v>
      </c>
      <c r="G182" s="3">
        <f>IF(Inputs!$B$26&lt;&gt;"Ready to model","PENDING INPUTS",MIN(C182+E182,Inputs!$B$9))</f>
        <v>0</v>
      </c>
      <c r="H182" s="3">
        <f>IF(Inputs!$B$26&lt;&gt;"Ready to model","PENDING INPUTS",Inputs!$B$7)</f>
        <v>550</v>
      </c>
      <c r="I182" s="3">
        <f>IF(Inputs!$B$26&lt;&gt;"Ready to model","PENDING INPUTS",MAX(0,F182+G182-H182))</f>
        <v>0</v>
      </c>
      <c r="J182" s="3">
        <f>IF(Inputs!$B$26&lt;&gt;"Ready to model","PENDING INPUTS",IF(F182+G182&gt;H182,IF(F182+G182=0,0,H182*F182/(F182+G182)),MIN(B182+D182,F182+MAX(0,H182-F182-G182-IF((Inputs!$B$5)&lt;Inputs!$B$5,C182+E182-G182,0)))))</f>
        <v>0</v>
      </c>
      <c r="K182" s="3">
        <f>IF(Inputs!$B$26&lt;&gt;"Ready to model","PENDING INPUTS",MIN(C182+E182,MAX(0,H182-J182)))</f>
        <v>0</v>
      </c>
      <c r="L182" s="3">
        <f>IF(Inputs!$B$26&lt;&gt;"Ready to model","PENDING INPUTS",MAX(0,B182+D182-J182))</f>
        <v>0</v>
      </c>
      <c r="M182" s="3">
        <f>IF(Inputs!$B$26&lt;&gt;"Ready to model","PENDING INPUTS",MAX(0,C182+E182-K182))</f>
        <v>0</v>
      </c>
      <c r="N182" s="3">
        <f>IF(Inputs!$B$26&lt;&gt;"Ready to model","PENDING INPUTS",L182+M182)</f>
        <v>0</v>
      </c>
      <c r="O182" s="3">
        <f>IF(Inputs!$B$26&lt;&gt;"Ready to model","PENDING INPUTS",D182+E182+O181)</f>
        <v>2224.3199999999997</v>
      </c>
      <c r="P182" s="3">
        <f>IF(Inputs!$B$26&lt;&gt;"Ready to model","PENDING INPUTS",J182+K182+P181)</f>
        <v>12124.32</v>
      </c>
    </row>
    <row r="183" spans="1:16" ht="27.95" customHeight="1" x14ac:dyDescent="0.25">
      <c r="A183">
        <v>179</v>
      </c>
      <c r="B183" s="3">
        <f>IF(Inputs!$B$26&lt;&gt;"Ready to model","PENDING INPUTS",L182)</f>
        <v>0</v>
      </c>
      <c r="C183" s="3">
        <f>IF(Inputs!$B$26&lt;&gt;"Ready to model","PENDING INPUTS",M182)</f>
        <v>0</v>
      </c>
      <c r="D183" s="3">
        <f>IF(Inputs!$B$26&lt;&gt;"Ready to model","PENDING INPUTS",ROUND(B183*(Inputs!$B$5)/12,2))</f>
        <v>0</v>
      </c>
      <c r="E183" s="3">
        <f>IF(Inputs!$B$26&lt;&gt;"Ready to model","PENDING INPUTS",ROUND(C183*Inputs!$B$5/12,2))</f>
        <v>0</v>
      </c>
      <c r="F183" s="3">
        <f>IF(Inputs!$B$26&lt;&gt;"Ready to model","PENDING INPUTS",MIN(B183+D183,Inputs!$B$6))</f>
        <v>0</v>
      </c>
      <c r="G183" s="3">
        <f>IF(Inputs!$B$26&lt;&gt;"Ready to model","PENDING INPUTS",MIN(C183+E183,Inputs!$B$9))</f>
        <v>0</v>
      </c>
      <c r="H183" s="3">
        <f>IF(Inputs!$B$26&lt;&gt;"Ready to model","PENDING INPUTS",Inputs!$B$7)</f>
        <v>550</v>
      </c>
      <c r="I183" s="3">
        <f>IF(Inputs!$B$26&lt;&gt;"Ready to model","PENDING INPUTS",MAX(0,F183+G183-H183))</f>
        <v>0</v>
      </c>
      <c r="J183" s="3">
        <f>IF(Inputs!$B$26&lt;&gt;"Ready to model","PENDING INPUTS",IF(F183+G183&gt;H183,IF(F183+G183=0,0,H183*F183/(F183+G183)),MIN(B183+D183,F183+MAX(0,H183-F183-G183-IF((Inputs!$B$5)&lt;Inputs!$B$5,C183+E183-G183,0)))))</f>
        <v>0</v>
      </c>
      <c r="K183" s="3">
        <f>IF(Inputs!$B$26&lt;&gt;"Ready to model","PENDING INPUTS",MIN(C183+E183,MAX(0,H183-J183)))</f>
        <v>0</v>
      </c>
      <c r="L183" s="3">
        <f>IF(Inputs!$B$26&lt;&gt;"Ready to model","PENDING INPUTS",MAX(0,B183+D183-J183))</f>
        <v>0</v>
      </c>
      <c r="M183" s="3">
        <f>IF(Inputs!$B$26&lt;&gt;"Ready to model","PENDING INPUTS",MAX(0,C183+E183-K183))</f>
        <v>0</v>
      </c>
      <c r="N183" s="3">
        <f>IF(Inputs!$B$26&lt;&gt;"Ready to model","PENDING INPUTS",L183+M183)</f>
        <v>0</v>
      </c>
      <c r="O183" s="3">
        <f>IF(Inputs!$B$26&lt;&gt;"Ready to model","PENDING INPUTS",D183+E183+O182)</f>
        <v>2224.3199999999997</v>
      </c>
      <c r="P183" s="3">
        <f>IF(Inputs!$B$26&lt;&gt;"Ready to model","PENDING INPUTS",J183+K183+P182)</f>
        <v>12124.32</v>
      </c>
    </row>
    <row r="184" spans="1:16" ht="27.95" customHeight="1" x14ac:dyDescent="0.25">
      <c r="A184">
        <v>180</v>
      </c>
      <c r="B184" s="3">
        <f>IF(Inputs!$B$26&lt;&gt;"Ready to model","PENDING INPUTS",L183)</f>
        <v>0</v>
      </c>
      <c r="C184" s="3">
        <f>IF(Inputs!$B$26&lt;&gt;"Ready to model","PENDING INPUTS",M183)</f>
        <v>0</v>
      </c>
      <c r="D184" s="3">
        <f>IF(Inputs!$B$26&lt;&gt;"Ready to model","PENDING INPUTS",ROUND(B184*(Inputs!$B$5)/12,2))</f>
        <v>0</v>
      </c>
      <c r="E184" s="3">
        <f>IF(Inputs!$B$26&lt;&gt;"Ready to model","PENDING INPUTS",ROUND(C184*Inputs!$B$5/12,2))</f>
        <v>0</v>
      </c>
      <c r="F184" s="3">
        <f>IF(Inputs!$B$26&lt;&gt;"Ready to model","PENDING INPUTS",MIN(B184+D184,Inputs!$B$6))</f>
        <v>0</v>
      </c>
      <c r="G184" s="3">
        <f>IF(Inputs!$B$26&lt;&gt;"Ready to model","PENDING INPUTS",MIN(C184+E184,Inputs!$B$9))</f>
        <v>0</v>
      </c>
      <c r="H184" s="3">
        <f>IF(Inputs!$B$26&lt;&gt;"Ready to model","PENDING INPUTS",Inputs!$B$7)</f>
        <v>550</v>
      </c>
      <c r="I184" s="3">
        <f>IF(Inputs!$B$26&lt;&gt;"Ready to model","PENDING INPUTS",MAX(0,F184+G184-H184))</f>
        <v>0</v>
      </c>
      <c r="J184" s="3">
        <f>IF(Inputs!$B$26&lt;&gt;"Ready to model","PENDING INPUTS",IF(F184+G184&gt;H184,IF(F184+G184=0,0,H184*F184/(F184+G184)),MIN(B184+D184,F184+MAX(0,H184-F184-G184-IF((Inputs!$B$5)&lt;Inputs!$B$5,C184+E184-G184,0)))))</f>
        <v>0</v>
      </c>
      <c r="K184" s="3">
        <f>IF(Inputs!$B$26&lt;&gt;"Ready to model","PENDING INPUTS",MIN(C184+E184,MAX(0,H184-J184)))</f>
        <v>0</v>
      </c>
      <c r="L184" s="3">
        <f>IF(Inputs!$B$26&lt;&gt;"Ready to model","PENDING INPUTS",MAX(0,B184+D184-J184))</f>
        <v>0</v>
      </c>
      <c r="M184" s="3">
        <f>IF(Inputs!$B$26&lt;&gt;"Ready to model","PENDING INPUTS",MAX(0,C184+E184-K184))</f>
        <v>0</v>
      </c>
      <c r="N184" s="3">
        <f>IF(Inputs!$B$26&lt;&gt;"Ready to model","PENDING INPUTS",L184+M184)</f>
        <v>0</v>
      </c>
      <c r="O184" s="3">
        <f>IF(Inputs!$B$26&lt;&gt;"Ready to model","PENDING INPUTS",D184+E184+O183)</f>
        <v>2224.3199999999997</v>
      </c>
      <c r="P184" s="3">
        <f>IF(Inputs!$B$26&lt;&gt;"Ready to model","PENDING INPUTS",J184+K184+P183)</f>
        <v>12124.32</v>
      </c>
    </row>
    <row r="185" spans="1:16" ht="27.95" customHeight="1" x14ac:dyDescent="0.25">
      <c r="A185">
        <v>181</v>
      </c>
      <c r="B185" s="3">
        <f>IF(Inputs!$B$26&lt;&gt;"Ready to model","PENDING INPUTS",L184)</f>
        <v>0</v>
      </c>
      <c r="C185" s="3">
        <f>IF(Inputs!$B$26&lt;&gt;"Ready to model","PENDING INPUTS",M184)</f>
        <v>0</v>
      </c>
      <c r="D185" s="3">
        <f>IF(Inputs!$B$26&lt;&gt;"Ready to model","PENDING INPUTS",ROUND(B185*(Inputs!$B$5)/12,2))</f>
        <v>0</v>
      </c>
      <c r="E185" s="3">
        <f>IF(Inputs!$B$26&lt;&gt;"Ready to model","PENDING INPUTS",ROUND(C185*Inputs!$B$5/12,2))</f>
        <v>0</v>
      </c>
      <c r="F185" s="3">
        <f>IF(Inputs!$B$26&lt;&gt;"Ready to model","PENDING INPUTS",MIN(B185+D185,Inputs!$B$6))</f>
        <v>0</v>
      </c>
      <c r="G185" s="3">
        <f>IF(Inputs!$B$26&lt;&gt;"Ready to model","PENDING INPUTS",MIN(C185+E185,Inputs!$B$9))</f>
        <v>0</v>
      </c>
      <c r="H185" s="3">
        <f>IF(Inputs!$B$26&lt;&gt;"Ready to model","PENDING INPUTS",Inputs!$B$7)</f>
        <v>550</v>
      </c>
      <c r="I185" s="3">
        <f>IF(Inputs!$B$26&lt;&gt;"Ready to model","PENDING INPUTS",MAX(0,F185+G185-H185))</f>
        <v>0</v>
      </c>
      <c r="J185" s="3">
        <f>IF(Inputs!$B$26&lt;&gt;"Ready to model","PENDING INPUTS",IF(F185+G185&gt;H185,IF(F185+G185=0,0,H185*F185/(F185+G185)),MIN(B185+D185,F185+MAX(0,H185-F185-G185-IF((Inputs!$B$5)&lt;Inputs!$B$5,C185+E185-G185,0)))))</f>
        <v>0</v>
      </c>
      <c r="K185" s="3">
        <f>IF(Inputs!$B$26&lt;&gt;"Ready to model","PENDING INPUTS",MIN(C185+E185,MAX(0,H185-J185)))</f>
        <v>0</v>
      </c>
      <c r="L185" s="3">
        <f>IF(Inputs!$B$26&lt;&gt;"Ready to model","PENDING INPUTS",MAX(0,B185+D185-J185))</f>
        <v>0</v>
      </c>
      <c r="M185" s="3">
        <f>IF(Inputs!$B$26&lt;&gt;"Ready to model","PENDING INPUTS",MAX(0,C185+E185-K185))</f>
        <v>0</v>
      </c>
      <c r="N185" s="3">
        <f>IF(Inputs!$B$26&lt;&gt;"Ready to model","PENDING INPUTS",L185+M185)</f>
        <v>0</v>
      </c>
      <c r="O185" s="3">
        <f>IF(Inputs!$B$26&lt;&gt;"Ready to model","PENDING INPUTS",D185+E185+O184)</f>
        <v>2224.3199999999997</v>
      </c>
      <c r="P185" s="3">
        <f>IF(Inputs!$B$26&lt;&gt;"Ready to model","PENDING INPUTS",J185+K185+P184)</f>
        <v>12124.32</v>
      </c>
    </row>
    <row r="186" spans="1:16" ht="27.95" customHeight="1" x14ac:dyDescent="0.25">
      <c r="A186">
        <v>182</v>
      </c>
      <c r="B186" s="3">
        <f>IF(Inputs!$B$26&lt;&gt;"Ready to model","PENDING INPUTS",L185)</f>
        <v>0</v>
      </c>
      <c r="C186" s="3">
        <f>IF(Inputs!$B$26&lt;&gt;"Ready to model","PENDING INPUTS",M185)</f>
        <v>0</v>
      </c>
      <c r="D186" s="3">
        <f>IF(Inputs!$B$26&lt;&gt;"Ready to model","PENDING INPUTS",ROUND(B186*(Inputs!$B$5)/12,2))</f>
        <v>0</v>
      </c>
      <c r="E186" s="3">
        <f>IF(Inputs!$B$26&lt;&gt;"Ready to model","PENDING INPUTS",ROUND(C186*Inputs!$B$5/12,2))</f>
        <v>0</v>
      </c>
      <c r="F186" s="3">
        <f>IF(Inputs!$B$26&lt;&gt;"Ready to model","PENDING INPUTS",MIN(B186+D186,Inputs!$B$6))</f>
        <v>0</v>
      </c>
      <c r="G186" s="3">
        <f>IF(Inputs!$B$26&lt;&gt;"Ready to model","PENDING INPUTS",MIN(C186+E186,Inputs!$B$9))</f>
        <v>0</v>
      </c>
      <c r="H186" s="3">
        <f>IF(Inputs!$B$26&lt;&gt;"Ready to model","PENDING INPUTS",Inputs!$B$7)</f>
        <v>550</v>
      </c>
      <c r="I186" s="3">
        <f>IF(Inputs!$B$26&lt;&gt;"Ready to model","PENDING INPUTS",MAX(0,F186+G186-H186))</f>
        <v>0</v>
      </c>
      <c r="J186" s="3">
        <f>IF(Inputs!$B$26&lt;&gt;"Ready to model","PENDING INPUTS",IF(F186+G186&gt;H186,IF(F186+G186=0,0,H186*F186/(F186+G186)),MIN(B186+D186,F186+MAX(0,H186-F186-G186-IF((Inputs!$B$5)&lt;Inputs!$B$5,C186+E186-G186,0)))))</f>
        <v>0</v>
      </c>
      <c r="K186" s="3">
        <f>IF(Inputs!$B$26&lt;&gt;"Ready to model","PENDING INPUTS",MIN(C186+E186,MAX(0,H186-J186)))</f>
        <v>0</v>
      </c>
      <c r="L186" s="3">
        <f>IF(Inputs!$B$26&lt;&gt;"Ready to model","PENDING INPUTS",MAX(0,B186+D186-J186))</f>
        <v>0</v>
      </c>
      <c r="M186" s="3">
        <f>IF(Inputs!$B$26&lt;&gt;"Ready to model","PENDING INPUTS",MAX(0,C186+E186-K186))</f>
        <v>0</v>
      </c>
      <c r="N186" s="3">
        <f>IF(Inputs!$B$26&lt;&gt;"Ready to model","PENDING INPUTS",L186+M186)</f>
        <v>0</v>
      </c>
      <c r="O186" s="3">
        <f>IF(Inputs!$B$26&lt;&gt;"Ready to model","PENDING INPUTS",D186+E186+O185)</f>
        <v>2224.3199999999997</v>
      </c>
      <c r="P186" s="3">
        <f>IF(Inputs!$B$26&lt;&gt;"Ready to model","PENDING INPUTS",J186+K186+P185)</f>
        <v>12124.32</v>
      </c>
    </row>
    <row r="187" spans="1:16" ht="27.95" customHeight="1" x14ac:dyDescent="0.25">
      <c r="A187">
        <v>183</v>
      </c>
      <c r="B187" s="3">
        <f>IF(Inputs!$B$26&lt;&gt;"Ready to model","PENDING INPUTS",L186)</f>
        <v>0</v>
      </c>
      <c r="C187" s="3">
        <f>IF(Inputs!$B$26&lt;&gt;"Ready to model","PENDING INPUTS",M186)</f>
        <v>0</v>
      </c>
      <c r="D187" s="3">
        <f>IF(Inputs!$B$26&lt;&gt;"Ready to model","PENDING INPUTS",ROUND(B187*(Inputs!$B$5)/12,2))</f>
        <v>0</v>
      </c>
      <c r="E187" s="3">
        <f>IF(Inputs!$B$26&lt;&gt;"Ready to model","PENDING INPUTS",ROUND(C187*Inputs!$B$5/12,2))</f>
        <v>0</v>
      </c>
      <c r="F187" s="3">
        <f>IF(Inputs!$B$26&lt;&gt;"Ready to model","PENDING INPUTS",MIN(B187+D187,Inputs!$B$6))</f>
        <v>0</v>
      </c>
      <c r="G187" s="3">
        <f>IF(Inputs!$B$26&lt;&gt;"Ready to model","PENDING INPUTS",MIN(C187+E187,Inputs!$B$9))</f>
        <v>0</v>
      </c>
      <c r="H187" s="3">
        <f>IF(Inputs!$B$26&lt;&gt;"Ready to model","PENDING INPUTS",Inputs!$B$7)</f>
        <v>550</v>
      </c>
      <c r="I187" s="3">
        <f>IF(Inputs!$B$26&lt;&gt;"Ready to model","PENDING INPUTS",MAX(0,F187+G187-H187))</f>
        <v>0</v>
      </c>
      <c r="J187" s="3">
        <f>IF(Inputs!$B$26&lt;&gt;"Ready to model","PENDING INPUTS",IF(F187+G187&gt;H187,IF(F187+G187=0,0,H187*F187/(F187+G187)),MIN(B187+D187,F187+MAX(0,H187-F187-G187-IF((Inputs!$B$5)&lt;Inputs!$B$5,C187+E187-G187,0)))))</f>
        <v>0</v>
      </c>
      <c r="K187" s="3">
        <f>IF(Inputs!$B$26&lt;&gt;"Ready to model","PENDING INPUTS",MIN(C187+E187,MAX(0,H187-J187)))</f>
        <v>0</v>
      </c>
      <c r="L187" s="3">
        <f>IF(Inputs!$B$26&lt;&gt;"Ready to model","PENDING INPUTS",MAX(0,B187+D187-J187))</f>
        <v>0</v>
      </c>
      <c r="M187" s="3">
        <f>IF(Inputs!$B$26&lt;&gt;"Ready to model","PENDING INPUTS",MAX(0,C187+E187-K187))</f>
        <v>0</v>
      </c>
      <c r="N187" s="3">
        <f>IF(Inputs!$B$26&lt;&gt;"Ready to model","PENDING INPUTS",L187+M187)</f>
        <v>0</v>
      </c>
      <c r="O187" s="3">
        <f>IF(Inputs!$B$26&lt;&gt;"Ready to model","PENDING INPUTS",D187+E187+O186)</f>
        <v>2224.3199999999997</v>
      </c>
      <c r="P187" s="3">
        <f>IF(Inputs!$B$26&lt;&gt;"Ready to model","PENDING INPUTS",J187+K187+P186)</f>
        <v>12124.32</v>
      </c>
    </row>
    <row r="188" spans="1:16" ht="27.95" customHeight="1" x14ac:dyDescent="0.25">
      <c r="A188">
        <v>184</v>
      </c>
      <c r="B188" s="3">
        <f>IF(Inputs!$B$26&lt;&gt;"Ready to model","PENDING INPUTS",L187)</f>
        <v>0</v>
      </c>
      <c r="C188" s="3">
        <f>IF(Inputs!$B$26&lt;&gt;"Ready to model","PENDING INPUTS",M187)</f>
        <v>0</v>
      </c>
      <c r="D188" s="3">
        <f>IF(Inputs!$B$26&lt;&gt;"Ready to model","PENDING INPUTS",ROUND(B188*(Inputs!$B$5)/12,2))</f>
        <v>0</v>
      </c>
      <c r="E188" s="3">
        <f>IF(Inputs!$B$26&lt;&gt;"Ready to model","PENDING INPUTS",ROUND(C188*Inputs!$B$5/12,2))</f>
        <v>0</v>
      </c>
      <c r="F188" s="3">
        <f>IF(Inputs!$B$26&lt;&gt;"Ready to model","PENDING INPUTS",MIN(B188+D188,Inputs!$B$6))</f>
        <v>0</v>
      </c>
      <c r="G188" s="3">
        <f>IF(Inputs!$B$26&lt;&gt;"Ready to model","PENDING INPUTS",MIN(C188+E188,Inputs!$B$9))</f>
        <v>0</v>
      </c>
      <c r="H188" s="3">
        <f>IF(Inputs!$B$26&lt;&gt;"Ready to model","PENDING INPUTS",Inputs!$B$7)</f>
        <v>550</v>
      </c>
      <c r="I188" s="3">
        <f>IF(Inputs!$B$26&lt;&gt;"Ready to model","PENDING INPUTS",MAX(0,F188+G188-H188))</f>
        <v>0</v>
      </c>
      <c r="J188" s="3">
        <f>IF(Inputs!$B$26&lt;&gt;"Ready to model","PENDING INPUTS",IF(F188+G188&gt;H188,IF(F188+G188=0,0,H188*F188/(F188+G188)),MIN(B188+D188,F188+MAX(0,H188-F188-G188-IF((Inputs!$B$5)&lt;Inputs!$B$5,C188+E188-G188,0)))))</f>
        <v>0</v>
      </c>
      <c r="K188" s="3">
        <f>IF(Inputs!$B$26&lt;&gt;"Ready to model","PENDING INPUTS",MIN(C188+E188,MAX(0,H188-J188)))</f>
        <v>0</v>
      </c>
      <c r="L188" s="3">
        <f>IF(Inputs!$B$26&lt;&gt;"Ready to model","PENDING INPUTS",MAX(0,B188+D188-J188))</f>
        <v>0</v>
      </c>
      <c r="M188" s="3">
        <f>IF(Inputs!$B$26&lt;&gt;"Ready to model","PENDING INPUTS",MAX(0,C188+E188-K188))</f>
        <v>0</v>
      </c>
      <c r="N188" s="3">
        <f>IF(Inputs!$B$26&lt;&gt;"Ready to model","PENDING INPUTS",L188+M188)</f>
        <v>0</v>
      </c>
      <c r="O188" s="3">
        <f>IF(Inputs!$B$26&lt;&gt;"Ready to model","PENDING INPUTS",D188+E188+O187)</f>
        <v>2224.3199999999997</v>
      </c>
      <c r="P188" s="3">
        <f>IF(Inputs!$B$26&lt;&gt;"Ready to model","PENDING INPUTS",J188+K188+P187)</f>
        <v>12124.32</v>
      </c>
    </row>
    <row r="189" spans="1:16" ht="27.95" customHeight="1" x14ac:dyDescent="0.25">
      <c r="A189">
        <v>185</v>
      </c>
      <c r="B189" s="3">
        <f>IF(Inputs!$B$26&lt;&gt;"Ready to model","PENDING INPUTS",L188)</f>
        <v>0</v>
      </c>
      <c r="C189" s="3">
        <f>IF(Inputs!$B$26&lt;&gt;"Ready to model","PENDING INPUTS",M188)</f>
        <v>0</v>
      </c>
      <c r="D189" s="3">
        <f>IF(Inputs!$B$26&lt;&gt;"Ready to model","PENDING INPUTS",ROUND(B189*(Inputs!$B$5)/12,2))</f>
        <v>0</v>
      </c>
      <c r="E189" s="3">
        <f>IF(Inputs!$B$26&lt;&gt;"Ready to model","PENDING INPUTS",ROUND(C189*Inputs!$B$5/12,2))</f>
        <v>0</v>
      </c>
      <c r="F189" s="3">
        <f>IF(Inputs!$B$26&lt;&gt;"Ready to model","PENDING INPUTS",MIN(B189+D189,Inputs!$B$6))</f>
        <v>0</v>
      </c>
      <c r="G189" s="3">
        <f>IF(Inputs!$B$26&lt;&gt;"Ready to model","PENDING INPUTS",MIN(C189+E189,Inputs!$B$9))</f>
        <v>0</v>
      </c>
      <c r="H189" s="3">
        <f>IF(Inputs!$B$26&lt;&gt;"Ready to model","PENDING INPUTS",Inputs!$B$7)</f>
        <v>550</v>
      </c>
      <c r="I189" s="3">
        <f>IF(Inputs!$B$26&lt;&gt;"Ready to model","PENDING INPUTS",MAX(0,F189+G189-H189))</f>
        <v>0</v>
      </c>
      <c r="J189" s="3">
        <f>IF(Inputs!$B$26&lt;&gt;"Ready to model","PENDING INPUTS",IF(F189+G189&gt;H189,IF(F189+G189=0,0,H189*F189/(F189+G189)),MIN(B189+D189,F189+MAX(0,H189-F189-G189-IF((Inputs!$B$5)&lt;Inputs!$B$5,C189+E189-G189,0)))))</f>
        <v>0</v>
      </c>
      <c r="K189" s="3">
        <f>IF(Inputs!$B$26&lt;&gt;"Ready to model","PENDING INPUTS",MIN(C189+E189,MAX(0,H189-J189)))</f>
        <v>0</v>
      </c>
      <c r="L189" s="3">
        <f>IF(Inputs!$B$26&lt;&gt;"Ready to model","PENDING INPUTS",MAX(0,B189+D189-J189))</f>
        <v>0</v>
      </c>
      <c r="M189" s="3">
        <f>IF(Inputs!$B$26&lt;&gt;"Ready to model","PENDING INPUTS",MAX(0,C189+E189-K189))</f>
        <v>0</v>
      </c>
      <c r="N189" s="3">
        <f>IF(Inputs!$B$26&lt;&gt;"Ready to model","PENDING INPUTS",L189+M189)</f>
        <v>0</v>
      </c>
      <c r="O189" s="3">
        <f>IF(Inputs!$B$26&lt;&gt;"Ready to model","PENDING INPUTS",D189+E189+O188)</f>
        <v>2224.3199999999997</v>
      </c>
      <c r="P189" s="3">
        <f>IF(Inputs!$B$26&lt;&gt;"Ready to model","PENDING INPUTS",J189+K189+P188)</f>
        <v>12124.32</v>
      </c>
    </row>
    <row r="190" spans="1:16" ht="27.95" customHeight="1" x14ac:dyDescent="0.25">
      <c r="A190">
        <v>186</v>
      </c>
      <c r="B190" s="3">
        <f>IF(Inputs!$B$26&lt;&gt;"Ready to model","PENDING INPUTS",L189)</f>
        <v>0</v>
      </c>
      <c r="C190" s="3">
        <f>IF(Inputs!$B$26&lt;&gt;"Ready to model","PENDING INPUTS",M189)</f>
        <v>0</v>
      </c>
      <c r="D190" s="3">
        <f>IF(Inputs!$B$26&lt;&gt;"Ready to model","PENDING INPUTS",ROUND(B190*(Inputs!$B$5)/12,2))</f>
        <v>0</v>
      </c>
      <c r="E190" s="3">
        <f>IF(Inputs!$B$26&lt;&gt;"Ready to model","PENDING INPUTS",ROUND(C190*Inputs!$B$5/12,2))</f>
        <v>0</v>
      </c>
      <c r="F190" s="3">
        <f>IF(Inputs!$B$26&lt;&gt;"Ready to model","PENDING INPUTS",MIN(B190+D190,Inputs!$B$6))</f>
        <v>0</v>
      </c>
      <c r="G190" s="3">
        <f>IF(Inputs!$B$26&lt;&gt;"Ready to model","PENDING INPUTS",MIN(C190+E190,Inputs!$B$9))</f>
        <v>0</v>
      </c>
      <c r="H190" s="3">
        <f>IF(Inputs!$B$26&lt;&gt;"Ready to model","PENDING INPUTS",Inputs!$B$7)</f>
        <v>550</v>
      </c>
      <c r="I190" s="3">
        <f>IF(Inputs!$B$26&lt;&gt;"Ready to model","PENDING INPUTS",MAX(0,F190+G190-H190))</f>
        <v>0</v>
      </c>
      <c r="J190" s="3">
        <f>IF(Inputs!$B$26&lt;&gt;"Ready to model","PENDING INPUTS",IF(F190+G190&gt;H190,IF(F190+G190=0,0,H190*F190/(F190+G190)),MIN(B190+D190,F190+MAX(0,H190-F190-G190-IF((Inputs!$B$5)&lt;Inputs!$B$5,C190+E190-G190,0)))))</f>
        <v>0</v>
      </c>
      <c r="K190" s="3">
        <f>IF(Inputs!$B$26&lt;&gt;"Ready to model","PENDING INPUTS",MIN(C190+E190,MAX(0,H190-J190)))</f>
        <v>0</v>
      </c>
      <c r="L190" s="3">
        <f>IF(Inputs!$B$26&lt;&gt;"Ready to model","PENDING INPUTS",MAX(0,B190+D190-J190))</f>
        <v>0</v>
      </c>
      <c r="M190" s="3">
        <f>IF(Inputs!$B$26&lt;&gt;"Ready to model","PENDING INPUTS",MAX(0,C190+E190-K190))</f>
        <v>0</v>
      </c>
      <c r="N190" s="3">
        <f>IF(Inputs!$B$26&lt;&gt;"Ready to model","PENDING INPUTS",L190+M190)</f>
        <v>0</v>
      </c>
      <c r="O190" s="3">
        <f>IF(Inputs!$B$26&lt;&gt;"Ready to model","PENDING INPUTS",D190+E190+O189)</f>
        <v>2224.3199999999997</v>
      </c>
      <c r="P190" s="3">
        <f>IF(Inputs!$B$26&lt;&gt;"Ready to model","PENDING INPUTS",J190+K190+P189)</f>
        <v>12124.32</v>
      </c>
    </row>
    <row r="191" spans="1:16" ht="27.95" customHeight="1" x14ac:dyDescent="0.25">
      <c r="A191">
        <v>187</v>
      </c>
      <c r="B191" s="3">
        <f>IF(Inputs!$B$26&lt;&gt;"Ready to model","PENDING INPUTS",L190)</f>
        <v>0</v>
      </c>
      <c r="C191" s="3">
        <f>IF(Inputs!$B$26&lt;&gt;"Ready to model","PENDING INPUTS",M190)</f>
        <v>0</v>
      </c>
      <c r="D191" s="3">
        <f>IF(Inputs!$B$26&lt;&gt;"Ready to model","PENDING INPUTS",ROUND(B191*(Inputs!$B$5)/12,2))</f>
        <v>0</v>
      </c>
      <c r="E191" s="3">
        <f>IF(Inputs!$B$26&lt;&gt;"Ready to model","PENDING INPUTS",ROUND(C191*Inputs!$B$5/12,2))</f>
        <v>0</v>
      </c>
      <c r="F191" s="3">
        <f>IF(Inputs!$B$26&lt;&gt;"Ready to model","PENDING INPUTS",MIN(B191+D191,Inputs!$B$6))</f>
        <v>0</v>
      </c>
      <c r="G191" s="3">
        <f>IF(Inputs!$B$26&lt;&gt;"Ready to model","PENDING INPUTS",MIN(C191+E191,Inputs!$B$9))</f>
        <v>0</v>
      </c>
      <c r="H191" s="3">
        <f>IF(Inputs!$B$26&lt;&gt;"Ready to model","PENDING INPUTS",Inputs!$B$7)</f>
        <v>550</v>
      </c>
      <c r="I191" s="3">
        <f>IF(Inputs!$B$26&lt;&gt;"Ready to model","PENDING INPUTS",MAX(0,F191+G191-H191))</f>
        <v>0</v>
      </c>
      <c r="J191" s="3">
        <f>IF(Inputs!$B$26&lt;&gt;"Ready to model","PENDING INPUTS",IF(F191+G191&gt;H191,IF(F191+G191=0,0,H191*F191/(F191+G191)),MIN(B191+D191,F191+MAX(0,H191-F191-G191-IF((Inputs!$B$5)&lt;Inputs!$B$5,C191+E191-G191,0)))))</f>
        <v>0</v>
      </c>
      <c r="K191" s="3">
        <f>IF(Inputs!$B$26&lt;&gt;"Ready to model","PENDING INPUTS",MIN(C191+E191,MAX(0,H191-J191)))</f>
        <v>0</v>
      </c>
      <c r="L191" s="3">
        <f>IF(Inputs!$B$26&lt;&gt;"Ready to model","PENDING INPUTS",MAX(0,B191+D191-J191))</f>
        <v>0</v>
      </c>
      <c r="M191" s="3">
        <f>IF(Inputs!$B$26&lt;&gt;"Ready to model","PENDING INPUTS",MAX(0,C191+E191-K191))</f>
        <v>0</v>
      </c>
      <c r="N191" s="3">
        <f>IF(Inputs!$B$26&lt;&gt;"Ready to model","PENDING INPUTS",L191+M191)</f>
        <v>0</v>
      </c>
      <c r="O191" s="3">
        <f>IF(Inputs!$B$26&lt;&gt;"Ready to model","PENDING INPUTS",D191+E191+O190)</f>
        <v>2224.3199999999997</v>
      </c>
      <c r="P191" s="3">
        <f>IF(Inputs!$B$26&lt;&gt;"Ready to model","PENDING INPUTS",J191+K191+P190)</f>
        <v>12124.32</v>
      </c>
    </row>
    <row r="192" spans="1:16" ht="27.95" customHeight="1" x14ac:dyDescent="0.25">
      <c r="A192">
        <v>188</v>
      </c>
      <c r="B192" s="3">
        <f>IF(Inputs!$B$26&lt;&gt;"Ready to model","PENDING INPUTS",L191)</f>
        <v>0</v>
      </c>
      <c r="C192" s="3">
        <f>IF(Inputs!$B$26&lt;&gt;"Ready to model","PENDING INPUTS",M191)</f>
        <v>0</v>
      </c>
      <c r="D192" s="3">
        <f>IF(Inputs!$B$26&lt;&gt;"Ready to model","PENDING INPUTS",ROUND(B192*(Inputs!$B$5)/12,2))</f>
        <v>0</v>
      </c>
      <c r="E192" s="3">
        <f>IF(Inputs!$B$26&lt;&gt;"Ready to model","PENDING INPUTS",ROUND(C192*Inputs!$B$5/12,2))</f>
        <v>0</v>
      </c>
      <c r="F192" s="3">
        <f>IF(Inputs!$B$26&lt;&gt;"Ready to model","PENDING INPUTS",MIN(B192+D192,Inputs!$B$6))</f>
        <v>0</v>
      </c>
      <c r="G192" s="3">
        <f>IF(Inputs!$B$26&lt;&gt;"Ready to model","PENDING INPUTS",MIN(C192+E192,Inputs!$B$9))</f>
        <v>0</v>
      </c>
      <c r="H192" s="3">
        <f>IF(Inputs!$B$26&lt;&gt;"Ready to model","PENDING INPUTS",Inputs!$B$7)</f>
        <v>550</v>
      </c>
      <c r="I192" s="3">
        <f>IF(Inputs!$B$26&lt;&gt;"Ready to model","PENDING INPUTS",MAX(0,F192+G192-H192))</f>
        <v>0</v>
      </c>
      <c r="J192" s="3">
        <f>IF(Inputs!$B$26&lt;&gt;"Ready to model","PENDING INPUTS",IF(F192+G192&gt;H192,IF(F192+G192=0,0,H192*F192/(F192+G192)),MIN(B192+D192,F192+MAX(0,H192-F192-G192-IF((Inputs!$B$5)&lt;Inputs!$B$5,C192+E192-G192,0)))))</f>
        <v>0</v>
      </c>
      <c r="K192" s="3">
        <f>IF(Inputs!$B$26&lt;&gt;"Ready to model","PENDING INPUTS",MIN(C192+E192,MAX(0,H192-J192)))</f>
        <v>0</v>
      </c>
      <c r="L192" s="3">
        <f>IF(Inputs!$B$26&lt;&gt;"Ready to model","PENDING INPUTS",MAX(0,B192+D192-J192))</f>
        <v>0</v>
      </c>
      <c r="M192" s="3">
        <f>IF(Inputs!$B$26&lt;&gt;"Ready to model","PENDING INPUTS",MAX(0,C192+E192-K192))</f>
        <v>0</v>
      </c>
      <c r="N192" s="3">
        <f>IF(Inputs!$B$26&lt;&gt;"Ready to model","PENDING INPUTS",L192+M192)</f>
        <v>0</v>
      </c>
      <c r="O192" s="3">
        <f>IF(Inputs!$B$26&lt;&gt;"Ready to model","PENDING INPUTS",D192+E192+O191)</f>
        <v>2224.3199999999997</v>
      </c>
      <c r="P192" s="3">
        <f>IF(Inputs!$B$26&lt;&gt;"Ready to model","PENDING INPUTS",J192+K192+P191)</f>
        <v>12124.32</v>
      </c>
    </row>
    <row r="193" spans="1:16" ht="27.95" customHeight="1" x14ac:dyDescent="0.25">
      <c r="A193">
        <v>189</v>
      </c>
      <c r="B193" s="3">
        <f>IF(Inputs!$B$26&lt;&gt;"Ready to model","PENDING INPUTS",L192)</f>
        <v>0</v>
      </c>
      <c r="C193" s="3">
        <f>IF(Inputs!$B$26&lt;&gt;"Ready to model","PENDING INPUTS",M192)</f>
        <v>0</v>
      </c>
      <c r="D193" s="3">
        <f>IF(Inputs!$B$26&lt;&gt;"Ready to model","PENDING INPUTS",ROUND(B193*(Inputs!$B$5)/12,2))</f>
        <v>0</v>
      </c>
      <c r="E193" s="3">
        <f>IF(Inputs!$B$26&lt;&gt;"Ready to model","PENDING INPUTS",ROUND(C193*Inputs!$B$5/12,2))</f>
        <v>0</v>
      </c>
      <c r="F193" s="3">
        <f>IF(Inputs!$B$26&lt;&gt;"Ready to model","PENDING INPUTS",MIN(B193+D193,Inputs!$B$6))</f>
        <v>0</v>
      </c>
      <c r="G193" s="3">
        <f>IF(Inputs!$B$26&lt;&gt;"Ready to model","PENDING INPUTS",MIN(C193+E193,Inputs!$B$9))</f>
        <v>0</v>
      </c>
      <c r="H193" s="3">
        <f>IF(Inputs!$B$26&lt;&gt;"Ready to model","PENDING INPUTS",Inputs!$B$7)</f>
        <v>550</v>
      </c>
      <c r="I193" s="3">
        <f>IF(Inputs!$B$26&lt;&gt;"Ready to model","PENDING INPUTS",MAX(0,F193+G193-H193))</f>
        <v>0</v>
      </c>
      <c r="J193" s="3">
        <f>IF(Inputs!$B$26&lt;&gt;"Ready to model","PENDING INPUTS",IF(F193+G193&gt;H193,IF(F193+G193=0,0,H193*F193/(F193+G193)),MIN(B193+D193,F193+MAX(0,H193-F193-G193-IF((Inputs!$B$5)&lt;Inputs!$B$5,C193+E193-G193,0)))))</f>
        <v>0</v>
      </c>
      <c r="K193" s="3">
        <f>IF(Inputs!$B$26&lt;&gt;"Ready to model","PENDING INPUTS",MIN(C193+E193,MAX(0,H193-J193)))</f>
        <v>0</v>
      </c>
      <c r="L193" s="3">
        <f>IF(Inputs!$B$26&lt;&gt;"Ready to model","PENDING INPUTS",MAX(0,B193+D193-J193))</f>
        <v>0</v>
      </c>
      <c r="M193" s="3">
        <f>IF(Inputs!$B$26&lt;&gt;"Ready to model","PENDING INPUTS",MAX(0,C193+E193-K193))</f>
        <v>0</v>
      </c>
      <c r="N193" s="3">
        <f>IF(Inputs!$B$26&lt;&gt;"Ready to model","PENDING INPUTS",L193+M193)</f>
        <v>0</v>
      </c>
      <c r="O193" s="3">
        <f>IF(Inputs!$B$26&lt;&gt;"Ready to model","PENDING INPUTS",D193+E193+O192)</f>
        <v>2224.3199999999997</v>
      </c>
      <c r="P193" s="3">
        <f>IF(Inputs!$B$26&lt;&gt;"Ready to model","PENDING INPUTS",J193+K193+P192)</f>
        <v>12124.32</v>
      </c>
    </row>
    <row r="194" spans="1:16" ht="27.95" customHeight="1" x14ac:dyDescent="0.25">
      <c r="A194">
        <v>190</v>
      </c>
      <c r="B194" s="3">
        <f>IF(Inputs!$B$26&lt;&gt;"Ready to model","PENDING INPUTS",L193)</f>
        <v>0</v>
      </c>
      <c r="C194" s="3">
        <f>IF(Inputs!$B$26&lt;&gt;"Ready to model","PENDING INPUTS",M193)</f>
        <v>0</v>
      </c>
      <c r="D194" s="3">
        <f>IF(Inputs!$B$26&lt;&gt;"Ready to model","PENDING INPUTS",ROUND(B194*(Inputs!$B$5)/12,2))</f>
        <v>0</v>
      </c>
      <c r="E194" s="3">
        <f>IF(Inputs!$B$26&lt;&gt;"Ready to model","PENDING INPUTS",ROUND(C194*Inputs!$B$5/12,2))</f>
        <v>0</v>
      </c>
      <c r="F194" s="3">
        <f>IF(Inputs!$B$26&lt;&gt;"Ready to model","PENDING INPUTS",MIN(B194+D194,Inputs!$B$6))</f>
        <v>0</v>
      </c>
      <c r="G194" s="3">
        <f>IF(Inputs!$B$26&lt;&gt;"Ready to model","PENDING INPUTS",MIN(C194+E194,Inputs!$B$9))</f>
        <v>0</v>
      </c>
      <c r="H194" s="3">
        <f>IF(Inputs!$B$26&lt;&gt;"Ready to model","PENDING INPUTS",Inputs!$B$7)</f>
        <v>550</v>
      </c>
      <c r="I194" s="3">
        <f>IF(Inputs!$B$26&lt;&gt;"Ready to model","PENDING INPUTS",MAX(0,F194+G194-H194))</f>
        <v>0</v>
      </c>
      <c r="J194" s="3">
        <f>IF(Inputs!$B$26&lt;&gt;"Ready to model","PENDING INPUTS",IF(F194+G194&gt;H194,IF(F194+G194=0,0,H194*F194/(F194+G194)),MIN(B194+D194,F194+MAX(0,H194-F194-G194-IF((Inputs!$B$5)&lt;Inputs!$B$5,C194+E194-G194,0)))))</f>
        <v>0</v>
      </c>
      <c r="K194" s="3">
        <f>IF(Inputs!$B$26&lt;&gt;"Ready to model","PENDING INPUTS",MIN(C194+E194,MAX(0,H194-J194)))</f>
        <v>0</v>
      </c>
      <c r="L194" s="3">
        <f>IF(Inputs!$B$26&lt;&gt;"Ready to model","PENDING INPUTS",MAX(0,B194+D194-J194))</f>
        <v>0</v>
      </c>
      <c r="M194" s="3">
        <f>IF(Inputs!$B$26&lt;&gt;"Ready to model","PENDING INPUTS",MAX(0,C194+E194-K194))</f>
        <v>0</v>
      </c>
      <c r="N194" s="3">
        <f>IF(Inputs!$B$26&lt;&gt;"Ready to model","PENDING INPUTS",L194+M194)</f>
        <v>0</v>
      </c>
      <c r="O194" s="3">
        <f>IF(Inputs!$B$26&lt;&gt;"Ready to model","PENDING INPUTS",D194+E194+O193)</f>
        <v>2224.3199999999997</v>
      </c>
      <c r="P194" s="3">
        <f>IF(Inputs!$B$26&lt;&gt;"Ready to model","PENDING INPUTS",J194+K194+P193)</f>
        <v>12124.32</v>
      </c>
    </row>
    <row r="195" spans="1:16" ht="27.95" customHeight="1" x14ac:dyDescent="0.25">
      <c r="A195">
        <v>191</v>
      </c>
      <c r="B195" s="3">
        <f>IF(Inputs!$B$26&lt;&gt;"Ready to model","PENDING INPUTS",L194)</f>
        <v>0</v>
      </c>
      <c r="C195" s="3">
        <f>IF(Inputs!$B$26&lt;&gt;"Ready to model","PENDING INPUTS",M194)</f>
        <v>0</v>
      </c>
      <c r="D195" s="3">
        <f>IF(Inputs!$B$26&lt;&gt;"Ready to model","PENDING INPUTS",ROUND(B195*(Inputs!$B$5)/12,2))</f>
        <v>0</v>
      </c>
      <c r="E195" s="3">
        <f>IF(Inputs!$B$26&lt;&gt;"Ready to model","PENDING INPUTS",ROUND(C195*Inputs!$B$5/12,2))</f>
        <v>0</v>
      </c>
      <c r="F195" s="3">
        <f>IF(Inputs!$B$26&lt;&gt;"Ready to model","PENDING INPUTS",MIN(B195+D195,Inputs!$B$6))</f>
        <v>0</v>
      </c>
      <c r="G195" s="3">
        <f>IF(Inputs!$B$26&lt;&gt;"Ready to model","PENDING INPUTS",MIN(C195+E195,Inputs!$B$9))</f>
        <v>0</v>
      </c>
      <c r="H195" s="3">
        <f>IF(Inputs!$B$26&lt;&gt;"Ready to model","PENDING INPUTS",Inputs!$B$7)</f>
        <v>550</v>
      </c>
      <c r="I195" s="3">
        <f>IF(Inputs!$B$26&lt;&gt;"Ready to model","PENDING INPUTS",MAX(0,F195+G195-H195))</f>
        <v>0</v>
      </c>
      <c r="J195" s="3">
        <f>IF(Inputs!$B$26&lt;&gt;"Ready to model","PENDING INPUTS",IF(F195+G195&gt;H195,IF(F195+G195=0,0,H195*F195/(F195+G195)),MIN(B195+D195,F195+MAX(0,H195-F195-G195-IF((Inputs!$B$5)&lt;Inputs!$B$5,C195+E195-G195,0)))))</f>
        <v>0</v>
      </c>
      <c r="K195" s="3">
        <f>IF(Inputs!$B$26&lt;&gt;"Ready to model","PENDING INPUTS",MIN(C195+E195,MAX(0,H195-J195)))</f>
        <v>0</v>
      </c>
      <c r="L195" s="3">
        <f>IF(Inputs!$B$26&lt;&gt;"Ready to model","PENDING INPUTS",MAX(0,B195+D195-J195))</f>
        <v>0</v>
      </c>
      <c r="M195" s="3">
        <f>IF(Inputs!$B$26&lt;&gt;"Ready to model","PENDING INPUTS",MAX(0,C195+E195-K195))</f>
        <v>0</v>
      </c>
      <c r="N195" s="3">
        <f>IF(Inputs!$B$26&lt;&gt;"Ready to model","PENDING INPUTS",L195+M195)</f>
        <v>0</v>
      </c>
      <c r="O195" s="3">
        <f>IF(Inputs!$B$26&lt;&gt;"Ready to model","PENDING INPUTS",D195+E195+O194)</f>
        <v>2224.3199999999997</v>
      </c>
      <c r="P195" s="3">
        <f>IF(Inputs!$B$26&lt;&gt;"Ready to model","PENDING INPUTS",J195+K195+P194)</f>
        <v>12124.32</v>
      </c>
    </row>
    <row r="196" spans="1:16" ht="27.95" customHeight="1" x14ac:dyDescent="0.25">
      <c r="A196">
        <v>192</v>
      </c>
      <c r="B196" s="3">
        <f>IF(Inputs!$B$26&lt;&gt;"Ready to model","PENDING INPUTS",L195)</f>
        <v>0</v>
      </c>
      <c r="C196" s="3">
        <f>IF(Inputs!$B$26&lt;&gt;"Ready to model","PENDING INPUTS",M195)</f>
        <v>0</v>
      </c>
      <c r="D196" s="3">
        <f>IF(Inputs!$B$26&lt;&gt;"Ready to model","PENDING INPUTS",ROUND(B196*(Inputs!$B$5)/12,2))</f>
        <v>0</v>
      </c>
      <c r="E196" s="3">
        <f>IF(Inputs!$B$26&lt;&gt;"Ready to model","PENDING INPUTS",ROUND(C196*Inputs!$B$5/12,2))</f>
        <v>0</v>
      </c>
      <c r="F196" s="3">
        <f>IF(Inputs!$B$26&lt;&gt;"Ready to model","PENDING INPUTS",MIN(B196+D196,Inputs!$B$6))</f>
        <v>0</v>
      </c>
      <c r="G196" s="3">
        <f>IF(Inputs!$B$26&lt;&gt;"Ready to model","PENDING INPUTS",MIN(C196+E196,Inputs!$B$9))</f>
        <v>0</v>
      </c>
      <c r="H196" s="3">
        <f>IF(Inputs!$B$26&lt;&gt;"Ready to model","PENDING INPUTS",Inputs!$B$7)</f>
        <v>550</v>
      </c>
      <c r="I196" s="3">
        <f>IF(Inputs!$B$26&lt;&gt;"Ready to model","PENDING INPUTS",MAX(0,F196+G196-H196))</f>
        <v>0</v>
      </c>
      <c r="J196" s="3">
        <f>IF(Inputs!$B$26&lt;&gt;"Ready to model","PENDING INPUTS",IF(F196+G196&gt;H196,IF(F196+G196=0,0,H196*F196/(F196+G196)),MIN(B196+D196,F196+MAX(0,H196-F196-G196-IF((Inputs!$B$5)&lt;Inputs!$B$5,C196+E196-G196,0)))))</f>
        <v>0</v>
      </c>
      <c r="K196" s="3">
        <f>IF(Inputs!$B$26&lt;&gt;"Ready to model","PENDING INPUTS",MIN(C196+E196,MAX(0,H196-J196)))</f>
        <v>0</v>
      </c>
      <c r="L196" s="3">
        <f>IF(Inputs!$B$26&lt;&gt;"Ready to model","PENDING INPUTS",MAX(0,B196+D196-J196))</f>
        <v>0</v>
      </c>
      <c r="M196" s="3">
        <f>IF(Inputs!$B$26&lt;&gt;"Ready to model","PENDING INPUTS",MAX(0,C196+E196-K196))</f>
        <v>0</v>
      </c>
      <c r="N196" s="3">
        <f>IF(Inputs!$B$26&lt;&gt;"Ready to model","PENDING INPUTS",L196+M196)</f>
        <v>0</v>
      </c>
      <c r="O196" s="3">
        <f>IF(Inputs!$B$26&lt;&gt;"Ready to model","PENDING INPUTS",D196+E196+O195)</f>
        <v>2224.3199999999997</v>
      </c>
      <c r="P196" s="3">
        <f>IF(Inputs!$B$26&lt;&gt;"Ready to model","PENDING INPUTS",J196+K196+P195)</f>
        <v>12124.32</v>
      </c>
    </row>
    <row r="197" spans="1:16" ht="27.95" customHeight="1" x14ac:dyDescent="0.25">
      <c r="A197">
        <v>193</v>
      </c>
      <c r="B197" s="3">
        <f>IF(Inputs!$B$26&lt;&gt;"Ready to model","PENDING INPUTS",L196)</f>
        <v>0</v>
      </c>
      <c r="C197" s="3">
        <f>IF(Inputs!$B$26&lt;&gt;"Ready to model","PENDING INPUTS",M196)</f>
        <v>0</v>
      </c>
      <c r="D197" s="3">
        <f>IF(Inputs!$B$26&lt;&gt;"Ready to model","PENDING INPUTS",ROUND(B197*(Inputs!$B$5)/12,2))</f>
        <v>0</v>
      </c>
      <c r="E197" s="3">
        <f>IF(Inputs!$B$26&lt;&gt;"Ready to model","PENDING INPUTS",ROUND(C197*Inputs!$B$5/12,2))</f>
        <v>0</v>
      </c>
      <c r="F197" s="3">
        <f>IF(Inputs!$B$26&lt;&gt;"Ready to model","PENDING INPUTS",MIN(B197+D197,Inputs!$B$6))</f>
        <v>0</v>
      </c>
      <c r="G197" s="3">
        <f>IF(Inputs!$B$26&lt;&gt;"Ready to model","PENDING INPUTS",MIN(C197+E197,Inputs!$B$9))</f>
        <v>0</v>
      </c>
      <c r="H197" s="3">
        <f>IF(Inputs!$B$26&lt;&gt;"Ready to model","PENDING INPUTS",Inputs!$B$7)</f>
        <v>550</v>
      </c>
      <c r="I197" s="3">
        <f>IF(Inputs!$B$26&lt;&gt;"Ready to model","PENDING INPUTS",MAX(0,F197+G197-H197))</f>
        <v>0</v>
      </c>
      <c r="J197" s="3">
        <f>IF(Inputs!$B$26&lt;&gt;"Ready to model","PENDING INPUTS",IF(F197+G197&gt;H197,IF(F197+G197=0,0,H197*F197/(F197+G197)),MIN(B197+D197,F197+MAX(0,H197-F197-G197-IF((Inputs!$B$5)&lt;Inputs!$B$5,C197+E197-G197,0)))))</f>
        <v>0</v>
      </c>
      <c r="K197" s="3">
        <f>IF(Inputs!$B$26&lt;&gt;"Ready to model","PENDING INPUTS",MIN(C197+E197,MAX(0,H197-J197)))</f>
        <v>0</v>
      </c>
      <c r="L197" s="3">
        <f>IF(Inputs!$B$26&lt;&gt;"Ready to model","PENDING INPUTS",MAX(0,B197+D197-J197))</f>
        <v>0</v>
      </c>
      <c r="M197" s="3">
        <f>IF(Inputs!$B$26&lt;&gt;"Ready to model","PENDING INPUTS",MAX(0,C197+E197-K197))</f>
        <v>0</v>
      </c>
      <c r="N197" s="3">
        <f>IF(Inputs!$B$26&lt;&gt;"Ready to model","PENDING INPUTS",L197+M197)</f>
        <v>0</v>
      </c>
      <c r="O197" s="3">
        <f>IF(Inputs!$B$26&lt;&gt;"Ready to model","PENDING INPUTS",D197+E197+O196)</f>
        <v>2224.3199999999997</v>
      </c>
      <c r="P197" s="3">
        <f>IF(Inputs!$B$26&lt;&gt;"Ready to model","PENDING INPUTS",J197+K197+P196)</f>
        <v>12124.32</v>
      </c>
    </row>
    <row r="198" spans="1:16" ht="27.95" customHeight="1" x14ac:dyDescent="0.25">
      <c r="A198">
        <v>194</v>
      </c>
      <c r="B198" s="3">
        <f>IF(Inputs!$B$26&lt;&gt;"Ready to model","PENDING INPUTS",L197)</f>
        <v>0</v>
      </c>
      <c r="C198" s="3">
        <f>IF(Inputs!$B$26&lt;&gt;"Ready to model","PENDING INPUTS",M197)</f>
        <v>0</v>
      </c>
      <c r="D198" s="3">
        <f>IF(Inputs!$B$26&lt;&gt;"Ready to model","PENDING INPUTS",ROUND(B198*(Inputs!$B$5)/12,2))</f>
        <v>0</v>
      </c>
      <c r="E198" s="3">
        <f>IF(Inputs!$B$26&lt;&gt;"Ready to model","PENDING INPUTS",ROUND(C198*Inputs!$B$5/12,2))</f>
        <v>0</v>
      </c>
      <c r="F198" s="3">
        <f>IF(Inputs!$B$26&lt;&gt;"Ready to model","PENDING INPUTS",MIN(B198+D198,Inputs!$B$6))</f>
        <v>0</v>
      </c>
      <c r="G198" s="3">
        <f>IF(Inputs!$B$26&lt;&gt;"Ready to model","PENDING INPUTS",MIN(C198+E198,Inputs!$B$9))</f>
        <v>0</v>
      </c>
      <c r="H198" s="3">
        <f>IF(Inputs!$B$26&lt;&gt;"Ready to model","PENDING INPUTS",Inputs!$B$7)</f>
        <v>550</v>
      </c>
      <c r="I198" s="3">
        <f>IF(Inputs!$B$26&lt;&gt;"Ready to model","PENDING INPUTS",MAX(0,F198+G198-H198))</f>
        <v>0</v>
      </c>
      <c r="J198" s="3">
        <f>IF(Inputs!$B$26&lt;&gt;"Ready to model","PENDING INPUTS",IF(F198+G198&gt;H198,IF(F198+G198=0,0,H198*F198/(F198+G198)),MIN(B198+D198,F198+MAX(0,H198-F198-G198-IF((Inputs!$B$5)&lt;Inputs!$B$5,C198+E198-G198,0)))))</f>
        <v>0</v>
      </c>
      <c r="K198" s="3">
        <f>IF(Inputs!$B$26&lt;&gt;"Ready to model","PENDING INPUTS",MIN(C198+E198,MAX(0,H198-J198)))</f>
        <v>0</v>
      </c>
      <c r="L198" s="3">
        <f>IF(Inputs!$B$26&lt;&gt;"Ready to model","PENDING INPUTS",MAX(0,B198+D198-J198))</f>
        <v>0</v>
      </c>
      <c r="M198" s="3">
        <f>IF(Inputs!$B$26&lt;&gt;"Ready to model","PENDING INPUTS",MAX(0,C198+E198-K198))</f>
        <v>0</v>
      </c>
      <c r="N198" s="3">
        <f>IF(Inputs!$B$26&lt;&gt;"Ready to model","PENDING INPUTS",L198+M198)</f>
        <v>0</v>
      </c>
      <c r="O198" s="3">
        <f>IF(Inputs!$B$26&lt;&gt;"Ready to model","PENDING INPUTS",D198+E198+O197)</f>
        <v>2224.3199999999997</v>
      </c>
      <c r="P198" s="3">
        <f>IF(Inputs!$B$26&lt;&gt;"Ready to model","PENDING INPUTS",J198+K198+P197)</f>
        <v>12124.32</v>
      </c>
    </row>
    <row r="199" spans="1:16" ht="27.95" customHeight="1" x14ac:dyDescent="0.25">
      <c r="A199">
        <v>195</v>
      </c>
      <c r="B199" s="3">
        <f>IF(Inputs!$B$26&lt;&gt;"Ready to model","PENDING INPUTS",L198)</f>
        <v>0</v>
      </c>
      <c r="C199" s="3">
        <f>IF(Inputs!$B$26&lt;&gt;"Ready to model","PENDING INPUTS",M198)</f>
        <v>0</v>
      </c>
      <c r="D199" s="3">
        <f>IF(Inputs!$B$26&lt;&gt;"Ready to model","PENDING INPUTS",ROUND(B199*(Inputs!$B$5)/12,2))</f>
        <v>0</v>
      </c>
      <c r="E199" s="3">
        <f>IF(Inputs!$B$26&lt;&gt;"Ready to model","PENDING INPUTS",ROUND(C199*Inputs!$B$5/12,2))</f>
        <v>0</v>
      </c>
      <c r="F199" s="3">
        <f>IF(Inputs!$B$26&lt;&gt;"Ready to model","PENDING INPUTS",MIN(B199+D199,Inputs!$B$6))</f>
        <v>0</v>
      </c>
      <c r="G199" s="3">
        <f>IF(Inputs!$B$26&lt;&gt;"Ready to model","PENDING INPUTS",MIN(C199+E199,Inputs!$B$9))</f>
        <v>0</v>
      </c>
      <c r="H199" s="3">
        <f>IF(Inputs!$B$26&lt;&gt;"Ready to model","PENDING INPUTS",Inputs!$B$7)</f>
        <v>550</v>
      </c>
      <c r="I199" s="3">
        <f>IF(Inputs!$B$26&lt;&gt;"Ready to model","PENDING INPUTS",MAX(0,F199+G199-H199))</f>
        <v>0</v>
      </c>
      <c r="J199" s="3">
        <f>IF(Inputs!$B$26&lt;&gt;"Ready to model","PENDING INPUTS",IF(F199+G199&gt;H199,IF(F199+G199=0,0,H199*F199/(F199+G199)),MIN(B199+D199,F199+MAX(0,H199-F199-G199-IF((Inputs!$B$5)&lt;Inputs!$B$5,C199+E199-G199,0)))))</f>
        <v>0</v>
      </c>
      <c r="K199" s="3">
        <f>IF(Inputs!$B$26&lt;&gt;"Ready to model","PENDING INPUTS",MIN(C199+E199,MAX(0,H199-J199)))</f>
        <v>0</v>
      </c>
      <c r="L199" s="3">
        <f>IF(Inputs!$B$26&lt;&gt;"Ready to model","PENDING INPUTS",MAX(0,B199+D199-J199))</f>
        <v>0</v>
      </c>
      <c r="M199" s="3">
        <f>IF(Inputs!$B$26&lt;&gt;"Ready to model","PENDING INPUTS",MAX(0,C199+E199-K199))</f>
        <v>0</v>
      </c>
      <c r="N199" s="3">
        <f>IF(Inputs!$B$26&lt;&gt;"Ready to model","PENDING INPUTS",L199+M199)</f>
        <v>0</v>
      </c>
      <c r="O199" s="3">
        <f>IF(Inputs!$B$26&lt;&gt;"Ready to model","PENDING INPUTS",D199+E199+O198)</f>
        <v>2224.3199999999997</v>
      </c>
      <c r="P199" s="3">
        <f>IF(Inputs!$B$26&lt;&gt;"Ready to model","PENDING INPUTS",J199+K199+P198)</f>
        <v>12124.32</v>
      </c>
    </row>
    <row r="200" spans="1:16" ht="27.95" customHeight="1" x14ac:dyDescent="0.25">
      <c r="A200">
        <v>196</v>
      </c>
      <c r="B200" s="3">
        <f>IF(Inputs!$B$26&lt;&gt;"Ready to model","PENDING INPUTS",L199)</f>
        <v>0</v>
      </c>
      <c r="C200" s="3">
        <f>IF(Inputs!$B$26&lt;&gt;"Ready to model","PENDING INPUTS",M199)</f>
        <v>0</v>
      </c>
      <c r="D200" s="3">
        <f>IF(Inputs!$B$26&lt;&gt;"Ready to model","PENDING INPUTS",ROUND(B200*(Inputs!$B$5)/12,2))</f>
        <v>0</v>
      </c>
      <c r="E200" s="3">
        <f>IF(Inputs!$B$26&lt;&gt;"Ready to model","PENDING INPUTS",ROUND(C200*Inputs!$B$5/12,2))</f>
        <v>0</v>
      </c>
      <c r="F200" s="3">
        <f>IF(Inputs!$B$26&lt;&gt;"Ready to model","PENDING INPUTS",MIN(B200+D200,Inputs!$B$6))</f>
        <v>0</v>
      </c>
      <c r="G200" s="3">
        <f>IF(Inputs!$B$26&lt;&gt;"Ready to model","PENDING INPUTS",MIN(C200+E200,Inputs!$B$9))</f>
        <v>0</v>
      </c>
      <c r="H200" s="3">
        <f>IF(Inputs!$B$26&lt;&gt;"Ready to model","PENDING INPUTS",Inputs!$B$7)</f>
        <v>550</v>
      </c>
      <c r="I200" s="3">
        <f>IF(Inputs!$B$26&lt;&gt;"Ready to model","PENDING INPUTS",MAX(0,F200+G200-H200))</f>
        <v>0</v>
      </c>
      <c r="J200" s="3">
        <f>IF(Inputs!$B$26&lt;&gt;"Ready to model","PENDING INPUTS",IF(F200+G200&gt;H200,IF(F200+G200=0,0,H200*F200/(F200+G200)),MIN(B200+D200,F200+MAX(0,H200-F200-G200-IF((Inputs!$B$5)&lt;Inputs!$B$5,C200+E200-G200,0)))))</f>
        <v>0</v>
      </c>
      <c r="K200" s="3">
        <f>IF(Inputs!$B$26&lt;&gt;"Ready to model","PENDING INPUTS",MIN(C200+E200,MAX(0,H200-J200)))</f>
        <v>0</v>
      </c>
      <c r="L200" s="3">
        <f>IF(Inputs!$B$26&lt;&gt;"Ready to model","PENDING INPUTS",MAX(0,B200+D200-J200))</f>
        <v>0</v>
      </c>
      <c r="M200" s="3">
        <f>IF(Inputs!$B$26&lt;&gt;"Ready to model","PENDING INPUTS",MAX(0,C200+E200-K200))</f>
        <v>0</v>
      </c>
      <c r="N200" s="3">
        <f>IF(Inputs!$B$26&lt;&gt;"Ready to model","PENDING INPUTS",L200+M200)</f>
        <v>0</v>
      </c>
      <c r="O200" s="3">
        <f>IF(Inputs!$B$26&lt;&gt;"Ready to model","PENDING INPUTS",D200+E200+O199)</f>
        <v>2224.3199999999997</v>
      </c>
      <c r="P200" s="3">
        <f>IF(Inputs!$B$26&lt;&gt;"Ready to model","PENDING INPUTS",J200+K200+P199)</f>
        <v>12124.32</v>
      </c>
    </row>
    <row r="201" spans="1:16" ht="27.95" customHeight="1" x14ac:dyDescent="0.25">
      <c r="A201">
        <v>197</v>
      </c>
      <c r="B201" s="3">
        <f>IF(Inputs!$B$26&lt;&gt;"Ready to model","PENDING INPUTS",L200)</f>
        <v>0</v>
      </c>
      <c r="C201" s="3">
        <f>IF(Inputs!$B$26&lt;&gt;"Ready to model","PENDING INPUTS",M200)</f>
        <v>0</v>
      </c>
      <c r="D201" s="3">
        <f>IF(Inputs!$B$26&lt;&gt;"Ready to model","PENDING INPUTS",ROUND(B201*(Inputs!$B$5)/12,2))</f>
        <v>0</v>
      </c>
      <c r="E201" s="3">
        <f>IF(Inputs!$B$26&lt;&gt;"Ready to model","PENDING INPUTS",ROUND(C201*Inputs!$B$5/12,2))</f>
        <v>0</v>
      </c>
      <c r="F201" s="3">
        <f>IF(Inputs!$B$26&lt;&gt;"Ready to model","PENDING INPUTS",MIN(B201+D201,Inputs!$B$6))</f>
        <v>0</v>
      </c>
      <c r="G201" s="3">
        <f>IF(Inputs!$B$26&lt;&gt;"Ready to model","PENDING INPUTS",MIN(C201+E201,Inputs!$B$9))</f>
        <v>0</v>
      </c>
      <c r="H201" s="3">
        <f>IF(Inputs!$B$26&lt;&gt;"Ready to model","PENDING INPUTS",Inputs!$B$7)</f>
        <v>550</v>
      </c>
      <c r="I201" s="3">
        <f>IF(Inputs!$B$26&lt;&gt;"Ready to model","PENDING INPUTS",MAX(0,F201+G201-H201))</f>
        <v>0</v>
      </c>
      <c r="J201" s="3">
        <f>IF(Inputs!$B$26&lt;&gt;"Ready to model","PENDING INPUTS",IF(F201+G201&gt;H201,IF(F201+G201=0,0,H201*F201/(F201+G201)),MIN(B201+D201,F201+MAX(0,H201-F201-G201-IF((Inputs!$B$5)&lt;Inputs!$B$5,C201+E201-G201,0)))))</f>
        <v>0</v>
      </c>
      <c r="K201" s="3">
        <f>IF(Inputs!$B$26&lt;&gt;"Ready to model","PENDING INPUTS",MIN(C201+E201,MAX(0,H201-J201)))</f>
        <v>0</v>
      </c>
      <c r="L201" s="3">
        <f>IF(Inputs!$B$26&lt;&gt;"Ready to model","PENDING INPUTS",MAX(0,B201+D201-J201))</f>
        <v>0</v>
      </c>
      <c r="M201" s="3">
        <f>IF(Inputs!$B$26&lt;&gt;"Ready to model","PENDING INPUTS",MAX(0,C201+E201-K201))</f>
        <v>0</v>
      </c>
      <c r="N201" s="3">
        <f>IF(Inputs!$B$26&lt;&gt;"Ready to model","PENDING INPUTS",L201+M201)</f>
        <v>0</v>
      </c>
      <c r="O201" s="3">
        <f>IF(Inputs!$B$26&lt;&gt;"Ready to model","PENDING INPUTS",D201+E201+O200)</f>
        <v>2224.3199999999997</v>
      </c>
      <c r="P201" s="3">
        <f>IF(Inputs!$B$26&lt;&gt;"Ready to model","PENDING INPUTS",J201+K201+P200)</f>
        <v>12124.32</v>
      </c>
    </row>
    <row r="202" spans="1:16" ht="27.95" customHeight="1" x14ac:dyDescent="0.25">
      <c r="A202">
        <v>198</v>
      </c>
      <c r="B202" s="3">
        <f>IF(Inputs!$B$26&lt;&gt;"Ready to model","PENDING INPUTS",L201)</f>
        <v>0</v>
      </c>
      <c r="C202" s="3">
        <f>IF(Inputs!$B$26&lt;&gt;"Ready to model","PENDING INPUTS",M201)</f>
        <v>0</v>
      </c>
      <c r="D202" s="3">
        <f>IF(Inputs!$B$26&lt;&gt;"Ready to model","PENDING INPUTS",ROUND(B202*(Inputs!$B$5)/12,2))</f>
        <v>0</v>
      </c>
      <c r="E202" s="3">
        <f>IF(Inputs!$B$26&lt;&gt;"Ready to model","PENDING INPUTS",ROUND(C202*Inputs!$B$5/12,2))</f>
        <v>0</v>
      </c>
      <c r="F202" s="3">
        <f>IF(Inputs!$B$26&lt;&gt;"Ready to model","PENDING INPUTS",MIN(B202+D202,Inputs!$B$6))</f>
        <v>0</v>
      </c>
      <c r="G202" s="3">
        <f>IF(Inputs!$B$26&lt;&gt;"Ready to model","PENDING INPUTS",MIN(C202+E202,Inputs!$B$9))</f>
        <v>0</v>
      </c>
      <c r="H202" s="3">
        <f>IF(Inputs!$B$26&lt;&gt;"Ready to model","PENDING INPUTS",Inputs!$B$7)</f>
        <v>550</v>
      </c>
      <c r="I202" s="3">
        <f>IF(Inputs!$B$26&lt;&gt;"Ready to model","PENDING INPUTS",MAX(0,F202+G202-H202))</f>
        <v>0</v>
      </c>
      <c r="J202" s="3">
        <f>IF(Inputs!$B$26&lt;&gt;"Ready to model","PENDING INPUTS",IF(F202+G202&gt;H202,IF(F202+G202=0,0,H202*F202/(F202+G202)),MIN(B202+D202,F202+MAX(0,H202-F202-G202-IF((Inputs!$B$5)&lt;Inputs!$B$5,C202+E202-G202,0)))))</f>
        <v>0</v>
      </c>
      <c r="K202" s="3">
        <f>IF(Inputs!$B$26&lt;&gt;"Ready to model","PENDING INPUTS",MIN(C202+E202,MAX(0,H202-J202)))</f>
        <v>0</v>
      </c>
      <c r="L202" s="3">
        <f>IF(Inputs!$B$26&lt;&gt;"Ready to model","PENDING INPUTS",MAX(0,B202+D202-J202))</f>
        <v>0</v>
      </c>
      <c r="M202" s="3">
        <f>IF(Inputs!$B$26&lt;&gt;"Ready to model","PENDING INPUTS",MAX(0,C202+E202-K202))</f>
        <v>0</v>
      </c>
      <c r="N202" s="3">
        <f>IF(Inputs!$B$26&lt;&gt;"Ready to model","PENDING INPUTS",L202+M202)</f>
        <v>0</v>
      </c>
      <c r="O202" s="3">
        <f>IF(Inputs!$B$26&lt;&gt;"Ready to model","PENDING INPUTS",D202+E202+O201)</f>
        <v>2224.3199999999997</v>
      </c>
      <c r="P202" s="3">
        <f>IF(Inputs!$B$26&lt;&gt;"Ready to model","PENDING INPUTS",J202+K202+P201)</f>
        <v>12124.32</v>
      </c>
    </row>
    <row r="203" spans="1:16" ht="27.95" customHeight="1" x14ac:dyDescent="0.25">
      <c r="A203">
        <v>199</v>
      </c>
      <c r="B203" s="3">
        <f>IF(Inputs!$B$26&lt;&gt;"Ready to model","PENDING INPUTS",L202)</f>
        <v>0</v>
      </c>
      <c r="C203" s="3">
        <f>IF(Inputs!$B$26&lt;&gt;"Ready to model","PENDING INPUTS",M202)</f>
        <v>0</v>
      </c>
      <c r="D203" s="3">
        <f>IF(Inputs!$B$26&lt;&gt;"Ready to model","PENDING INPUTS",ROUND(B203*(Inputs!$B$5)/12,2))</f>
        <v>0</v>
      </c>
      <c r="E203" s="3">
        <f>IF(Inputs!$B$26&lt;&gt;"Ready to model","PENDING INPUTS",ROUND(C203*Inputs!$B$5/12,2))</f>
        <v>0</v>
      </c>
      <c r="F203" s="3">
        <f>IF(Inputs!$B$26&lt;&gt;"Ready to model","PENDING INPUTS",MIN(B203+D203,Inputs!$B$6))</f>
        <v>0</v>
      </c>
      <c r="G203" s="3">
        <f>IF(Inputs!$B$26&lt;&gt;"Ready to model","PENDING INPUTS",MIN(C203+E203,Inputs!$B$9))</f>
        <v>0</v>
      </c>
      <c r="H203" s="3">
        <f>IF(Inputs!$B$26&lt;&gt;"Ready to model","PENDING INPUTS",Inputs!$B$7)</f>
        <v>550</v>
      </c>
      <c r="I203" s="3">
        <f>IF(Inputs!$B$26&lt;&gt;"Ready to model","PENDING INPUTS",MAX(0,F203+G203-H203))</f>
        <v>0</v>
      </c>
      <c r="J203" s="3">
        <f>IF(Inputs!$B$26&lt;&gt;"Ready to model","PENDING INPUTS",IF(F203+G203&gt;H203,IF(F203+G203=0,0,H203*F203/(F203+G203)),MIN(B203+D203,F203+MAX(0,H203-F203-G203-IF((Inputs!$B$5)&lt;Inputs!$B$5,C203+E203-G203,0)))))</f>
        <v>0</v>
      </c>
      <c r="K203" s="3">
        <f>IF(Inputs!$B$26&lt;&gt;"Ready to model","PENDING INPUTS",MIN(C203+E203,MAX(0,H203-J203)))</f>
        <v>0</v>
      </c>
      <c r="L203" s="3">
        <f>IF(Inputs!$B$26&lt;&gt;"Ready to model","PENDING INPUTS",MAX(0,B203+D203-J203))</f>
        <v>0</v>
      </c>
      <c r="M203" s="3">
        <f>IF(Inputs!$B$26&lt;&gt;"Ready to model","PENDING INPUTS",MAX(0,C203+E203-K203))</f>
        <v>0</v>
      </c>
      <c r="N203" s="3">
        <f>IF(Inputs!$B$26&lt;&gt;"Ready to model","PENDING INPUTS",L203+M203)</f>
        <v>0</v>
      </c>
      <c r="O203" s="3">
        <f>IF(Inputs!$B$26&lt;&gt;"Ready to model","PENDING INPUTS",D203+E203+O202)</f>
        <v>2224.3199999999997</v>
      </c>
      <c r="P203" s="3">
        <f>IF(Inputs!$B$26&lt;&gt;"Ready to model","PENDING INPUTS",J203+K203+P202)</f>
        <v>12124.32</v>
      </c>
    </row>
    <row r="204" spans="1:16" ht="27.95" customHeight="1" x14ac:dyDescent="0.25">
      <c r="A204">
        <v>200</v>
      </c>
      <c r="B204" s="3">
        <f>IF(Inputs!$B$26&lt;&gt;"Ready to model","PENDING INPUTS",L203)</f>
        <v>0</v>
      </c>
      <c r="C204" s="3">
        <f>IF(Inputs!$B$26&lt;&gt;"Ready to model","PENDING INPUTS",M203)</f>
        <v>0</v>
      </c>
      <c r="D204" s="3">
        <f>IF(Inputs!$B$26&lt;&gt;"Ready to model","PENDING INPUTS",ROUND(B204*(Inputs!$B$5)/12,2))</f>
        <v>0</v>
      </c>
      <c r="E204" s="3">
        <f>IF(Inputs!$B$26&lt;&gt;"Ready to model","PENDING INPUTS",ROUND(C204*Inputs!$B$5/12,2))</f>
        <v>0</v>
      </c>
      <c r="F204" s="3">
        <f>IF(Inputs!$B$26&lt;&gt;"Ready to model","PENDING INPUTS",MIN(B204+D204,Inputs!$B$6))</f>
        <v>0</v>
      </c>
      <c r="G204" s="3">
        <f>IF(Inputs!$B$26&lt;&gt;"Ready to model","PENDING INPUTS",MIN(C204+E204,Inputs!$B$9))</f>
        <v>0</v>
      </c>
      <c r="H204" s="3">
        <f>IF(Inputs!$B$26&lt;&gt;"Ready to model","PENDING INPUTS",Inputs!$B$7)</f>
        <v>550</v>
      </c>
      <c r="I204" s="3">
        <f>IF(Inputs!$B$26&lt;&gt;"Ready to model","PENDING INPUTS",MAX(0,F204+G204-H204))</f>
        <v>0</v>
      </c>
      <c r="J204" s="3">
        <f>IF(Inputs!$B$26&lt;&gt;"Ready to model","PENDING INPUTS",IF(F204+G204&gt;H204,IF(F204+G204=0,0,H204*F204/(F204+G204)),MIN(B204+D204,F204+MAX(0,H204-F204-G204-IF((Inputs!$B$5)&lt;Inputs!$B$5,C204+E204-G204,0)))))</f>
        <v>0</v>
      </c>
      <c r="K204" s="3">
        <f>IF(Inputs!$B$26&lt;&gt;"Ready to model","PENDING INPUTS",MIN(C204+E204,MAX(0,H204-J204)))</f>
        <v>0</v>
      </c>
      <c r="L204" s="3">
        <f>IF(Inputs!$B$26&lt;&gt;"Ready to model","PENDING INPUTS",MAX(0,B204+D204-J204))</f>
        <v>0</v>
      </c>
      <c r="M204" s="3">
        <f>IF(Inputs!$B$26&lt;&gt;"Ready to model","PENDING INPUTS",MAX(0,C204+E204-K204))</f>
        <v>0</v>
      </c>
      <c r="N204" s="3">
        <f>IF(Inputs!$B$26&lt;&gt;"Ready to model","PENDING INPUTS",L204+M204)</f>
        <v>0</v>
      </c>
      <c r="O204" s="3">
        <f>IF(Inputs!$B$26&lt;&gt;"Ready to model","PENDING INPUTS",D204+E204+O203)</f>
        <v>2224.3199999999997</v>
      </c>
      <c r="P204" s="3">
        <f>IF(Inputs!$B$26&lt;&gt;"Ready to model","PENDING INPUTS",J204+K204+P203)</f>
        <v>12124.32</v>
      </c>
    </row>
    <row r="205" spans="1:16" ht="27.95" customHeight="1" x14ac:dyDescent="0.25">
      <c r="A205">
        <v>201</v>
      </c>
      <c r="B205" s="3">
        <f>IF(Inputs!$B$26&lt;&gt;"Ready to model","PENDING INPUTS",L204)</f>
        <v>0</v>
      </c>
      <c r="C205" s="3">
        <f>IF(Inputs!$B$26&lt;&gt;"Ready to model","PENDING INPUTS",M204)</f>
        <v>0</v>
      </c>
      <c r="D205" s="3">
        <f>IF(Inputs!$B$26&lt;&gt;"Ready to model","PENDING INPUTS",ROUND(B205*(Inputs!$B$5)/12,2))</f>
        <v>0</v>
      </c>
      <c r="E205" s="3">
        <f>IF(Inputs!$B$26&lt;&gt;"Ready to model","PENDING INPUTS",ROUND(C205*Inputs!$B$5/12,2))</f>
        <v>0</v>
      </c>
      <c r="F205" s="3">
        <f>IF(Inputs!$B$26&lt;&gt;"Ready to model","PENDING INPUTS",MIN(B205+D205,Inputs!$B$6))</f>
        <v>0</v>
      </c>
      <c r="G205" s="3">
        <f>IF(Inputs!$B$26&lt;&gt;"Ready to model","PENDING INPUTS",MIN(C205+E205,Inputs!$B$9))</f>
        <v>0</v>
      </c>
      <c r="H205" s="3">
        <f>IF(Inputs!$B$26&lt;&gt;"Ready to model","PENDING INPUTS",Inputs!$B$7)</f>
        <v>550</v>
      </c>
      <c r="I205" s="3">
        <f>IF(Inputs!$B$26&lt;&gt;"Ready to model","PENDING INPUTS",MAX(0,F205+G205-H205))</f>
        <v>0</v>
      </c>
      <c r="J205" s="3">
        <f>IF(Inputs!$B$26&lt;&gt;"Ready to model","PENDING INPUTS",IF(F205+G205&gt;H205,IF(F205+G205=0,0,H205*F205/(F205+G205)),MIN(B205+D205,F205+MAX(0,H205-F205-G205-IF((Inputs!$B$5)&lt;Inputs!$B$5,C205+E205-G205,0)))))</f>
        <v>0</v>
      </c>
      <c r="K205" s="3">
        <f>IF(Inputs!$B$26&lt;&gt;"Ready to model","PENDING INPUTS",MIN(C205+E205,MAX(0,H205-J205)))</f>
        <v>0</v>
      </c>
      <c r="L205" s="3">
        <f>IF(Inputs!$B$26&lt;&gt;"Ready to model","PENDING INPUTS",MAX(0,B205+D205-J205))</f>
        <v>0</v>
      </c>
      <c r="M205" s="3">
        <f>IF(Inputs!$B$26&lt;&gt;"Ready to model","PENDING INPUTS",MAX(0,C205+E205-K205))</f>
        <v>0</v>
      </c>
      <c r="N205" s="3">
        <f>IF(Inputs!$B$26&lt;&gt;"Ready to model","PENDING INPUTS",L205+M205)</f>
        <v>0</v>
      </c>
      <c r="O205" s="3">
        <f>IF(Inputs!$B$26&lt;&gt;"Ready to model","PENDING INPUTS",D205+E205+O204)</f>
        <v>2224.3199999999997</v>
      </c>
      <c r="P205" s="3">
        <f>IF(Inputs!$B$26&lt;&gt;"Ready to model","PENDING INPUTS",J205+K205+P204)</f>
        <v>12124.32</v>
      </c>
    </row>
    <row r="206" spans="1:16" ht="27.95" customHeight="1" x14ac:dyDescent="0.25">
      <c r="A206">
        <v>202</v>
      </c>
      <c r="B206" s="3">
        <f>IF(Inputs!$B$26&lt;&gt;"Ready to model","PENDING INPUTS",L205)</f>
        <v>0</v>
      </c>
      <c r="C206" s="3">
        <f>IF(Inputs!$B$26&lt;&gt;"Ready to model","PENDING INPUTS",M205)</f>
        <v>0</v>
      </c>
      <c r="D206" s="3">
        <f>IF(Inputs!$B$26&lt;&gt;"Ready to model","PENDING INPUTS",ROUND(B206*(Inputs!$B$5)/12,2))</f>
        <v>0</v>
      </c>
      <c r="E206" s="3">
        <f>IF(Inputs!$B$26&lt;&gt;"Ready to model","PENDING INPUTS",ROUND(C206*Inputs!$B$5/12,2))</f>
        <v>0</v>
      </c>
      <c r="F206" s="3">
        <f>IF(Inputs!$B$26&lt;&gt;"Ready to model","PENDING INPUTS",MIN(B206+D206,Inputs!$B$6))</f>
        <v>0</v>
      </c>
      <c r="G206" s="3">
        <f>IF(Inputs!$B$26&lt;&gt;"Ready to model","PENDING INPUTS",MIN(C206+E206,Inputs!$B$9))</f>
        <v>0</v>
      </c>
      <c r="H206" s="3">
        <f>IF(Inputs!$B$26&lt;&gt;"Ready to model","PENDING INPUTS",Inputs!$B$7)</f>
        <v>550</v>
      </c>
      <c r="I206" s="3">
        <f>IF(Inputs!$B$26&lt;&gt;"Ready to model","PENDING INPUTS",MAX(0,F206+G206-H206))</f>
        <v>0</v>
      </c>
      <c r="J206" s="3">
        <f>IF(Inputs!$B$26&lt;&gt;"Ready to model","PENDING INPUTS",IF(F206+G206&gt;H206,IF(F206+G206=0,0,H206*F206/(F206+G206)),MIN(B206+D206,F206+MAX(0,H206-F206-G206-IF((Inputs!$B$5)&lt;Inputs!$B$5,C206+E206-G206,0)))))</f>
        <v>0</v>
      </c>
      <c r="K206" s="3">
        <f>IF(Inputs!$B$26&lt;&gt;"Ready to model","PENDING INPUTS",MIN(C206+E206,MAX(0,H206-J206)))</f>
        <v>0</v>
      </c>
      <c r="L206" s="3">
        <f>IF(Inputs!$B$26&lt;&gt;"Ready to model","PENDING INPUTS",MAX(0,B206+D206-J206))</f>
        <v>0</v>
      </c>
      <c r="M206" s="3">
        <f>IF(Inputs!$B$26&lt;&gt;"Ready to model","PENDING INPUTS",MAX(0,C206+E206-K206))</f>
        <v>0</v>
      </c>
      <c r="N206" s="3">
        <f>IF(Inputs!$B$26&lt;&gt;"Ready to model","PENDING INPUTS",L206+M206)</f>
        <v>0</v>
      </c>
      <c r="O206" s="3">
        <f>IF(Inputs!$B$26&lt;&gt;"Ready to model","PENDING INPUTS",D206+E206+O205)</f>
        <v>2224.3199999999997</v>
      </c>
      <c r="P206" s="3">
        <f>IF(Inputs!$B$26&lt;&gt;"Ready to model","PENDING INPUTS",J206+K206+P205)</f>
        <v>12124.32</v>
      </c>
    </row>
    <row r="207" spans="1:16" ht="27.95" customHeight="1" x14ac:dyDescent="0.25">
      <c r="A207">
        <v>203</v>
      </c>
      <c r="B207" s="3">
        <f>IF(Inputs!$B$26&lt;&gt;"Ready to model","PENDING INPUTS",L206)</f>
        <v>0</v>
      </c>
      <c r="C207" s="3">
        <f>IF(Inputs!$B$26&lt;&gt;"Ready to model","PENDING INPUTS",M206)</f>
        <v>0</v>
      </c>
      <c r="D207" s="3">
        <f>IF(Inputs!$B$26&lt;&gt;"Ready to model","PENDING INPUTS",ROUND(B207*(Inputs!$B$5)/12,2))</f>
        <v>0</v>
      </c>
      <c r="E207" s="3">
        <f>IF(Inputs!$B$26&lt;&gt;"Ready to model","PENDING INPUTS",ROUND(C207*Inputs!$B$5/12,2))</f>
        <v>0</v>
      </c>
      <c r="F207" s="3">
        <f>IF(Inputs!$B$26&lt;&gt;"Ready to model","PENDING INPUTS",MIN(B207+D207,Inputs!$B$6))</f>
        <v>0</v>
      </c>
      <c r="G207" s="3">
        <f>IF(Inputs!$B$26&lt;&gt;"Ready to model","PENDING INPUTS",MIN(C207+E207,Inputs!$B$9))</f>
        <v>0</v>
      </c>
      <c r="H207" s="3">
        <f>IF(Inputs!$B$26&lt;&gt;"Ready to model","PENDING INPUTS",Inputs!$B$7)</f>
        <v>550</v>
      </c>
      <c r="I207" s="3">
        <f>IF(Inputs!$B$26&lt;&gt;"Ready to model","PENDING INPUTS",MAX(0,F207+G207-H207))</f>
        <v>0</v>
      </c>
      <c r="J207" s="3">
        <f>IF(Inputs!$B$26&lt;&gt;"Ready to model","PENDING INPUTS",IF(F207+G207&gt;H207,IF(F207+G207=0,0,H207*F207/(F207+G207)),MIN(B207+D207,F207+MAX(0,H207-F207-G207-IF((Inputs!$B$5)&lt;Inputs!$B$5,C207+E207-G207,0)))))</f>
        <v>0</v>
      </c>
      <c r="K207" s="3">
        <f>IF(Inputs!$B$26&lt;&gt;"Ready to model","PENDING INPUTS",MIN(C207+E207,MAX(0,H207-J207)))</f>
        <v>0</v>
      </c>
      <c r="L207" s="3">
        <f>IF(Inputs!$B$26&lt;&gt;"Ready to model","PENDING INPUTS",MAX(0,B207+D207-J207))</f>
        <v>0</v>
      </c>
      <c r="M207" s="3">
        <f>IF(Inputs!$B$26&lt;&gt;"Ready to model","PENDING INPUTS",MAX(0,C207+E207-K207))</f>
        <v>0</v>
      </c>
      <c r="N207" s="3">
        <f>IF(Inputs!$B$26&lt;&gt;"Ready to model","PENDING INPUTS",L207+M207)</f>
        <v>0</v>
      </c>
      <c r="O207" s="3">
        <f>IF(Inputs!$B$26&lt;&gt;"Ready to model","PENDING INPUTS",D207+E207+O206)</f>
        <v>2224.3199999999997</v>
      </c>
      <c r="P207" s="3">
        <f>IF(Inputs!$B$26&lt;&gt;"Ready to model","PENDING INPUTS",J207+K207+P206)</f>
        <v>12124.32</v>
      </c>
    </row>
    <row r="208" spans="1:16" ht="27.95" customHeight="1" x14ac:dyDescent="0.25">
      <c r="A208">
        <v>204</v>
      </c>
      <c r="B208" s="3">
        <f>IF(Inputs!$B$26&lt;&gt;"Ready to model","PENDING INPUTS",L207)</f>
        <v>0</v>
      </c>
      <c r="C208" s="3">
        <f>IF(Inputs!$B$26&lt;&gt;"Ready to model","PENDING INPUTS",M207)</f>
        <v>0</v>
      </c>
      <c r="D208" s="3">
        <f>IF(Inputs!$B$26&lt;&gt;"Ready to model","PENDING INPUTS",ROUND(B208*(Inputs!$B$5)/12,2))</f>
        <v>0</v>
      </c>
      <c r="E208" s="3">
        <f>IF(Inputs!$B$26&lt;&gt;"Ready to model","PENDING INPUTS",ROUND(C208*Inputs!$B$5/12,2))</f>
        <v>0</v>
      </c>
      <c r="F208" s="3">
        <f>IF(Inputs!$B$26&lt;&gt;"Ready to model","PENDING INPUTS",MIN(B208+D208,Inputs!$B$6))</f>
        <v>0</v>
      </c>
      <c r="G208" s="3">
        <f>IF(Inputs!$B$26&lt;&gt;"Ready to model","PENDING INPUTS",MIN(C208+E208,Inputs!$B$9))</f>
        <v>0</v>
      </c>
      <c r="H208" s="3">
        <f>IF(Inputs!$B$26&lt;&gt;"Ready to model","PENDING INPUTS",Inputs!$B$7)</f>
        <v>550</v>
      </c>
      <c r="I208" s="3">
        <f>IF(Inputs!$B$26&lt;&gt;"Ready to model","PENDING INPUTS",MAX(0,F208+G208-H208))</f>
        <v>0</v>
      </c>
      <c r="J208" s="3">
        <f>IF(Inputs!$B$26&lt;&gt;"Ready to model","PENDING INPUTS",IF(F208+G208&gt;H208,IF(F208+G208=0,0,H208*F208/(F208+G208)),MIN(B208+D208,F208+MAX(0,H208-F208-G208-IF((Inputs!$B$5)&lt;Inputs!$B$5,C208+E208-G208,0)))))</f>
        <v>0</v>
      </c>
      <c r="K208" s="3">
        <f>IF(Inputs!$B$26&lt;&gt;"Ready to model","PENDING INPUTS",MIN(C208+E208,MAX(0,H208-J208)))</f>
        <v>0</v>
      </c>
      <c r="L208" s="3">
        <f>IF(Inputs!$B$26&lt;&gt;"Ready to model","PENDING INPUTS",MAX(0,B208+D208-J208))</f>
        <v>0</v>
      </c>
      <c r="M208" s="3">
        <f>IF(Inputs!$B$26&lt;&gt;"Ready to model","PENDING INPUTS",MAX(0,C208+E208-K208))</f>
        <v>0</v>
      </c>
      <c r="N208" s="3">
        <f>IF(Inputs!$B$26&lt;&gt;"Ready to model","PENDING INPUTS",L208+M208)</f>
        <v>0</v>
      </c>
      <c r="O208" s="3">
        <f>IF(Inputs!$B$26&lt;&gt;"Ready to model","PENDING INPUTS",D208+E208+O207)</f>
        <v>2224.3199999999997</v>
      </c>
      <c r="P208" s="3">
        <f>IF(Inputs!$B$26&lt;&gt;"Ready to model","PENDING INPUTS",J208+K208+P207)</f>
        <v>12124.32</v>
      </c>
    </row>
    <row r="209" spans="1:16" ht="27.95" customHeight="1" x14ac:dyDescent="0.25">
      <c r="A209">
        <v>205</v>
      </c>
      <c r="B209" s="3">
        <f>IF(Inputs!$B$26&lt;&gt;"Ready to model","PENDING INPUTS",L208)</f>
        <v>0</v>
      </c>
      <c r="C209" s="3">
        <f>IF(Inputs!$B$26&lt;&gt;"Ready to model","PENDING INPUTS",M208)</f>
        <v>0</v>
      </c>
      <c r="D209" s="3">
        <f>IF(Inputs!$B$26&lt;&gt;"Ready to model","PENDING INPUTS",ROUND(B209*(Inputs!$B$5)/12,2))</f>
        <v>0</v>
      </c>
      <c r="E209" s="3">
        <f>IF(Inputs!$B$26&lt;&gt;"Ready to model","PENDING INPUTS",ROUND(C209*Inputs!$B$5/12,2))</f>
        <v>0</v>
      </c>
      <c r="F209" s="3">
        <f>IF(Inputs!$B$26&lt;&gt;"Ready to model","PENDING INPUTS",MIN(B209+D209,Inputs!$B$6))</f>
        <v>0</v>
      </c>
      <c r="G209" s="3">
        <f>IF(Inputs!$B$26&lt;&gt;"Ready to model","PENDING INPUTS",MIN(C209+E209,Inputs!$B$9))</f>
        <v>0</v>
      </c>
      <c r="H209" s="3">
        <f>IF(Inputs!$B$26&lt;&gt;"Ready to model","PENDING INPUTS",Inputs!$B$7)</f>
        <v>550</v>
      </c>
      <c r="I209" s="3">
        <f>IF(Inputs!$B$26&lt;&gt;"Ready to model","PENDING INPUTS",MAX(0,F209+G209-H209))</f>
        <v>0</v>
      </c>
      <c r="J209" s="3">
        <f>IF(Inputs!$B$26&lt;&gt;"Ready to model","PENDING INPUTS",IF(F209+G209&gt;H209,IF(F209+G209=0,0,H209*F209/(F209+G209)),MIN(B209+D209,F209+MAX(0,H209-F209-G209-IF((Inputs!$B$5)&lt;Inputs!$B$5,C209+E209-G209,0)))))</f>
        <v>0</v>
      </c>
      <c r="K209" s="3">
        <f>IF(Inputs!$B$26&lt;&gt;"Ready to model","PENDING INPUTS",MIN(C209+E209,MAX(0,H209-J209)))</f>
        <v>0</v>
      </c>
      <c r="L209" s="3">
        <f>IF(Inputs!$B$26&lt;&gt;"Ready to model","PENDING INPUTS",MAX(0,B209+D209-J209))</f>
        <v>0</v>
      </c>
      <c r="M209" s="3">
        <f>IF(Inputs!$B$26&lt;&gt;"Ready to model","PENDING INPUTS",MAX(0,C209+E209-K209))</f>
        <v>0</v>
      </c>
      <c r="N209" s="3">
        <f>IF(Inputs!$B$26&lt;&gt;"Ready to model","PENDING INPUTS",L209+M209)</f>
        <v>0</v>
      </c>
      <c r="O209" s="3">
        <f>IF(Inputs!$B$26&lt;&gt;"Ready to model","PENDING INPUTS",D209+E209+O208)</f>
        <v>2224.3199999999997</v>
      </c>
      <c r="P209" s="3">
        <f>IF(Inputs!$B$26&lt;&gt;"Ready to model","PENDING INPUTS",J209+K209+P208)</f>
        <v>12124.32</v>
      </c>
    </row>
    <row r="210" spans="1:16" ht="27.95" customHeight="1" x14ac:dyDescent="0.25">
      <c r="A210">
        <v>206</v>
      </c>
      <c r="B210" s="3">
        <f>IF(Inputs!$B$26&lt;&gt;"Ready to model","PENDING INPUTS",L209)</f>
        <v>0</v>
      </c>
      <c r="C210" s="3">
        <f>IF(Inputs!$B$26&lt;&gt;"Ready to model","PENDING INPUTS",M209)</f>
        <v>0</v>
      </c>
      <c r="D210" s="3">
        <f>IF(Inputs!$B$26&lt;&gt;"Ready to model","PENDING INPUTS",ROUND(B210*(Inputs!$B$5)/12,2))</f>
        <v>0</v>
      </c>
      <c r="E210" s="3">
        <f>IF(Inputs!$B$26&lt;&gt;"Ready to model","PENDING INPUTS",ROUND(C210*Inputs!$B$5/12,2))</f>
        <v>0</v>
      </c>
      <c r="F210" s="3">
        <f>IF(Inputs!$B$26&lt;&gt;"Ready to model","PENDING INPUTS",MIN(B210+D210,Inputs!$B$6))</f>
        <v>0</v>
      </c>
      <c r="G210" s="3">
        <f>IF(Inputs!$B$26&lt;&gt;"Ready to model","PENDING INPUTS",MIN(C210+E210,Inputs!$B$9))</f>
        <v>0</v>
      </c>
      <c r="H210" s="3">
        <f>IF(Inputs!$B$26&lt;&gt;"Ready to model","PENDING INPUTS",Inputs!$B$7)</f>
        <v>550</v>
      </c>
      <c r="I210" s="3">
        <f>IF(Inputs!$B$26&lt;&gt;"Ready to model","PENDING INPUTS",MAX(0,F210+G210-H210))</f>
        <v>0</v>
      </c>
      <c r="J210" s="3">
        <f>IF(Inputs!$B$26&lt;&gt;"Ready to model","PENDING INPUTS",IF(F210+G210&gt;H210,IF(F210+G210=0,0,H210*F210/(F210+G210)),MIN(B210+D210,F210+MAX(0,H210-F210-G210-IF((Inputs!$B$5)&lt;Inputs!$B$5,C210+E210-G210,0)))))</f>
        <v>0</v>
      </c>
      <c r="K210" s="3">
        <f>IF(Inputs!$B$26&lt;&gt;"Ready to model","PENDING INPUTS",MIN(C210+E210,MAX(0,H210-J210)))</f>
        <v>0</v>
      </c>
      <c r="L210" s="3">
        <f>IF(Inputs!$B$26&lt;&gt;"Ready to model","PENDING INPUTS",MAX(0,B210+D210-J210))</f>
        <v>0</v>
      </c>
      <c r="M210" s="3">
        <f>IF(Inputs!$B$26&lt;&gt;"Ready to model","PENDING INPUTS",MAX(0,C210+E210-K210))</f>
        <v>0</v>
      </c>
      <c r="N210" s="3">
        <f>IF(Inputs!$B$26&lt;&gt;"Ready to model","PENDING INPUTS",L210+M210)</f>
        <v>0</v>
      </c>
      <c r="O210" s="3">
        <f>IF(Inputs!$B$26&lt;&gt;"Ready to model","PENDING INPUTS",D210+E210+O209)</f>
        <v>2224.3199999999997</v>
      </c>
      <c r="P210" s="3">
        <f>IF(Inputs!$B$26&lt;&gt;"Ready to model","PENDING INPUTS",J210+K210+P209)</f>
        <v>12124.32</v>
      </c>
    </row>
    <row r="211" spans="1:16" ht="27.95" customHeight="1" x14ac:dyDescent="0.25">
      <c r="A211">
        <v>207</v>
      </c>
      <c r="B211" s="3">
        <f>IF(Inputs!$B$26&lt;&gt;"Ready to model","PENDING INPUTS",L210)</f>
        <v>0</v>
      </c>
      <c r="C211" s="3">
        <f>IF(Inputs!$B$26&lt;&gt;"Ready to model","PENDING INPUTS",M210)</f>
        <v>0</v>
      </c>
      <c r="D211" s="3">
        <f>IF(Inputs!$B$26&lt;&gt;"Ready to model","PENDING INPUTS",ROUND(B211*(Inputs!$B$5)/12,2))</f>
        <v>0</v>
      </c>
      <c r="E211" s="3">
        <f>IF(Inputs!$B$26&lt;&gt;"Ready to model","PENDING INPUTS",ROUND(C211*Inputs!$B$5/12,2))</f>
        <v>0</v>
      </c>
      <c r="F211" s="3">
        <f>IF(Inputs!$B$26&lt;&gt;"Ready to model","PENDING INPUTS",MIN(B211+D211,Inputs!$B$6))</f>
        <v>0</v>
      </c>
      <c r="G211" s="3">
        <f>IF(Inputs!$B$26&lt;&gt;"Ready to model","PENDING INPUTS",MIN(C211+E211,Inputs!$B$9))</f>
        <v>0</v>
      </c>
      <c r="H211" s="3">
        <f>IF(Inputs!$B$26&lt;&gt;"Ready to model","PENDING INPUTS",Inputs!$B$7)</f>
        <v>550</v>
      </c>
      <c r="I211" s="3">
        <f>IF(Inputs!$B$26&lt;&gt;"Ready to model","PENDING INPUTS",MAX(0,F211+G211-H211))</f>
        <v>0</v>
      </c>
      <c r="J211" s="3">
        <f>IF(Inputs!$B$26&lt;&gt;"Ready to model","PENDING INPUTS",IF(F211+G211&gt;H211,IF(F211+G211=0,0,H211*F211/(F211+G211)),MIN(B211+D211,F211+MAX(0,H211-F211-G211-IF((Inputs!$B$5)&lt;Inputs!$B$5,C211+E211-G211,0)))))</f>
        <v>0</v>
      </c>
      <c r="K211" s="3">
        <f>IF(Inputs!$B$26&lt;&gt;"Ready to model","PENDING INPUTS",MIN(C211+E211,MAX(0,H211-J211)))</f>
        <v>0</v>
      </c>
      <c r="L211" s="3">
        <f>IF(Inputs!$B$26&lt;&gt;"Ready to model","PENDING INPUTS",MAX(0,B211+D211-J211))</f>
        <v>0</v>
      </c>
      <c r="M211" s="3">
        <f>IF(Inputs!$B$26&lt;&gt;"Ready to model","PENDING INPUTS",MAX(0,C211+E211-K211))</f>
        <v>0</v>
      </c>
      <c r="N211" s="3">
        <f>IF(Inputs!$B$26&lt;&gt;"Ready to model","PENDING INPUTS",L211+M211)</f>
        <v>0</v>
      </c>
      <c r="O211" s="3">
        <f>IF(Inputs!$B$26&lt;&gt;"Ready to model","PENDING INPUTS",D211+E211+O210)</f>
        <v>2224.3199999999997</v>
      </c>
      <c r="P211" s="3">
        <f>IF(Inputs!$B$26&lt;&gt;"Ready to model","PENDING INPUTS",J211+K211+P210)</f>
        <v>12124.32</v>
      </c>
    </row>
    <row r="212" spans="1:16" ht="27.95" customHeight="1" x14ac:dyDescent="0.25">
      <c r="A212">
        <v>208</v>
      </c>
      <c r="B212" s="3">
        <f>IF(Inputs!$B$26&lt;&gt;"Ready to model","PENDING INPUTS",L211)</f>
        <v>0</v>
      </c>
      <c r="C212" s="3">
        <f>IF(Inputs!$B$26&lt;&gt;"Ready to model","PENDING INPUTS",M211)</f>
        <v>0</v>
      </c>
      <c r="D212" s="3">
        <f>IF(Inputs!$B$26&lt;&gt;"Ready to model","PENDING INPUTS",ROUND(B212*(Inputs!$B$5)/12,2))</f>
        <v>0</v>
      </c>
      <c r="E212" s="3">
        <f>IF(Inputs!$B$26&lt;&gt;"Ready to model","PENDING INPUTS",ROUND(C212*Inputs!$B$5/12,2))</f>
        <v>0</v>
      </c>
      <c r="F212" s="3">
        <f>IF(Inputs!$B$26&lt;&gt;"Ready to model","PENDING INPUTS",MIN(B212+D212,Inputs!$B$6))</f>
        <v>0</v>
      </c>
      <c r="G212" s="3">
        <f>IF(Inputs!$B$26&lt;&gt;"Ready to model","PENDING INPUTS",MIN(C212+E212,Inputs!$B$9))</f>
        <v>0</v>
      </c>
      <c r="H212" s="3">
        <f>IF(Inputs!$B$26&lt;&gt;"Ready to model","PENDING INPUTS",Inputs!$B$7)</f>
        <v>550</v>
      </c>
      <c r="I212" s="3">
        <f>IF(Inputs!$B$26&lt;&gt;"Ready to model","PENDING INPUTS",MAX(0,F212+G212-H212))</f>
        <v>0</v>
      </c>
      <c r="J212" s="3">
        <f>IF(Inputs!$B$26&lt;&gt;"Ready to model","PENDING INPUTS",IF(F212+G212&gt;H212,IF(F212+G212=0,0,H212*F212/(F212+G212)),MIN(B212+D212,F212+MAX(0,H212-F212-G212-IF((Inputs!$B$5)&lt;Inputs!$B$5,C212+E212-G212,0)))))</f>
        <v>0</v>
      </c>
      <c r="K212" s="3">
        <f>IF(Inputs!$B$26&lt;&gt;"Ready to model","PENDING INPUTS",MIN(C212+E212,MAX(0,H212-J212)))</f>
        <v>0</v>
      </c>
      <c r="L212" s="3">
        <f>IF(Inputs!$B$26&lt;&gt;"Ready to model","PENDING INPUTS",MAX(0,B212+D212-J212))</f>
        <v>0</v>
      </c>
      <c r="M212" s="3">
        <f>IF(Inputs!$B$26&lt;&gt;"Ready to model","PENDING INPUTS",MAX(0,C212+E212-K212))</f>
        <v>0</v>
      </c>
      <c r="N212" s="3">
        <f>IF(Inputs!$B$26&lt;&gt;"Ready to model","PENDING INPUTS",L212+M212)</f>
        <v>0</v>
      </c>
      <c r="O212" s="3">
        <f>IF(Inputs!$B$26&lt;&gt;"Ready to model","PENDING INPUTS",D212+E212+O211)</f>
        <v>2224.3199999999997</v>
      </c>
      <c r="P212" s="3">
        <f>IF(Inputs!$B$26&lt;&gt;"Ready to model","PENDING INPUTS",J212+K212+P211)</f>
        <v>12124.32</v>
      </c>
    </row>
    <row r="213" spans="1:16" ht="27.95" customHeight="1" x14ac:dyDescent="0.25">
      <c r="A213">
        <v>209</v>
      </c>
      <c r="B213" s="3">
        <f>IF(Inputs!$B$26&lt;&gt;"Ready to model","PENDING INPUTS",L212)</f>
        <v>0</v>
      </c>
      <c r="C213" s="3">
        <f>IF(Inputs!$B$26&lt;&gt;"Ready to model","PENDING INPUTS",M212)</f>
        <v>0</v>
      </c>
      <c r="D213" s="3">
        <f>IF(Inputs!$B$26&lt;&gt;"Ready to model","PENDING INPUTS",ROUND(B213*(Inputs!$B$5)/12,2))</f>
        <v>0</v>
      </c>
      <c r="E213" s="3">
        <f>IF(Inputs!$B$26&lt;&gt;"Ready to model","PENDING INPUTS",ROUND(C213*Inputs!$B$5/12,2))</f>
        <v>0</v>
      </c>
      <c r="F213" s="3">
        <f>IF(Inputs!$B$26&lt;&gt;"Ready to model","PENDING INPUTS",MIN(B213+D213,Inputs!$B$6))</f>
        <v>0</v>
      </c>
      <c r="G213" s="3">
        <f>IF(Inputs!$B$26&lt;&gt;"Ready to model","PENDING INPUTS",MIN(C213+E213,Inputs!$B$9))</f>
        <v>0</v>
      </c>
      <c r="H213" s="3">
        <f>IF(Inputs!$B$26&lt;&gt;"Ready to model","PENDING INPUTS",Inputs!$B$7)</f>
        <v>550</v>
      </c>
      <c r="I213" s="3">
        <f>IF(Inputs!$B$26&lt;&gt;"Ready to model","PENDING INPUTS",MAX(0,F213+G213-H213))</f>
        <v>0</v>
      </c>
      <c r="J213" s="3">
        <f>IF(Inputs!$B$26&lt;&gt;"Ready to model","PENDING INPUTS",IF(F213+G213&gt;H213,IF(F213+G213=0,0,H213*F213/(F213+G213)),MIN(B213+D213,F213+MAX(0,H213-F213-G213-IF((Inputs!$B$5)&lt;Inputs!$B$5,C213+E213-G213,0)))))</f>
        <v>0</v>
      </c>
      <c r="K213" s="3">
        <f>IF(Inputs!$B$26&lt;&gt;"Ready to model","PENDING INPUTS",MIN(C213+E213,MAX(0,H213-J213)))</f>
        <v>0</v>
      </c>
      <c r="L213" s="3">
        <f>IF(Inputs!$B$26&lt;&gt;"Ready to model","PENDING INPUTS",MAX(0,B213+D213-J213))</f>
        <v>0</v>
      </c>
      <c r="M213" s="3">
        <f>IF(Inputs!$B$26&lt;&gt;"Ready to model","PENDING INPUTS",MAX(0,C213+E213-K213))</f>
        <v>0</v>
      </c>
      <c r="N213" s="3">
        <f>IF(Inputs!$B$26&lt;&gt;"Ready to model","PENDING INPUTS",L213+M213)</f>
        <v>0</v>
      </c>
      <c r="O213" s="3">
        <f>IF(Inputs!$B$26&lt;&gt;"Ready to model","PENDING INPUTS",D213+E213+O212)</f>
        <v>2224.3199999999997</v>
      </c>
      <c r="P213" s="3">
        <f>IF(Inputs!$B$26&lt;&gt;"Ready to model","PENDING INPUTS",J213+K213+P212)</f>
        <v>12124.32</v>
      </c>
    </row>
    <row r="214" spans="1:16" ht="27.95" customHeight="1" x14ac:dyDescent="0.25">
      <c r="A214">
        <v>210</v>
      </c>
      <c r="B214" s="3">
        <f>IF(Inputs!$B$26&lt;&gt;"Ready to model","PENDING INPUTS",L213)</f>
        <v>0</v>
      </c>
      <c r="C214" s="3">
        <f>IF(Inputs!$B$26&lt;&gt;"Ready to model","PENDING INPUTS",M213)</f>
        <v>0</v>
      </c>
      <c r="D214" s="3">
        <f>IF(Inputs!$B$26&lt;&gt;"Ready to model","PENDING INPUTS",ROUND(B214*(Inputs!$B$5)/12,2))</f>
        <v>0</v>
      </c>
      <c r="E214" s="3">
        <f>IF(Inputs!$B$26&lt;&gt;"Ready to model","PENDING INPUTS",ROUND(C214*Inputs!$B$5/12,2))</f>
        <v>0</v>
      </c>
      <c r="F214" s="3">
        <f>IF(Inputs!$B$26&lt;&gt;"Ready to model","PENDING INPUTS",MIN(B214+D214,Inputs!$B$6))</f>
        <v>0</v>
      </c>
      <c r="G214" s="3">
        <f>IF(Inputs!$B$26&lt;&gt;"Ready to model","PENDING INPUTS",MIN(C214+E214,Inputs!$B$9))</f>
        <v>0</v>
      </c>
      <c r="H214" s="3">
        <f>IF(Inputs!$B$26&lt;&gt;"Ready to model","PENDING INPUTS",Inputs!$B$7)</f>
        <v>550</v>
      </c>
      <c r="I214" s="3">
        <f>IF(Inputs!$B$26&lt;&gt;"Ready to model","PENDING INPUTS",MAX(0,F214+G214-H214))</f>
        <v>0</v>
      </c>
      <c r="J214" s="3">
        <f>IF(Inputs!$B$26&lt;&gt;"Ready to model","PENDING INPUTS",IF(F214+G214&gt;H214,IF(F214+G214=0,0,H214*F214/(F214+G214)),MIN(B214+D214,F214+MAX(0,H214-F214-G214-IF((Inputs!$B$5)&lt;Inputs!$B$5,C214+E214-G214,0)))))</f>
        <v>0</v>
      </c>
      <c r="K214" s="3">
        <f>IF(Inputs!$B$26&lt;&gt;"Ready to model","PENDING INPUTS",MIN(C214+E214,MAX(0,H214-J214)))</f>
        <v>0</v>
      </c>
      <c r="L214" s="3">
        <f>IF(Inputs!$B$26&lt;&gt;"Ready to model","PENDING INPUTS",MAX(0,B214+D214-J214))</f>
        <v>0</v>
      </c>
      <c r="M214" s="3">
        <f>IF(Inputs!$B$26&lt;&gt;"Ready to model","PENDING INPUTS",MAX(0,C214+E214-K214))</f>
        <v>0</v>
      </c>
      <c r="N214" s="3">
        <f>IF(Inputs!$B$26&lt;&gt;"Ready to model","PENDING INPUTS",L214+M214)</f>
        <v>0</v>
      </c>
      <c r="O214" s="3">
        <f>IF(Inputs!$B$26&lt;&gt;"Ready to model","PENDING INPUTS",D214+E214+O213)</f>
        <v>2224.3199999999997</v>
      </c>
      <c r="P214" s="3">
        <f>IF(Inputs!$B$26&lt;&gt;"Ready to model","PENDING INPUTS",J214+K214+P213)</f>
        <v>12124.32</v>
      </c>
    </row>
    <row r="215" spans="1:16" ht="27.95" customHeight="1" x14ac:dyDescent="0.25">
      <c r="A215">
        <v>211</v>
      </c>
      <c r="B215" s="3">
        <f>IF(Inputs!$B$26&lt;&gt;"Ready to model","PENDING INPUTS",L214)</f>
        <v>0</v>
      </c>
      <c r="C215" s="3">
        <f>IF(Inputs!$B$26&lt;&gt;"Ready to model","PENDING INPUTS",M214)</f>
        <v>0</v>
      </c>
      <c r="D215" s="3">
        <f>IF(Inputs!$B$26&lt;&gt;"Ready to model","PENDING INPUTS",ROUND(B215*(Inputs!$B$5)/12,2))</f>
        <v>0</v>
      </c>
      <c r="E215" s="3">
        <f>IF(Inputs!$B$26&lt;&gt;"Ready to model","PENDING INPUTS",ROUND(C215*Inputs!$B$5/12,2))</f>
        <v>0</v>
      </c>
      <c r="F215" s="3">
        <f>IF(Inputs!$B$26&lt;&gt;"Ready to model","PENDING INPUTS",MIN(B215+D215,Inputs!$B$6))</f>
        <v>0</v>
      </c>
      <c r="G215" s="3">
        <f>IF(Inputs!$B$26&lt;&gt;"Ready to model","PENDING INPUTS",MIN(C215+E215,Inputs!$B$9))</f>
        <v>0</v>
      </c>
      <c r="H215" s="3">
        <f>IF(Inputs!$B$26&lt;&gt;"Ready to model","PENDING INPUTS",Inputs!$B$7)</f>
        <v>550</v>
      </c>
      <c r="I215" s="3">
        <f>IF(Inputs!$B$26&lt;&gt;"Ready to model","PENDING INPUTS",MAX(0,F215+G215-H215))</f>
        <v>0</v>
      </c>
      <c r="J215" s="3">
        <f>IF(Inputs!$B$26&lt;&gt;"Ready to model","PENDING INPUTS",IF(F215+G215&gt;H215,IF(F215+G215=0,0,H215*F215/(F215+G215)),MIN(B215+D215,F215+MAX(0,H215-F215-G215-IF((Inputs!$B$5)&lt;Inputs!$B$5,C215+E215-G215,0)))))</f>
        <v>0</v>
      </c>
      <c r="K215" s="3">
        <f>IF(Inputs!$B$26&lt;&gt;"Ready to model","PENDING INPUTS",MIN(C215+E215,MAX(0,H215-J215)))</f>
        <v>0</v>
      </c>
      <c r="L215" s="3">
        <f>IF(Inputs!$B$26&lt;&gt;"Ready to model","PENDING INPUTS",MAX(0,B215+D215-J215))</f>
        <v>0</v>
      </c>
      <c r="M215" s="3">
        <f>IF(Inputs!$B$26&lt;&gt;"Ready to model","PENDING INPUTS",MAX(0,C215+E215-K215))</f>
        <v>0</v>
      </c>
      <c r="N215" s="3">
        <f>IF(Inputs!$B$26&lt;&gt;"Ready to model","PENDING INPUTS",L215+M215)</f>
        <v>0</v>
      </c>
      <c r="O215" s="3">
        <f>IF(Inputs!$B$26&lt;&gt;"Ready to model","PENDING INPUTS",D215+E215+O214)</f>
        <v>2224.3199999999997</v>
      </c>
      <c r="P215" s="3">
        <f>IF(Inputs!$B$26&lt;&gt;"Ready to model","PENDING INPUTS",J215+K215+P214)</f>
        <v>12124.32</v>
      </c>
    </row>
    <row r="216" spans="1:16" ht="27.95" customHeight="1" x14ac:dyDescent="0.25">
      <c r="A216">
        <v>212</v>
      </c>
      <c r="B216" s="3">
        <f>IF(Inputs!$B$26&lt;&gt;"Ready to model","PENDING INPUTS",L215)</f>
        <v>0</v>
      </c>
      <c r="C216" s="3">
        <f>IF(Inputs!$B$26&lt;&gt;"Ready to model","PENDING INPUTS",M215)</f>
        <v>0</v>
      </c>
      <c r="D216" s="3">
        <f>IF(Inputs!$B$26&lt;&gt;"Ready to model","PENDING INPUTS",ROUND(B216*(Inputs!$B$5)/12,2))</f>
        <v>0</v>
      </c>
      <c r="E216" s="3">
        <f>IF(Inputs!$B$26&lt;&gt;"Ready to model","PENDING INPUTS",ROUND(C216*Inputs!$B$5/12,2))</f>
        <v>0</v>
      </c>
      <c r="F216" s="3">
        <f>IF(Inputs!$B$26&lt;&gt;"Ready to model","PENDING INPUTS",MIN(B216+D216,Inputs!$B$6))</f>
        <v>0</v>
      </c>
      <c r="G216" s="3">
        <f>IF(Inputs!$B$26&lt;&gt;"Ready to model","PENDING INPUTS",MIN(C216+E216,Inputs!$B$9))</f>
        <v>0</v>
      </c>
      <c r="H216" s="3">
        <f>IF(Inputs!$B$26&lt;&gt;"Ready to model","PENDING INPUTS",Inputs!$B$7)</f>
        <v>550</v>
      </c>
      <c r="I216" s="3">
        <f>IF(Inputs!$B$26&lt;&gt;"Ready to model","PENDING INPUTS",MAX(0,F216+G216-H216))</f>
        <v>0</v>
      </c>
      <c r="J216" s="3">
        <f>IF(Inputs!$B$26&lt;&gt;"Ready to model","PENDING INPUTS",IF(F216+G216&gt;H216,IF(F216+G216=0,0,H216*F216/(F216+G216)),MIN(B216+D216,F216+MAX(0,H216-F216-G216-IF((Inputs!$B$5)&lt;Inputs!$B$5,C216+E216-G216,0)))))</f>
        <v>0</v>
      </c>
      <c r="K216" s="3">
        <f>IF(Inputs!$B$26&lt;&gt;"Ready to model","PENDING INPUTS",MIN(C216+E216,MAX(0,H216-J216)))</f>
        <v>0</v>
      </c>
      <c r="L216" s="3">
        <f>IF(Inputs!$B$26&lt;&gt;"Ready to model","PENDING INPUTS",MAX(0,B216+D216-J216))</f>
        <v>0</v>
      </c>
      <c r="M216" s="3">
        <f>IF(Inputs!$B$26&lt;&gt;"Ready to model","PENDING INPUTS",MAX(0,C216+E216-K216))</f>
        <v>0</v>
      </c>
      <c r="N216" s="3">
        <f>IF(Inputs!$B$26&lt;&gt;"Ready to model","PENDING INPUTS",L216+M216)</f>
        <v>0</v>
      </c>
      <c r="O216" s="3">
        <f>IF(Inputs!$B$26&lt;&gt;"Ready to model","PENDING INPUTS",D216+E216+O215)</f>
        <v>2224.3199999999997</v>
      </c>
      <c r="P216" s="3">
        <f>IF(Inputs!$B$26&lt;&gt;"Ready to model","PENDING INPUTS",J216+K216+P215)</f>
        <v>12124.32</v>
      </c>
    </row>
    <row r="217" spans="1:16" ht="27.95" customHeight="1" x14ac:dyDescent="0.25">
      <c r="A217">
        <v>213</v>
      </c>
      <c r="B217" s="3">
        <f>IF(Inputs!$B$26&lt;&gt;"Ready to model","PENDING INPUTS",L216)</f>
        <v>0</v>
      </c>
      <c r="C217" s="3">
        <f>IF(Inputs!$B$26&lt;&gt;"Ready to model","PENDING INPUTS",M216)</f>
        <v>0</v>
      </c>
      <c r="D217" s="3">
        <f>IF(Inputs!$B$26&lt;&gt;"Ready to model","PENDING INPUTS",ROUND(B217*(Inputs!$B$5)/12,2))</f>
        <v>0</v>
      </c>
      <c r="E217" s="3">
        <f>IF(Inputs!$B$26&lt;&gt;"Ready to model","PENDING INPUTS",ROUND(C217*Inputs!$B$5/12,2))</f>
        <v>0</v>
      </c>
      <c r="F217" s="3">
        <f>IF(Inputs!$B$26&lt;&gt;"Ready to model","PENDING INPUTS",MIN(B217+D217,Inputs!$B$6))</f>
        <v>0</v>
      </c>
      <c r="G217" s="3">
        <f>IF(Inputs!$B$26&lt;&gt;"Ready to model","PENDING INPUTS",MIN(C217+E217,Inputs!$B$9))</f>
        <v>0</v>
      </c>
      <c r="H217" s="3">
        <f>IF(Inputs!$B$26&lt;&gt;"Ready to model","PENDING INPUTS",Inputs!$B$7)</f>
        <v>550</v>
      </c>
      <c r="I217" s="3">
        <f>IF(Inputs!$B$26&lt;&gt;"Ready to model","PENDING INPUTS",MAX(0,F217+G217-H217))</f>
        <v>0</v>
      </c>
      <c r="J217" s="3">
        <f>IF(Inputs!$B$26&lt;&gt;"Ready to model","PENDING INPUTS",IF(F217+G217&gt;H217,IF(F217+G217=0,0,H217*F217/(F217+G217)),MIN(B217+D217,F217+MAX(0,H217-F217-G217-IF((Inputs!$B$5)&lt;Inputs!$B$5,C217+E217-G217,0)))))</f>
        <v>0</v>
      </c>
      <c r="K217" s="3">
        <f>IF(Inputs!$B$26&lt;&gt;"Ready to model","PENDING INPUTS",MIN(C217+E217,MAX(0,H217-J217)))</f>
        <v>0</v>
      </c>
      <c r="L217" s="3">
        <f>IF(Inputs!$B$26&lt;&gt;"Ready to model","PENDING INPUTS",MAX(0,B217+D217-J217))</f>
        <v>0</v>
      </c>
      <c r="M217" s="3">
        <f>IF(Inputs!$B$26&lt;&gt;"Ready to model","PENDING INPUTS",MAX(0,C217+E217-K217))</f>
        <v>0</v>
      </c>
      <c r="N217" s="3">
        <f>IF(Inputs!$B$26&lt;&gt;"Ready to model","PENDING INPUTS",L217+M217)</f>
        <v>0</v>
      </c>
      <c r="O217" s="3">
        <f>IF(Inputs!$B$26&lt;&gt;"Ready to model","PENDING INPUTS",D217+E217+O216)</f>
        <v>2224.3199999999997</v>
      </c>
      <c r="P217" s="3">
        <f>IF(Inputs!$B$26&lt;&gt;"Ready to model","PENDING INPUTS",J217+K217+P216)</f>
        <v>12124.32</v>
      </c>
    </row>
    <row r="218" spans="1:16" ht="27.95" customHeight="1" x14ac:dyDescent="0.25">
      <c r="A218">
        <v>214</v>
      </c>
      <c r="B218" s="3">
        <f>IF(Inputs!$B$26&lt;&gt;"Ready to model","PENDING INPUTS",L217)</f>
        <v>0</v>
      </c>
      <c r="C218" s="3">
        <f>IF(Inputs!$B$26&lt;&gt;"Ready to model","PENDING INPUTS",M217)</f>
        <v>0</v>
      </c>
      <c r="D218" s="3">
        <f>IF(Inputs!$B$26&lt;&gt;"Ready to model","PENDING INPUTS",ROUND(B218*(Inputs!$B$5)/12,2))</f>
        <v>0</v>
      </c>
      <c r="E218" s="3">
        <f>IF(Inputs!$B$26&lt;&gt;"Ready to model","PENDING INPUTS",ROUND(C218*Inputs!$B$5/12,2))</f>
        <v>0</v>
      </c>
      <c r="F218" s="3">
        <f>IF(Inputs!$B$26&lt;&gt;"Ready to model","PENDING INPUTS",MIN(B218+D218,Inputs!$B$6))</f>
        <v>0</v>
      </c>
      <c r="G218" s="3">
        <f>IF(Inputs!$B$26&lt;&gt;"Ready to model","PENDING INPUTS",MIN(C218+E218,Inputs!$B$9))</f>
        <v>0</v>
      </c>
      <c r="H218" s="3">
        <f>IF(Inputs!$B$26&lt;&gt;"Ready to model","PENDING INPUTS",Inputs!$B$7)</f>
        <v>550</v>
      </c>
      <c r="I218" s="3">
        <f>IF(Inputs!$B$26&lt;&gt;"Ready to model","PENDING INPUTS",MAX(0,F218+G218-H218))</f>
        <v>0</v>
      </c>
      <c r="J218" s="3">
        <f>IF(Inputs!$B$26&lt;&gt;"Ready to model","PENDING INPUTS",IF(F218+G218&gt;H218,IF(F218+G218=0,0,H218*F218/(F218+G218)),MIN(B218+D218,F218+MAX(0,H218-F218-G218-IF((Inputs!$B$5)&lt;Inputs!$B$5,C218+E218-G218,0)))))</f>
        <v>0</v>
      </c>
      <c r="K218" s="3">
        <f>IF(Inputs!$B$26&lt;&gt;"Ready to model","PENDING INPUTS",MIN(C218+E218,MAX(0,H218-J218)))</f>
        <v>0</v>
      </c>
      <c r="L218" s="3">
        <f>IF(Inputs!$B$26&lt;&gt;"Ready to model","PENDING INPUTS",MAX(0,B218+D218-J218))</f>
        <v>0</v>
      </c>
      <c r="M218" s="3">
        <f>IF(Inputs!$B$26&lt;&gt;"Ready to model","PENDING INPUTS",MAX(0,C218+E218-K218))</f>
        <v>0</v>
      </c>
      <c r="N218" s="3">
        <f>IF(Inputs!$B$26&lt;&gt;"Ready to model","PENDING INPUTS",L218+M218)</f>
        <v>0</v>
      </c>
      <c r="O218" s="3">
        <f>IF(Inputs!$B$26&lt;&gt;"Ready to model","PENDING INPUTS",D218+E218+O217)</f>
        <v>2224.3199999999997</v>
      </c>
      <c r="P218" s="3">
        <f>IF(Inputs!$B$26&lt;&gt;"Ready to model","PENDING INPUTS",J218+K218+P217)</f>
        <v>12124.32</v>
      </c>
    </row>
    <row r="219" spans="1:16" ht="27.95" customHeight="1" x14ac:dyDescent="0.25">
      <c r="A219">
        <v>215</v>
      </c>
      <c r="B219" s="3">
        <f>IF(Inputs!$B$26&lt;&gt;"Ready to model","PENDING INPUTS",L218)</f>
        <v>0</v>
      </c>
      <c r="C219" s="3">
        <f>IF(Inputs!$B$26&lt;&gt;"Ready to model","PENDING INPUTS",M218)</f>
        <v>0</v>
      </c>
      <c r="D219" s="3">
        <f>IF(Inputs!$B$26&lt;&gt;"Ready to model","PENDING INPUTS",ROUND(B219*(Inputs!$B$5)/12,2))</f>
        <v>0</v>
      </c>
      <c r="E219" s="3">
        <f>IF(Inputs!$B$26&lt;&gt;"Ready to model","PENDING INPUTS",ROUND(C219*Inputs!$B$5/12,2))</f>
        <v>0</v>
      </c>
      <c r="F219" s="3">
        <f>IF(Inputs!$B$26&lt;&gt;"Ready to model","PENDING INPUTS",MIN(B219+D219,Inputs!$B$6))</f>
        <v>0</v>
      </c>
      <c r="G219" s="3">
        <f>IF(Inputs!$B$26&lt;&gt;"Ready to model","PENDING INPUTS",MIN(C219+E219,Inputs!$B$9))</f>
        <v>0</v>
      </c>
      <c r="H219" s="3">
        <f>IF(Inputs!$B$26&lt;&gt;"Ready to model","PENDING INPUTS",Inputs!$B$7)</f>
        <v>550</v>
      </c>
      <c r="I219" s="3">
        <f>IF(Inputs!$B$26&lt;&gt;"Ready to model","PENDING INPUTS",MAX(0,F219+G219-H219))</f>
        <v>0</v>
      </c>
      <c r="J219" s="3">
        <f>IF(Inputs!$B$26&lt;&gt;"Ready to model","PENDING INPUTS",IF(F219+G219&gt;H219,IF(F219+G219=0,0,H219*F219/(F219+G219)),MIN(B219+D219,F219+MAX(0,H219-F219-G219-IF((Inputs!$B$5)&lt;Inputs!$B$5,C219+E219-G219,0)))))</f>
        <v>0</v>
      </c>
      <c r="K219" s="3">
        <f>IF(Inputs!$B$26&lt;&gt;"Ready to model","PENDING INPUTS",MIN(C219+E219,MAX(0,H219-J219)))</f>
        <v>0</v>
      </c>
      <c r="L219" s="3">
        <f>IF(Inputs!$B$26&lt;&gt;"Ready to model","PENDING INPUTS",MAX(0,B219+D219-J219))</f>
        <v>0</v>
      </c>
      <c r="M219" s="3">
        <f>IF(Inputs!$B$26&lt;&gt;"Ready to model","PENDING INPUTS",MAX(0,C219+E219-K219))</f>
        <v>0</v>
      </c>
      <c r="N219" s="3">
        <f>IF(Inputs!$B$26&lt;&gt;"Ready to model","PENDING INPUTS",L219+M219)</f>
        <v>0</v>
      </c>
      <c r="O219" s="3">
        <f>IF(Inputs!$B$26&lt;&gt;"Ready to model","PENDING INPUTS",D219+E219+O218)</f>
        <v>2224.3199999999997</v>
      </c>
      <c r="P219" s="3">
        <f>IF(Inputs!$B$26&lt;&gt;"Ready to model","PENDING INPUTS",J219+K219+P218)</f>
        <v>12124.32</v>
      </c>
    </row>
    <row r="220" spans="1:16" ht="27.95" customHeight="1" x14ac:dyDescent="0.25">
      <c r="A220">
        <v>216</v>
      </c>
      <c r="B220" s="3">
        <f>IF(Inputs!$B$26&lt;&gt;"Ready to model","PENDING INPUTS",L219)</f>
        <v>0</v>
      </c>
      <c r="C220" s="3">
        <f>IF(Inputs!$B$26&lt;&gt;"Ready to model","PENDING INPUTS",M219)</f>
        <v>0</v>
      </c>
      <c r="D220" s="3">
        <f>IF(Inputs!$B$26&lt;&gt;"Ready to model","PENDING INPUTS",ROUND(B220*(Inputs!$B$5)/12,2))</f>
        <v>0</v>
      </c>
      <c r="E220" s="3">
        <f>IF(Inputs!$B$26&lt;&gt;"Ready to model","PENDING INPUTS",ROUND(C220*Inputs!$B$5/12,2))</f>
        <v>0</v>
      </c>
      <c r="F220" s="3">
        <f>IF(Inputs!$B$26&lt;&gt;"Ready to model","PENDING INPUTS",MIN(B220+D220,Inputs!$B$6))</f>
        <v>0</v>
      </c>
      <c r="G220" s="3">
        <f>IF(Inputs!$B$26&lt;&gt;"Ready to model","PENDING INPUTS",MIN(C220+E220,Inputs!$B$9))</f>
        <v>0</v>
      </c>
      <c r="H220" s="3">
        <f>IF(Inputs!$B$26&lt;&gt;"Ready to model","PENDING INPUTS",Inputs!$B$7)</f>
        <v>550</v>
      </c>
      <c r="I220" s="3">
        <f>IF(Inputs!$B$26&lt;&gt;"Ready to model","PENDING INPUTS",MAX(0,F220+G220-H220))</f>
        <v>0</v>
      </c>
      <c r="J220" s="3">
        <f>IF(Inputs!$B$26&lt;&gt;"Ready to model","PENDING INPUTS",IF(F220+G220&gt;H220,IF(F220+G220=0,0,H220*F220/(F220+G220)),MIN(B220+D220,F220+MAX(0,H220-F220-G220-IF((Inputs!$B$5)&lt;Inputs!$B$5,C220+E220-G220,0)))))</f>
        <v>0</v>
      </c>
      <c r="K220" s="3">
        <f>IF(Inputs!$B$26&lt;&gt;"Ready to model","PENDING INPUTS",MIN(C220+E220,MAX(0,H220-J220)))</f>
        <v>0</v>
      </c>
      <c r="L220" s="3">
        <f>IF(Inputs!$B$26&lt;&gt;"Ready to model","PENDING INPUTS",MAX(0,B220+D220-J220))</f>
        <v>0</v>
      </c>
      <c r="M220" s="3">
        <f>IF(Inputs!$B$26&lt;&gt;"Ready to model","PENDING INPUTS",MAX(0,C220+E220-K220))</f>
        <v>0</v>
      </c>
      <c r="N220" s="3">
        <f>IF(Inputs!$B$26&lt;&gt;"Ready to model","PENDING INPUTS",L220+M220)</f>
        <v>0</v>
      </c>
      <c r="O220" s="3">
        <f>IF(Inputs!$B$26&lt;&gt;"Ready to model","PENDING INPUTS",D220+E220+O219)</f>
        <v>2224.3199999999997</v>
      </c>
      <c r="P220" s="3">
        <f>IF(Inputs!$B$26&lt;&gt;"Ready to model","PENDING INPUTS",J220+K220+P219)</f>
        <v>12124.32</v>
      </c>
    </row>
    <row r="221" spans="1:16" ht="27.95" customHeight="1" x14ac:dyDescent="0.25">
      <c r="A221">
        <v>217</v>
      </c>
      <c r="B221" s="3">
        <f>IF(Inputs!$B$26&lt;&gt;"Ready to model","PENDING INPUTS",L220)</f>
        <v>0</v>
      </c>
      <c r="C221" s="3">
        <f>IF(Inputs!$B$26&lt;&gt;"Ready to model","PENDING INPUTS",M220)</f>
        <v>0</v>
      </c>
      <c r="D221" s="3">
        <f>IF(Inputs!$B$26&lt;&gt;"Ready to model","PENDING INPUTS",ROUND(B221*(Inputs!$B$5)/12,2))</f>
        <v>0</v>
      </c>
      <c r="E221" s="3">
        <f>IF(Inputs!$B$26&lt;&gt;"Ready to model","PENDING INPUTS",ROUND(C221*Inputs!$B$5/12,2))</f>
        <v>0</v>
      </c>
      <c r="F221" s="3">
        <f>IF(Inputs!$B$26&lt;&gt;"Ready to model","PENDING INPUTS",MIN(B221+D221,Inputs!$B$6))</f>
        <v>0</v>
      </c>
      <c r="G221" s="3">
        <f>IF(Inputs!$B$26&lt;&gt;"Ready to model","PENDING INPUTS",MIN(C221+E221,Inputs!$B$9))</f>
        <v>0</v>
      </c>
      <c r="H221" s="3">
        <f>IF(Inputs!$B$26&lt;&gt;"Ready to model","PENDING INPUTS",Inputs!$B$7)</f>
        <v>550</v>
      </c>
      <c r="I221" s="3">
        <f>IF(Inputs!$B$26&lt;&gt;"Ready to model","PENDING INPUTS",MAX(0,F221+G221-H221))</f>
        <v>0</v>
      </c>
      <c r="J221" s="3">
        <f>IF(Inputs!$B$26&lt;&gt;"Ready to model","PENDING INPUTS",IF(F221+G221&gt;H221,IF(F221+G221=0,0,H221*F221/(F221+G221)),MIN(B221+D221,F221+MAX(0,H221-F221-G221-IF((Inputs!$B$5)&lt;Inputs!$B$5,C221+E221-G221,0)))))</f>
        <v>0</v>
      </c>
      <c r="K221" s="3">
        <f>IF(Inputs!$B$26&lt;&gt;"Ready to model","PENDING INPUTS",MIN(C221+E221,MAX(0,H221-J221)))</f>
        <v>0</v>
      </c>
      <c r="L221" s="3">
        <f>IF(Inputs!$B$26&lt;&gt;"Ready to model","PENDING INPUTS",MAX(0,B221+D221-J221))</f>
        <v>0</v>
      </c>
      <c r="M221" s="3">
        <f>IF(Inputs!$B$26&lt;&gt;"Ready to model","PENDING INPUTS",MAX(0,C221+E221-K221))</f>
        <v>0</v>
      </c>
      <c r="N221" s="3">
        <f>IF(Inputs!$B$26&lt;&gt;"Ready to model","PENDING INPUTS",L221+M221)</f>
        <v>0</v>
      </c>
      <c r="O221" s="3">
        <f>IF(Inputs!$B$26&lt;&gt;"Ready to model","PENDING INPUTS",D221+E221+O220)</f>
        <v>2224.3199999999997</v>
      </c>
      <c r="P221" s="3">
        <f>IF(Inputs!$B$26&lt;&gt;"Ready to model","PENDING INPUTS",J221+K221+P220)</f>
        <v>12124.32</v>
      </c>
    </row>
    <row r="222" spans="1:16" ht="27.95" customHeight="1" x14ac:dyDescent="0.25">
      <c r="A222">
        <v>218</v>
      </c>
      <c r="B222" s="3">
        <f>IF(Inputs!$B$26&lt;&gt;"Ready to model","PENDING INPUTS",L221)</f>
        <v>0</v>
      </c>
      <c r="C222" s="3">
        <f>IF(Inputs!$B$26&lt;&gt;"Ready to model","PENDING INPUTS",M221)</f>
        <v>0</v>
      </c>
      <c r="D222" s="3">
        <f>IF(Inputs!$B$26&lt;&gt;"Ready to model","PENDING INPUTS",ROUND(B222*(Inputs!$B$5)/12,2))</f>
        <v>0</v>
      </c>
      <c r="E222" s="3">
        <f>IF(Inputs!$B$26&lt;&gt;"Ready to model","PENDING INPUTS",ROUND(C222*Inputs!$B$5/12,2))</f>
        <v>0</v>
      </c>
      <c r="F222" s="3">
        <f>IF(Inputs!$B$26&lt;&gt;"Ready to model","PENDING INPUTS",MIN(B222+D222,Inputs!$B$6))</f>
        <v>0</v>
      </c>
      <c r="G222" s="3">
        <f>IF(Inputs!$B$26&lt;&gt;"Ready to model","PENDING INPUTS",MIN(C222+E222,Inputs!$B$9))</f>
        <v>0</v>
      </c>
      <c r="H222" s="3">
        <f>IF(Inputs!$B$26&lt;&gt;"Ready to model","PENDING INPUTS",Inputs!$B$7)</f>
        <v>550</v>
      </c>
      <c r="I222" s="3">
        <f>IF(Inputs!$B$26&lt;&gt;"Ready to model","PENDING INPUTS",MAX(0,F222+G222-H222))</f>
        <v>0</v>
      </c>
      <c r="J222" s="3">
        <f>IF(Inputs!$B$26&lt;&gt;"Ready to model","PENDING INPUTS",IF(F222+G222&gt;H222,IF(F222+G222=0,0,H222*F222/(F222+G222)),MIN(B222+D222,F222+MAX(0,H222-F222-G222-IF((Inputs!$B$5)&lt;Inputs!$B$5,C222+E222-G222,0)))))</f>
        <v>0</v>
      </c>
      <c r="K222" s="3">
        <f>IF(Inputs!$B$26&lt;&gt;"Ready to model","PENDING INPUTS",MIN(C222+E222,MAX(0,H222-J222)))</f>
        <v>0</v>
      </c>
      <c r="L222" s="3">
        <f>IF(Inputs!$B$26&lt;&gt;"Ready to model","PENDING INPUTS",MAX(0,B222+D222-J222))</f>
        <v>0</v>
      </c>
      <c r="M222" s="3">
        <f>IF(Inputs!$B$26&lt;&gt;"Ready to model","PENDING INPUTS",MAX(0,C222+E222-K222))</f>
        <v>0</v>
      </c>
      <c r="N222" s="3">
        <f>IF(Inputs!$B$26&lt;&gt;"Ready to model","PENDING INPUTS",L222+M222)</f>
        <v>0</v>
      </c>
      <c r="O222" s="3">
        <f>IF(Inputs!$B$26&lt;&gt;"Ready to model","PENDING INPUTS",D222+E222+O221)</f>
        <v>2224.3199999999997</v>
      </c>
      <c r="P222" s="3">
        <f>IF(Inputs!$B$26&lt;&gt;"Ready to model","PENDING INPUTS",J222+K222+P221)</f>
        <v>12124.32</v>
      </c>
    </row>
    <row r="223" spans="1:16" ht="27.95" customHeight="1" x14ac:dyDescent="0.25">
      <c r="A223">
        <v>219</v>
      </c>
      <c r="B223" s="3">
        <f>IF(Inputs!$B$26&lt;&gt;"Ready to model","PENDING INPUTS",L222)</f>
        <v>0</v>
      </c>
      <c r="C223" s="3">
        <f>IF(Inputs!$B$26&lt;&gt;"Ready to model","PENDING INPUTS",M222)</f>
        <v>0</v>
      </c>
      <c r="D223" s="3">
        <f>IF(Inputs!$B$26&lt;&gt;"Ready to model","PENDING INPUTS",ROUND(B223*(Inputs!$B$5)/12,2))</f>
        <v>0</v>
      </c>
      <c r="E223" s="3">
        <f>IF(Inputs!$B$26&lt;&gt;"Ready to model","PENDING INPUTS",ROUND(C223*Inputs!$B$5/12,2))</f>
        <v>0</v>
      </c>
      <c r="F223" s="3">
        <f>IF(Inputs!$B$26&lt;&gt;"Ready to model","PENDING INPUTS",MIN(B223+D223,Inputs!$B$6))</f>
        <v>0</v>
      </c>
      <c r="G223" s="3">
        <f>IF(Inputs!$B$26&lt;&gt;"Ready to model","PENDING INPUTS",MIN(C223+E223,Inputs!$B$9))</f>
        <v>0</v>
      </c>
      <c r="H223" s="3">
        <f>IF(Inputs!$B$26&lt;&gt;"Ready to model","PENDING INPUTS",Inputs!$B$7)</f>
        <v>550</v>
      </c>
      <c r="I223" s="3">
        <f>IF(Inputs!$B$26&lt;&gt;"Ready to model","PENDING INPUTS",MAX(0,F223+G223-H223))</f>
        <v>0</v>
      </c>
      <c r="J223" s="3">
        <f>IF(Inputs!$B$26&lt;&gt;"Ready to model","PENDING INPUTS",IF(F223+G223&gt;H223,IF(F223+G223=0,0,H223*F223/(F223+G223)),MIN(B223+D223,F223+MAX(0,H223-F223-G223-IF((Inputs!$B$5)&lt;Inputs!$B$5,C223+E223-G223,0)))))</f>
        <v>0</v>
      </c>
      <c r="K223" s="3">
        <f>IF(Inputs!$B$26&lt;&gt;"Ready to model","PENDING INPUTS",MIN(C223+E223,MAX(0,H223-J223)))</f>
        <v>0</v>
      </c>
      <c r="L223" s="3">
        <f>IF(Inputs!$B$26&lt;&gt;"Ready to model","PENDING INPUTS",MAX(0,B223+D223-J223))</f>
        <v>0</v>
      </c>
      <c r="M223" s="3">
        <f>IF(Inputs!$B$26&lt;&gt;"Ready to model","PENDING INPUTS",MAX(0,C223+E223-K223))</f>
        <v>0</v>
      </c>
      <c r="N223" s="3">
        <f>IF(Inputs!$B$26&lt;&gt;"Ready to model","PENDING INPUTS",L223+M223)</f>
        <v>0</v>
      </c>
      <c r="O223" s="3">
        <f>IF(Inputs!$B$26&lt;&gt;"Ready to model","PENDING INPUTS",D223+E223+O222)</f>
        <v>2224.3199999999997</v>
      </c>
      <c r="P223" s="3">
        <f>IF(Inputs!$B$26&lt;&gt;"Ready to model","PENDING INPUTS",J223+K223+P222)</f>
        <v>12124.32</v>
      </c>
    </row>
    <row r="224" spans="1:16" ht="27.95" customHeight="1" x14ac:dyDescent="0.25">
      <c r="A224">
        <v>220</v>
      </c>
      <c r="B224" s="3">
        <f>IF(Inputs!$B$26&lt;&gt;"Ready to model","PENDING INPUTS",L223)</f>
        <v>0</v>
      </c>
      <c r="C224" s="3">
        <f>IF(Inputs!$B$26&lt;&gt;"Ready to model","PENDING INPUTS",M223)</f>
        <v>0</v>
      </c>
      <c r="D224" s="3">
        <f>IF(Inputs!$B$26&lt;&gt;"Ready to model","PENDING INPUTS",ROUND(B224*(Inputs!$B$5)/12,2))</f>
        <v>0</v>
      </c>
      <c r="E224" s="3">
        <f>IF(Inputs!$B$26&lt;&gt;"Ready to model","PENDING INPUTS",ROUND(C224*Inputs!$B$5/12,2))</f>
        <v>0</v>
      </c>
      <c r="F224" s="3">
        <f>IF(Inputs!$B$26&lt;&gt;"Ready to model","PENDING INPUTS",MIN(B224+D224,Inputs!$B$6))</f>
        <v>0</v>
      </c>
      <c r="G224" s="3">
        <f>IF(Inputs!$B$26&lt;&gt;"Ready to model","PENDING INPUTS",MIN(C224+E224,Inputs!$B$9))</f>
        <v>0</v>
      </c>
      <c r="H224" s="3">
        <f>IF(Inputs!$B$26&lt;&gt;"Ready to model","PENDING INPUTS",Inputs!$B$7)</f>
        <v>550</v>
      </c>
      <c r="I224" s="3">
        <f>IF(Inputs!$B$26&lt;&gt;"Ready to model","PENDING INPUTS",MAX(0,F224+G224-H224))</f>
        <v>0</v>
      </c>
      <c r="J224" s="3">
        <f>IF(Inputs!$B$26&lt;&gt;"Ready to model","PENDING INPUTS",IF(F224+G224&gt;H224,IF(F224+G224=0,0,H224*F224/(F224+G224)),MIN(B224+D224,F224+MAX(0,H224-F224-G224-IF((Inputs!$B$5)&lt;Inputs!$B$5,C224+E224-G224,0)))))</f>
        <v>0</v>
      </c>
      <c r="K224" s="3">
        <f>IF(Inputs!$B$26&lt;&gt;"Ready to model","PENDING INPUTS",MIN(C224+E224,MAX(0,H224-J224)))</f>
        <v>0</v>
      </c>
      <c r="L224" s="3">
        <f>IF(Inputs!$B$26&lt;&gt;"Ready to model","PENDING INPUTS",MAX(0,B224+D224-J224))</f>
        <v>0</v>
      </c>
      <c r="M224" s="3">
        <f>IF(Inputs!$B$26&lt;&gt;"Ready to model","PENDING INPUTS",MAX(0,C224+E224-K224))</f>
        <v>0</v>
      </c>
      <c r="N224" s="3">
        <f>IF(Inputs!$B$26&lt;&gt;"Ready to model","PENDING INPUTS",L224+M224)</f>
        <v>0</v>
      </c>
      <c r="O224" s="3">
        <f>IF(Inputs!$B$26&lt;&gt;"Ready to model","PENDING INPUTS",D224+E224+O223)</f>
        <v>2224.3199999999997</v>
      </c>
      <c r="P224" s="3">
        <f>IF(Inputs!$B$26&lt;&gt;"Ready to model","PENDING INPUTS",J224+K224+P223)</f>
        <v>12124.32</v>
      </c>
    </row>
    <row r="225" spans="1:16" ht="27.95" customHeight="1" x14ac:dyDescent="0.25">
      <c r="A225">
        <v>221</v>
      </c>
      <c r="B225" s="3">
        <f>IF(Inputs!$B$26&lt;&gt;"Ready to model","PENDING INPUTS",L224)</f>
        <v>0</v>
      </c>
      <c r="C225" s="3">
        <f>IF(Inputs!$B$26&lt;&gt;"Ready to model","PENDING INPUTS",M224)</f>
        <v>0</v>
      </c>
      <c r="D225" s="3">
        <f>IF(Inputs!$B$26&lt;&gt;"Ready to model","PENDING INPUTS",ROUND(B225*(Inputs!$B$5)/12,2))</f>
        <v>0</v>
      </c>
      <c r="E225" s="3">
        <f>IF(Inputs!$B$26&lt;&gt;"Ready to model","PENDING INPUTS",ROUND(C225*Inputs!$B$5/12,2))</f>
        <v>0</v>
      </c>
      <c r="F225" s="3">
        <f>IF(Inputs!$B$26&lt;&gt;"Ready to model","PENDING INPUTS",MIN(B225+D225,Inputs!$B$6))</f>
        <v>0</v>
      </c>
      <c r="G225" s="3">
        <f>IF(Inputs!$B$26&lt;&gt;"Ready to model","PENDING INPUTS",MIN(C225+E225,Inputs!$B$9))</f>
        <v>0</v>
      </c>
      <c r="H225" s="3">
        <f>IF(Inputs!$B$26&lt;&gt;"Ready to model","PENDING INPUTS",Inputs!$B$7)</f>
        <v>550</v>
      </c>
      <c r="I225" s="3">
        <f>IF(Inputs!$B$26&lt;&gt;"Ready to model","PENDING INPUTS",MAX(0,F225+G225-H225))</f>
        <v>0</v>
      </c>
      <c r="J225" s="3">
        <f>IF(Inputs!$B$26&lt;&gt;"Ready to model","PENDING INPUTS",IF(F225+G225&gt;H225,IF(F225+G225=0,0,H225*F225/(F225+G225)),MIN(B225+D225,F225+MAX(0,H225-F225-G225-IF((Inputs!$B$5)&lt;Inputs!$B$5,C225+E225-G225,0)))))</f>
        <v>0</v>
      </c>
      <c r="K225" s="3">
        <f>IF(Inputs!$B$26&lt;&gt;"Ready to model","PENDING INPUTS",MIN(C225+E225,MAX(0,H225-J225)))</f>
        <v>0</v>
      </c>
      <c r="L225" s="3">
        <f>IF(Inputs!$B$26&lt;&gt;"Ready to model","PENDING INPUTS",MAX(0,B225+D225-J225))</f>
        <v>0</v>
      </c>
      <c r="M225" s="3">
        <f>IF(Inputs!$B$26&lt;&gt;"Ready to model","PENDING INPUTS",MAX(0,C225+E225-K225))</f>
        <v>0</v>
      </c>
      <c r="N225" s="3">
        <f>IF(Inputs!$B$26&lt;&gt;"Ready to model","PENDING INPUTS",L225+M225)</f>
        <v>0</v>
      </c>
      <c r="O225" s="3">
        <f>IF(Inputs!$B$26&lt;&gt;"Ready to model","PENDING INPUTS",D225+E225+O224)</f>
        <v>2224.3199999999997</v>
      </c>
      <c r="P225" s="3">
        <f>IF(Inputs!$B$26&lt;&gt;"Ready to model","PENDING INPUTS",J225+K225+P224)</f>
        <v>12124.32</v>
      </c>
    </row>
    <row r="226" spans="1:16" ht="27.95" customHeight="1" x14ac:dyDescent="0.25">
      <c r="A226">
        <v>222</v>
      </c>
      <c r="B226" s="3">
        <f>IF(Inputs!$B$26&lt;&gt;"Ready to model","PENDING INPUTS",L225)</f>
        <v>0</v>
      </c>
      <c r="C226" s="3">
        <f>IF(Inputs!$B$26&lt;&gt;"Ready to model","PENDING INPUTS",M225)</f>
        <v>0</v>
      </c>
      <c r="D226" s="3">
        <f>IF(Inputs!$B$26&lt;&gt;"Ready to model","PENDING INPUTS",ROUND(B226*(Inputs!$B$5)/12,2))</f>
        <v>0</v>
      </c>
      <c r="E226" s="3">
        <f>IF(Inputs!$B$26&lt;&gt;"Ready to model","PENDING INPUTS",ROUND(C226*Inputs!$B$5/12,2))</f>
        <v>0</v>
      </c>
      <c r="F226" s="3">
        <f>IF(Inputs!$B$26&lt;&gt;"Ready to model","PENDING INPUTS",MIN(B226+D226,Inputs!$B$6))</f>
        <v>0</v>
      </c>
      <c r="G226" s="3">
        <f>IF(Inputs!$B$26&lt;&gt;"Ready to model","PENDING INPUTS",MIN(C226+E226,Inputs!$B$9))</f>
        <v>0</v>
      </c>
      <c r="H226" s="3">
        <f>IF(Inputs!$B$26&lt;&gt;"Ready to model","PENDING INPUTS",Inputs!$B$7)</f>
        <v>550</v>
      </c>
      <c r="I226" s="3">
        <f>IF(Inputs!$B$26&lt;&gt;"Ready to model","PENDING INPUTS",MAX(0,F226+G226-H226))</f>
        <v>0</v>
      </c>
      <c r="J226" s="3">
        <f>IF(Inputs!$B$26&lt;&gt;"Ready to model","PENDING INPUTS",IF(F226+G226&gt;H226,IF(F226+G226=0,0,H226*F226/(F226+G226)),MIN(B226+D226,F226+MAX(0,H226-F226-G226-IF((Inputs!$B$5)&lt;Inputs!$B$5,C226+E226-G226,0)))))</f>
        <v>0</v>
      </c>
      <c r="K226" s="3">
        <f>IF(Inputs!$B$26&lt;&gt;"Ready to model","PENDING INPUTS",MIN(C226+E226,MAX(0,H226-J226)))</f>
        <v>0</v>
      </c>
      <c r="L226" s="3">
        <f>IF(Inputs!$B$26&lt;&gt;"Ready to model","PENDING INPUTS",MAX(0,B226+D226-J226))</f>
        <v>0</v>
      </c>
      <c r="M226" s="3">
        <f>IF(Inputs!$B$26&lt;&gt;"Ready to model","PENDING INPUTS",MAX(0,C226+E226-K226))</f>
        <v>0</v>
      </c>
      <c r="N226" s="3">
        <f>IF(Inputs!$B$26&lt;&gt;"Ready to model","PENDING INPUTS",L226+M226)</f>
        <v>0</v>
      </c>
      <c r="O226" s="3">
        <f>IF(Inputs!$B$26&lt;&gt;"Ready to model","PENDING INPUTS",D226+E226+O225)</f>
        <v>2224.3199999999997</v>
      </c>
      <c r="P226" s="3">
        <f>IF(Inputs!$B$26&lt;&gt;"Ready to model","PENDING INPUTS",J226+K226+P225)</f>
        <v>12124.32</v>
      </c>
    </row>
    <row r="227" spans="1:16" ht="27.95" customHeight="1" x14ac:dyDescent="0.25">
      <c r="A227">
        <v>223</v>
      </c>
      <c r="B227" s="3">
        <f>IF(Inputs!$B$26&lt;&gt;"Ready to model","PENDING INPUTS",L226)</f>
        <v>0</v>
      </c>
      <c r="C227" s="3">
        <f>IF(Inputs!$B$26&lt;&gt;"Ready to model","PENDING INPUTS",M226)</f>
        <v>0</v>
      </c>
      <c r="D227" s="3">
        <f>IF(Inputs!$B$26&lt;&gt;"Ready to model","PENDING INPUTS",ROUND(B227*(Inputs!$B$5)/12,2))</f>
        <v>0</v>
      </c>
      <c r="E227" s="3">
        <f>IF(Inputs!$B$26&lt;&gt;"Ready to model","PENDING INPUTS",ROUND(C227*Inputs!$B$5/12,2))</f>
        <v>0</v>
      </c>
      <c r="F227" s="3">
        <f>IF(Inputs!$B$26&lt;&gt;"Ready to model","PENDING INPUTS",MIN(B227+D227,Inputs!$B$6))</f>
        <v>0</v>
      </c>
      <c r="G227" s="3">
        <f>IF(Inputs!$B$26&lt;&gt;"Ready to model","PENDING INPUTS",MIN(C227+E227,Inputs!$B$9))</f>
        <v>0</v>
      </c>
      <c r="H227" s="3">
        <f>IF(Inputs!$B$26&lt;&gt;"Ready to model","PENDING INPUTS",Inputs!$B$7)</f>
        <v>550</v>
      </c>
      <c r="I227" s="3">
        <f>IF(Inputs!$B$26&lt;&gt;"Ready to model","PENDING INPUTS",MAX(0,F227+G227-H227))</f>
        <v>0</v>
      </c>
      <c r="J227" s="3">
        <f>IF(Inputs!$B$26&lt;&gt;"Ready to model","PENDING INPUTS",IF(F227+G227&gt;H227,IF(F227+G227=0,0,H227*F227/(F227+G227)),MIN(B227+D227,F227+MAX(0,H227-F227-G227-IF((Inputs!$B$5)&lt;Inputs!$B$5,C227+E227-G227,0)))))</f>
        <v>0</v>
      </c>
      <c r="K227" s="3">
        <f>IF(Inputs!$B$26&lt;&gt;"Ready to model","PENDING INPUTS",MIN(C227+E227,MAX(0,H227-J227)))</f>
        <v>0</v>
      </c>
      <c r="L227" s="3">
        <f>IF(Inputs!$B$26&lt;&gt;"Ready to model","PENDING INPUTS",MAX(0,B227+D227-J227))</f>
        <v>0</v>
      </c>
      <c r="M227" s="3">
        <f>IF(Inputs!$B$26&lt;&gt;"Ready to model","PENDING INPUTS",MAX(0,C227+E227-K227))</f>
        <v>0</v>
      </c>
      <c r="N227" s="3">
        <f>IF(Inputs!$B$26&lt;&gt;"Ready to model","PENDING INPUTS",L227+M227)</f>
        <v>0</v>
      </c>
      <c r="O227" s="3">
        <f>IF(Inputs!$B$26&lt;&gt;"Ready to model","PENDING INPUTS",D227+E227+O226)</f>
        <v>2224.3199999999997</v>
      </c>
      <c r="P227" s="3">
        <f>IF(Inputs!$B$26&lt;&gt;"Ready to model","PENDING INPUTS",J227+K227+P226)</f>
        <v>12124.32</v>
      </c>
    </row>
    <row r="228" spans="1:16" ht="27.95" customHeight="1" x14ac:dyDescent="0.25">
      <c r="A228">
        <v>224</v>
      </c>
      <c r="B228" s="3">
        <f>IF(Inputs!$B$26&lt;&gt;"Ready to model","PENDING INPUTS",L227)</f>
        <v>0</v>
      </c>
      <c r="C228" s="3">
        <f>IF(Inputs!$B$26&lt;&gt;"Ready to model","PENDING INPUTS",M227)</f>
        <v>0</v>
      </c>
      <c r="D228" s="3">
        <f>IF(Inputs!$B$26&lt;&gt;"Ready to model","PENDING INPUTS",ROUND(B228*(Inputs!$B$5)/12,2))</f>
        <v>0</v>
      </c>
      <c r="E228" s="3">
        <f>IF(Inputs!$B$26&lt;&gt;"Ready to model","PENDING INPUTS",ROUND(C228*Inputs!$B$5/12,2))</f>
        <v>0</v>
      </c>
      <c r="F228" s="3">
        <f>IF(Inputs!$B$26&lt;&gt;"Ready to model","PENDING INPUTS",MIN(B228+D228,Inputs!$B$6))</f>
        <v>0</v>
      </c>
      <c r="G228" s="3">
        <f>IF(Inputs!$B$26&lt;&gt;"Ready to model","PENDING INPUTS",MIN(C228+E228,Inputs!$B$9))</f>
        <v>0</v>
      </c>
      <c r="H228" s="3">
        <f>IF(Inputs!$B$26&lt;&gt;"Ready to model","PENDING INPUTS",Inputs!$B$7)</f>
        <v>550</v>
      </c>
      <c r="I228" s="3">
        <f>IF(Inputs!$B$26&lt;&gt;"Ready to model","PENDING INPUTS",MAX(0,F228+G228-H228))</f>
        <v>0</v>
      </c>
      <c r="J228" s="3">
        <f>IF(Inputs!$B$26&lt;&gt;"Ready to model","PENDING INPUTS",IF(F228+G228&gt;H228,IF(F228+G228=0,0,H228*F228/(F228+G228)),MIN(B228+D228,F228+MAX(0,H228-F228-G228-IF((Inputs!$B$5)&lt;Inputs!$B$5,C228+E228-G228,0)))))</f>
        <v>0</v>
      </c>
      <c r="K228" s="3">
        <f>IF(Inputs!$B$26&lt;&gt;"Ready to model","PENDING INPUTS",MIN(C228+E228,MAX(0,H228-J228)))</f>
        <v>0</v>
      </c>
      <c r="L228" s="3">
        <f>IF(Inputs!$B$26&lt;&gt;"Ready to model","PENDING INPUTS",MAX(0,B228+D228-J228))</f>
        <v>0</v>
      </c>
      <c r="M228" s="3">
        <f>IF(Inputs!$B$26&lt;&gt;"Ready to model","PENDING INPUTS",MAX(0,C228+E228-K228))</f>
        <v>0</v>
      </c>
      <c r="N228" s="3">
        <f>IF(Inputs!$B$26&lt;&gt;"Ready to model","PENDING INPUTS",L228+M228)</f>
        <v>0</v>
      </c>
      <c r="O228" s="3">
        <f>IF(Inputs!$B$26&lt;&gt;"Ready to model","PENDING INPUTS",D228+E228+O227)</f>
        <v>2224.3199999999997</v>
      </c>
      <c r="P228" s="3">
        <f>IF(Inputs!$B$26&lt;&gt;"Ready to model","PENDING INPUTS",J228+K228+P227)</f>
        <v>12124.32</v>
      </c>
    </row>
    <row r="229" spans="1:16" ht="27.95" customHeight="1" x14ac:dyDescent="0.25">
      <c r="A229">
        <v>225</v>
      </c>
      <c r="B229" s="3">
        <f>IF(Inputs!$B$26&lt;&gt;"Ready to model","PENDING INPUTS",L228)</f>
        <v>0</v>
      </c>
      <c r="C229" s="3">
        <f>IF(Inputs!$B$26&lt;&gt;"Ready to model","PENDING INPUTS",M228)</f>
        <v>0</v>
      </c>
      <c r="D229" s="3">
        <f>IF(Inputs!$B$26&lt;&gt;"Ready to model","PENDING INPUTS",ROUND(B229*(Inputs!$B$5)/12,2))</f>
        <v>0</v>
      </c>
      <c r="E229" s="3">
        <f>IF(Inputs!$B$26&lt;&gt;"Ready to model","PENDING INPUTS",ROUND(C229*Inputs!$B$5/12,2))</f>
        <v>0</v>
      </c>
      <c r="F229" s="3">
        <f>IF(Inputs!$B$26&lt;&gt;"Ready to model","PENDING INPUTS",MIN(B229+D229,Inputs!$B$6))</f>
        <v>0</v>
      </c>
      <c r="G229" s="3">
        <f>IF(Inputs!$B$26&lt;&gt;"Ready to model","PENDING INPUTS",MIN(C229+E229,Inputs!$B$9))</f>
        <v>0</v>
      </c>
      <c r="H229" s="3">
        <f>IF(Inputs!$B$26&lt;&gt;"Ready to model","PENDING INPUTS",Inputs!$B$7)</f>
        <v>550</v>
      </c>
      <c r="I229" s="3">
        <f>IF(Inputs!$B$26&lt;&gt;"Ready to model","PENDING INPUTS",MAX(0,F229+G229-H229))</f>
        <v>0</v>
      </c>
      <c r="J229" s="3">
        <f>IF(Inputs!$B$26&lt;&gt;"Ready to model","PENDING INPUTS",IF(F229+G229&gt;H229,IF(F229+G229=0,0,H229*F229/(F229+G229)),MIN(B229+D229,F229+MAX(0,H229-F229-G229-IF((Inputs!$B$5)&lt;Inputs!$B$5,C229+E229-G229,0)))))</f>
        <v>0</v>
      </c>
      <c r="K229" s="3">
        <f>IF(Inputs!$B$26&lt;&gt;"Ready to model","PENDING INPUTS",MIN(C229+E229,MAX(0,H229-J229)))</f>
        <v>0</v>
      </c>
      <c r="L229" s="3">
        <f>IF(Inputs!$B$26&lt;&gt;"Ready to model","PENDING INPUTS",MAX(0,B229+D229-J229))</f>
        <v>0</v>
      </c>
      <c r="M229" s="3">
        <f>IF(Inputs!$B$26&lt;&gt;"Ready to model","PENDING INPUTS",MAX(0,C229+E229-K229))</f>
        <v>0</v>
      </c>
      <c r="N229" s="3">
        <f>IF(Inputs!$B$26&lt;&gt;"Ready to model","PENDING INPUTS",L229+M229)</f>
        <v>0</v>
      </c>
      <c r="O229" s="3">
        <f>IF(Inputs!$B$26&lt;&gt;"Ready to model","PENDING INPUTS",D229+E229+O228)</f>
        <v>2224.3199999999997</v>
      </c>
      <c r="P229" s="3">
        <f>IF(Inputs!$B$26&lt;&gt;"Ready to model","PENDING INPUTS",J229+K229+P228)</f>
        <v>12124.32</v>
      </c>
    </row>
    <row r="230" spans="1:16" ht="27.95" customHeight="1" x14ac:dyDescent="0.25">
      <c r="A230">
        <v>226</v>
      </c>
      <c r="B230" s="3">
        <f>IF(Inputs!$B$26&lt;&gt;"Ready to model","PENDING INPUTS",L229)</f>
        <v>0</v>
      </c>
      <c r="C230" s="3">
        <f>IF(Inputs!$B$26&lt;&gt;"Ready to model","PENDING INPUTS",M229)</f>
        <v>0</v>
      </c>
      <c r="D230" s="3">
        <f>IF(Inputs!$B$26&lt;&gt;"Ready to model","PENDING INPUTS",ROUND(B230*(Inputs!$B$5)/12,2))</f>
        <v>0</v>
      </c>
      <c r="E230" s="3">
        <f>IF(Inputs!$B$26&lt;&gt;"Ready to model","PENDING INPUTS",ROUND(C230*Inputs!$B$5/12,2))</f>
        <v>0</v>
      </c>
      <c r="F230" s="3">
        <f>IF(Inputs!$B$26&lt;&gt;"Ready to model","PENDING INPUTS",MIN(B230+D230,Inputs!$B$6))</f>
        <v>0</v>
      </c>
      <c r="G230" s="3">
        <f>IF(Inputs!$B$26&lt;&gt;"Ready to model","PENDING INPUTS",MIN(C230+E230,Inputs!$B$9))</f>
        <v>0</v>
      </c>
      <c r="H230" s="3">
        <f>IF(Inputs!$B$26&lt;&gt;"Ready to model","PENDING INPUTS",Inputs!$B$7)</f>
        <v>550</v>
      </c>
      <c r="I230" s="3">
        <f>IF(Inputs!$B$26&lt;&gt;"Ready to model","PENDING INPUTS",MAX(0,F230+G230-H230))</f>
        <v>0</v>
      </c>
      <c r="J230" s="3">
        <f>IF(Inputs!$B$26&lt;&gt;"Ready to model","PENDING INPUTS",IF(F230+G230&gt;H230,IF(F230+G230=0,0,H230*F230/(F230+G230)),MIN(B230+D230,F230+MAX(0,H230-F230-G230-IF((Inputs!$B$5)&lt;Inputs!$B$5,C230+E230-G230,0)))))</f>
        <v>0</v>
      </c>
      <c r="K230" s="3">
        <f>IF(Inputs!$B$26&lt;&gt;"Ready to model","PENDING INPUTS",MIN(C230+E230,MAX(0,H230-J230)))</f>
        <v>0</v>
      </c>
      <c r="L230" s="3">
        <f>IF(Inputs!$B$26&lt;&gt;"Ready to model","PENDING INPUTS",MAX(0,B230+D230-J230))</f>
        <v>0</v>
      </c>
      <c r="M230" s="3">
        <f>IF(Inputs!$B$26&lt;&gt;"Ready to model","PENDING INPUTS",MAX(0,C230+E230-K230))</f>
        <v>0</v>
      </c>
      <c r="N230" s="3">
        <f>IF(Inputs!$B$26&lt;&gt;"Ready to model","PENDING INPUTS",L230+M230)</f>
        <v>0</v>
      </c>
      <c r="O230" s="3">
        <f>IF(Inputs!$B$26&lt;&gt;"Ready to model","PENDING INPUTS",D230+E230+O229)</f>
        <v>2224.3199999999997</v>
      </c>
      <c r="P230" s="3">
        <f>IF(Inputs!$B$26&lt;&gt;"Ready to model","PENDING INPUTS",J230+K230+P229)</f>
        <v>12124.32</v>
      </c>
    </row>
    <row r="231" spans="1:16" ht="27.95" customHeight="1" x14ac:dyDescent="0.25">
      <c r="A231">
        <v>227</v>
      </c>
      <c r="B231" s="3">
        <f>IF(Inputs!$B$26&lt;&gt;"Ready to model","PENDING INPUTS",L230)</f>
        <v>0</v>
      </c>
      <c r="C231" s="3">
        <f>IF(Inputs!$B$26&lt;&gt;"Ready to model","PENDING INPUTS",M230)</f>
        <v>0</v>
      </c>
      <c r="D231" s="3">
        <f>IF(Inputs!$B$26&lt;&gt;"Ready to model","PENDING INPUTS",ROUND(B231*(Inputs!$B$5)/12,2))</f>
        <v>0</v>
      </c>
      <c r="E231" s="3">
        <f>IF(Inputs!$B$26&lt;&gt;"Ready to model","PENDING INPUTS",ROUND(C231*Inputs!$B$5/12,2))</f>
        <v>0</v>
      </c>
      <c r="F231" s="3">
        <f>IF(Inputs!$B$26&lt;&gt;"Ready to model","PENDING INPUTS",MIN(B231+D231,Inputs!$B$6))</f>
        <v>0</v>
      </c>
      <c r="G231" s="3">
        <f>IF(Inputs!$B$26&lt;&gt;"Ready to model","PENDING INPUTS",MIN(C231+E231,Inputs!$B$9))</f>
        <v>0</v>
      </c>
      <c r="H231" s="3">
        <f>IF(Inputs!$B$26&lt;&gt;"Ready to model","PENDING INPUTS",Inputs!$B$7)</f>
        <v>550</v>
      </c>
      <c r="I231" s="3">
        <f>IF(Inputs!$B$26&lt;&gt;"Ready to model","PENDING INPUTS",MAX(0,F231+G231-H231))</f>
        <v>0</v>
      </c>
      <c r="J231" s="3">
        <f>IF(Inputs!$B$26&lt;&gt;"Ready to model","PENDING INPUTS",IF(F231+G231&gt;H231,IF(F231+G231=0,0,H231*F231/(F231+G231)),MIN(B231+D231,F231+MAX(0,H231-F231-G231-IF((Inputs!$B$5)&lt;Inputs!$B$5,C231+E231-G231,0)))))</f>
        <v>0</v>
      </c>
      <c r="K231" s="3">
        <f>IF(Inputs!$B$26&lt;&gt;"Ready to model","PENDING INPUTS",MIN(C231+E231,MAX(0,H231-J231)))</f>
        <v>0</v>
      </c>
      <c r="L231" s="3">
        <f>IF(Inputs!$B$26&lt;&gt;"Ready to model","PENDING INPUTS",MAX(0,B231+D231-J231))</f>
        <v>0</v>
      </c>
      <c r="M231" s="3">
        <f>IF(Inputs!$B$26&lt;&gt;"Ready to model","PENDING INPUTS",MAX(0,C231+E231-K231))</f>
        <v>0</v>
      </c>
      <c r="N231" s="3">
        <f>IF(Inputs!$B$26&lt;&gt;"Ready to model","PENDING INPUTS",L231+M231)</f>
        <v>0</v>
      </c>
      <c r="O231" s="3">
        <f>IF(Inputs!$B$26&lt;&gt;"Ready to model","PENDING INPUTS",D231+E231+O230)</f>
        <v>2224.3199999999997</v>
      </c>
      <c r="P231" s="3">
        <f>IF(Inputs!$B$26&lt;&gt;"Ready to model","PENDING INPUTS",J231+K231+P230)</f>
        <v>12124.32</v>
      </c>
    </row>
    <row r="232" spans="1:16" ht="27.95" customHeight="1" x14ac:dyDescent="0.25">
      <c r="A232">
        <v>228</v>
      </c>
      <c r="B232" s="3">
        <f>IF(Inputs!$B$26&lt;&gt;"Ready to model","PENDING INPUTS",L231)</f>
        <v>0</v>
      </c>
      <c r="C232" s="3">
        <f>IF(Inputs!$B$26&lt;&gt;"Ready to model","PENDING INPUTS",M231)</f>
        <v>0</v>
      </c>
      <c r="D232" s="3">
        <f>IF(Inputs!$B$26&lt;&gt;"Ready to model","PENDING INPUTS",ROUND(B232*(Inputs!$B$5)/12,2))</f>
        <v>0</v>
      </c>
      <c r="E232" s="3">
        <f>IF(Inputs!$B$26&lt;&gt;"Ready to model","PENDING INPUTS",ROUND(C232*Inputs!$B$5/12,2))</f>
        <v>0</v>
      </c>
      <c r="F232" s="3">
        <f>IF(Inputs!$B$26&lt;&gt;"Ready to model","PENDING INPUTS",MIN(B232+D232,Inputs!$B$6))</f>
        <v>0</v>
      </c>
      <c r="G232" s="3">
        <f>IF(Inputs!$B$26&lt;&gt;"Ready to model","PENDING INPUTS",MIN(C232+E232,Inputs!$B$9))</f>
        <v>0</v>
      </c>
      <c r="H232" s="3">
        <f>IF(Inputs!$B$26&lt;&gt;"Ready to model","PENDING INPUTS",Inputs!$B$7)</f>
        <v>550</v>
      </c>
      <c r="I232" s="3">
        <f>IF(Inputs!$B$26&lt;&gt;"Ready to model","PENDING INPUTS",MAX(0,F232+G232-H232))</f>
        <v>0</v>
      </c>
      <c r="J232" s="3">
        <f>IF(Inputs!$B$26&lt;&gt;"Ready to model","PENDING INPUTS",IF(F232+G232&gt;H232,IF(F232+G232=0,0,H232*F232/(F232+G232)),MIN(B232+D232,F232+MAX(0,H232-F232-G232-IF((Inputs!$B$5)&lt;Inputs!$B$5,C232+E232-G232,0)))))</f>
        <v>0</v>
      </c>
      <c r="K232" s="3">
        <f>IF(Inputs!$B$26&lt;&gt;"Ready to model","PENDING INPUTS",MIN(C232+E232,MAX(0,H232-J232)))</f>
        <v>0</v>
      </c>
      <c r="L232" s="3">
        <f>IF(Inputs!$B$26&lt;&gt;"Ready to model","PENDING INPUTS",MAX(0,B232+D232-J232))</f>
        <v>0</v>
      </c>
      <c r="M232" s="3">
        <f>IF(Inputs!$B$26&lt;&gt;"Ready to model","PENDING INPUTS",MAX(0,C232+E232-K232))</f>
        <v>0</v>
      </c>
      <c r="N232" s="3">
        <f>IF(Inputs!$B$26&lt;&gt;"Ready to model","PENDING INPUTS",L232+M232)</f>
        <v>0</v>
      </c>
      <c r="O232" s="3">
        <f>IF(Inputs!$B$26&lt;&gt;"Ready to model","PENDING INPUTS",D232+E232+O231)</f>
        <v>2224.3199999999997</v>
      </c>
      <c r="P232" s="3">
        <f>IF(Inputs!$B$26&lt;&gt;"Ready to model","PENDING INPUTS",J232+K232+P231)</f>
        <v>12124.32</v>
      </c>
    </row>
    <row r="233" spans="1:16" ht="27.95" customHeight="1" x14ac:dyDescent="0.25">
      <c r="A233">
        <v>229</v>
      </c>
      <c r="B233" s="3">
        <f>IF(Inputs!$B$26&lt;&gt;"Ready to model","PENDING INPUTS",L232)</f>
        <v>0</v>
      </c>
      <c r="C233" s="3">
        <f>IF(Inputs!$B$26&lt;&gt;"Ready to model","PENDING INPUTS",M232)</f>
        <v>0</v>
      </c>
      <c r="D233" s="3">
        <f>IF(Inputs!$B$26&lt;&gt;"Ready to model","PENDING INPUTS",ROUND(B233*(Inputs!$B$5)/12,2))</f>
        <v>0</v>
      </c>
      <c r="E233" s="3">
        <f>IF(Inputs!$B$26&lt;&gt;"Ready to model","PENDING INPUTS",ROUND(C233*Inputs!$B$5/12,2))</f>
        <v>0</v>
      </c>
      <c r="F233" s="3">
        <f>IF(Inputs!$B$26&lt;&gt;"Ready to model","PENDING INPUTS",MIN(B233+D233,Inputs!$B$6))</f>
        <v>0</v>
      </c>
      <c r="G233" s="3">
        <f>IF(Inputs!$B$26&lt;&gt;"Ready to model","PENDING INPUTS",MIN(C233+E233,Inputs!$B$9))</f>
        <v>0</v>
      </c>
      <c r="H233" s="3">
        <f>IF(Inputs!$B$26&lt;&gt;"Ready to model","PENDING INPUTS",Inputs!$B$7)</f>
        <v>550</v>
      </c>
      <c r="I233" s="3">
        <f>IF(Inputs!$B$26&lt;&gt;"Ready to model","PENDING INPUTS",MAX(0,F233+G233-H233))</f>
        <v>0</v>
      </c>
      <c r="J233" s="3">
        <f>IF(Inputs!$B$26&lt;&gt;"Ready to model","PENDING INPUTS",IF(F233+G233&gt;H233,IF(F233+G233=0,0,H233*F233/(F233+G233)),MIN(B233+D233,F233+MAX(0,H233-F233-G233-IF((Inputs!$B$5)&lt;Inputs!$B$5,C233+E233-G233,0)))))</f>
        <v>0</v>
      </c>
      <c r="K233" s="3">
        <f>IF(Inputs!$B$26&lt;&gt;"Ready to model","PENDING INPUTS",MIN(C233+E233,MAX(0,H233-J233)))</f>
        <v>0</v>
      </c>
      <c r="L233" s="3">
        <f>IF(Inputs!$B$26&lt;&gt;"Ready to model","PENDING INPUTS",MAX(0,B233+D233-J233))</f>
        <v>0</v>
      </c>
      <c r="M233" s="3">
        <f>IF(Inputs!$B$26&lt;&gt;"Ready to model","PENDING INPUTS",MAX(0,C233+E233-K233))</f>
        <v>0</v>
      </c>
      <c r="N233" s="3">
        <f>IF(Inputs!$B$26&lt;&gt;"Ready to model","PENDING INPUTS",L233+M233)</f>
        <v>0</v>
      </c>
      <c r="O233" s="3">
        <f>IF(Inputs!$B$26&lt;&gt;"Ready to model","PENDING INPUTS",D233+E233+O232)</f>
        <v>2224.3199999999997</v>
      </c>
      <c r="P233" s="3">
        <f>IF(Inputs!$B$26&lt;&gt;"Ready to model","PENDING INPUTS",J233+K233+P232)</f>
        <v>12124.32</v>
      </c>
    </row>
    <row r="234" spans="1:16" ht="27.95" customHeight="1" x14ac:dyDescent="0.25">
      <c r="A234">
        <v>230</v>
      </c>
      <c r="B234" s="3">
        <f>IF(Inputs!$B$26&lt;&gt;"Ready to model","PENDING INPUTS",L233)</f>
        <v>0</v>
      </c>
      <c r="C234" s="3">
        <f>IF(Inputs!$B$26&lt;&gt;"Ready to model","PENDING INPUTS",M233)</f>
        <v>0</v>
      </c>
      <c r="D234" s="3">
        <f>IF(Inputs!$B$26&lt;&gt;"Ready to model","PENDING INPUTS",ROUND(B234*(Inputs!$B$5)/12,2))</f>
        <v>0</v>
      </c>
      <c r="E234" s="3">
        <f>IF(Inputs!$B$26&lt;&gt;"Ready to model","PENDING INPUTS",ROUND(C234*Inputs!$B$5/12,2))</f>
        <v>0</v>
      </c>
      <c r="F234" s="3">
        <f>IF(Inputs!$B$26&lt;&gt;"Ready to model","PENDING INPUTS",MIN(B234+D234,Inputs!$B$6))</f>
        <v>0</v>
      </c>
      <c r="G234" s="3">
        <f>IF(Inputs!$B$26&lt;&gt;"Ready to model","PENDING INPUTS",MIN(C234+E234,Inputs!$B$9))</f>
        <v>0</v>
      </c>
      <c r="H234" s="3">
        <f>IF(Inputs!$B$26&lt;&gt;"Ready to model","PENDING INPUTS",Inputs!$B$7)</f>
        <v>550</v>
      </c>
      <c r="I234" s="3">
        <f>IF(Inputs!$B$26&lt;&gt;"Ready to model","PENDING INPUTS",MAX(0,F234+G234-H234))</f>
        <v>0</v>
      </c>
      <c r="J234" s="3">
        <f>IF(Inputs!$B$26&lt;&gt;"Ready to model","PENDING INPUTS",IF(F234+G234&gt;H234,IF(F234+G234=0,0,H234*F234/(F234+G234)),MIN(B234+D234,F234+MAX(0,H234-F234-G234-IF((Inputs!$B$5)&lt;Inputs!$B$5,C234+E234-G234,0)))))</f>
        <v>0</v>
      </c>
      <c r="K234" s="3">
        <f>IF(Inputs!$B$26&lt;&gt;"Ready to model","PENDING INPUTS",MIN(C234+E234,MAX(0,H234-J234)))</f>
        <v>0</v>
      </c>
      <c r="L234" s="3">
        <f>IF(Inputs!$B$26&lt;&gt;"Ready to model","PENDING INPUTS",MAX(0,B234+D234-J234))</f>
        <v>0</v>
      </c>
      <c r="M234" s="3">
        <f>IF(Inputs!$B$26&lt;&gt;"Ready to model","PENDING INPUTS",MAX(0,C234+E234-K234))</f>
        <v>0</v>
      </c>
      <c r="N234" s="3">
        <f>IF(Inputs!$B$26&lt;&gt;"Ready to model","PENDING INPUTS",L234+M234)</f>
        <v>0</v>
      </c>
      <c r="O234" s="3">
        <f>IF(Inputs!$B$26&lt;&gt;"Ready to model","PENDING INPUTS",D234+E234+O233)</f>
        <v>2224.3199999999997</v>
      </c>
      <c r="P234" s="3">
        <f>IF(Inputs!$B$26&lt;&gt;"Ready to model","PENDING INPUTS",J234+K234+P233)</f>
        <v>12124.32</v>
      </c>
    </row>
    <row r="235" spans="1:16" ht="27.95" customHeight="1" x14ac:dyDescent="0.25">
      <c r="A235">
        <v>231</v>
      </c>
      <c r="B235" s="3">
        <f>IF(Inputs!$B$26&lt;&gt;"Ready to model","PENDING INPUTS",L234)</f>
        <v>0</v>
      </c>
      <c r="C235" s="3">
        <f>IF(Inputs!$B$26&lt;&gt;"Ready to model","PENDING INPUTS",M234)</f>
        <v>0</v>
      </c>
      <c r="D235" s="3">
        <f>IF(Inputs!$B$26&lt;&gt;"Ready to model","PENDING INPUTS",ROUND(B235*(Inputs!$B$5)/12,2))</f>
        <v>0</v>
      </c>
      <c r="E235" s="3">
        <f>IF(Inputs!$B$26&lt;&gt;"Ready to model","PENDING INPUTS",ROUND(C235*Inputs!$B$5/12,2))</f>
        <v>0</v>
      </c>
      <c r="F235" s="3">
        <f>IF(Inputs!$B$26&lt;&gt;"Ready to model","PENDING INPUTS",MIN(B235+D235,Inputs!$B$6))</f>
        <v>0</v>
      </c>
      <c r="G235" s="3">
        <f>IF(Inputs!$B$26&lt;&gt;"Ready to model","PENDING INPUTS",MIN(C235+E235,Inputs!$B$9))</f>
        <v>0</v>
      </c>
      <c r="H235" s="3">
        <f>IF(Inputs!$B$26&lt;&gt;"Ready to model","PENDING INPUTS",Inputs!$B$7)</f>
        <v>550</v>
      </c>
      <c r="I235" s="3">
        <f>IF(Inputs!$B$26&lt;&gt;"Ready to model","PENDING INPUTS",MAX(0,F235+G235-H235))</f>
        <v>0</v>
      </c>
      <c r="J235" s="3">
        <f>IF(Inputs!$B$26&lt;&gt;"Ready to model","PENDING INPUTS",IF(F235+G235&gt;H235,IF(F235+G235=0,0,H235*F235/(F235+G235)),MIN(B235+D235,F235+MAX(0,H235-F235-G235-IF((Inputs!$B$5)&lt;Inputs!$B$5,C235+E235-G235,0)))))</f>
        <v>0</v>
      </c>
      <c r="K235" s="3">
        <f>IF(Inputs!$B$26&lt;&gt;"Ready to model","PENDING INPUTS",MIN(C235+E235,MAX(0,H235-J235)))</f>
        <v>0</v>
      </c>
      <c r="L235" s="3">
        <f>IF(Inputs!$B$26&lt;&gt;"Ready to model","PENDING INPUTS",MAX(0,B235+D235-J235))</f>
        <v>0</v>
      </c>
      <c r="M235" s="3">
        <f>IF(Inputs!$B$26&lt;&gt;"Ready to model","PENDING INPUTS",MAX(0,C235+E235-K235))</f>
        <v>0</v>
      </c>
      <c r="N235" s="3">
        <f>IF(Inputs!$B$26&lt;&gt;"Ready to model","PENDING INPUTS",L235+M235)</f>
        <v>0</v>
      </c>
      <c r="O235" s="3">
        <f>IF(Inputs!$B$26&lt;&gt;"Ready to model","PENDING INPUTS",D235+E235+O234)</f>
        <v>2224.3199999999997</v>
      </c>
      <c r="P235" s="3">
        <f>IF(Inputs!$B$26&lt;&gt;"Ready to model","PENDING INPUTS",J235+K235+P234)</f>
        <v>12124.32</v>
      </c>
    </row>
    <row r="236" spans="1:16" ht="27.95" customHeight="1" x14ac:dyDescent="0.25">
      <c r="A236">
        <v>232</v>
      </c>
      <c r="B236" s="3">
        <f>IF(Inputs!$B$26&lt;&gt;"Ready to model","PENDING INPUTS",L235)</f>
        <v>0</v>
      </c>
      <c r="C236" s="3">
        <f>IF(Inputs!$B$26&lt;&gt;"Ready to model","PENDING INPUTS",M235)</f>
        <v>0</v>
      </c>
      <c r="D236" s="3">
        <f>IF(Inputs!$B$26&lt;&gt;"Ready to model","PENDING INPUTS",ROUND(B236*(Inputs!$B$5)/12,2))</f>
        <v>0</v>
      </c>
      <c r="E236" s="3">
        <f>IF(Inputs!$B$26&lt;&gt;"Ready to model","PENDING INPUTS",ROUND(C236*Inputs!$B$5/12,2))</f>
        <v>0</v>
      </c>
      <c r="F236" s="3">
        <f>IF(Inputs!$B$26&lt;&gt;"Ready to model","PENDING INPUTS",MIN(B236+D236,Inputs!$B$6))</f>
        <v>0</v>
      </c>
      <c r="G236" s="3">
        <f>IF(Inputs!$B$26&lt;&gt;"Ready to model","PENDING INPUTS",MIN(C236+E236,Inputs!$B$9))</f>
        <v>0</v>
      </c>
      <c r="H236" s="3">
        <f>IF(Inputs!$B$26&lt;&gt;"Ready to model","PENDING INPUTS",Inputs!$B$7)</f>
        <v>550</v>
      </c>
      <c r="I236" s="3">
        <f>IF(Inputs!$B$26&lt;&gt;"Ready to model","PENDING INPUTS",MAX(0,F236+G236-H236))</f>
        <v>0</v>
      </c>
      <c r="J236" s="3">
        <f>IF(Inputs!$B$26&lt;&gt;"Ready to model","PENDING INPUTS",IF(F236+G236&gt;H236,IF(F236+G236=0,0,H236*F236/(F236+G236)),MIN(B236+D236,F236+MAX(0,H236-F236-G236-IF((Inputs!$B$5)&lt;Inputs!$B$5,C236+E236-G236,0)))))</f>
        <v>0</v>
      </c>
      <c r="K236" s="3">
        <f>IF(Inputs!$B$26&lt;&gt;"Ready to model","PENDING INPUTS",MIN(C236+E236,MAX(0,H236-J236)))</f>
        <v>0</v>
      </c>
      <c r="L236" s="3">
        <f>IF(Inputs!$B$26&lt;&gt;"Ready to model","PENDING INPUTS",MAX(0,B236+D236-J236))</f>
        <v>0</v>
      </c>
      <c r="M236" s="3">
        <f>IF(Inputs!$B$26&lt;&gt;"Ready to model","PENDING INPUTS",MAX(0,C236+E236-K236))</f>
        <v>0</v>
      </c>
      <c r="N236" s="3">
        <f>IF(Inputs!$B$26&lt;&gt;"Ready to model","PENDING INPUTS",L236+M236)</f>
        <v>0</v>
      </c>
      <c r="O236" s="3">
        <f>IF(Inputs!$B$26&lt;&gt;"Ready to model","PENDING INPUTS",D236+E236+O235)</f>
        <v>2224.3199999999997</v>
      </c>
      <c r="P236" s="3">
        <f>IF(Inputs!$B$26&lt;&gt;"Ready to model","PENDING INPUTS",J236+K236+P235)</f>
        <v>12124.32</v>
      </c>
    </row>
    <row r="237" spans="1:16" ht="27.95" customHeight="1" x14ac:dyDescent="0.25">
      <c r="A237">
        <v>233</v>
      </c>
      <c r="B237" s="3">
        <f>IF(Inputs!$B$26&lt;&gt;"Ready to model","PENDING INPUTS",L236)</f>
        <v>0</v>
      </c>
      <c r="C237" s="3">
        <f>IF(Inputs!$B$26&lt;&gt;"Ready to model","PENDING INPUTS",M236)</f>
        <v>0</v>
      </c>
      <c r="D237" s="3">
        <f>IF(Inputs!$B$26&lt;&gt;"Ready to model","PENDING INPUTS",ROUND(B237*(Inputs!$B$5)/12,2))</f>
        <v>0</v>
      </c>
      <c r="E237" s="3">
        <f>IF(Inputs!$B$26&lt;&gt;"Ready to model","PENDING INPUTS",ROUND(C237*Inputs!$B$5/12,2))</f>
        <v>0</v>
      </c>
      <c r="F237" s="3">
        <f>IF(Inputs!$B$26&lt;&gt;"Ready to model","PENDING INPUTS",MIN(B237+D237,Inputs!$B$6))</f>
        <v>0</v>
      </c>
      <c r="G237" s="3">
        <f>IF(Inputs!$B$26&lt;&gt;"Ready to model","PENDING INPUTS",MIN(C237+E237,Inputs!$B$9))</f>
        <v>0</v>
      </c>
      <c r="H237" s="3">
        <f>IF(Inputs!$B$26&lt;&gt;"Ready to model","PENDING INPUTS",Inputs!$B$7)</f>
        <v>550</v>
      </c>
      <c r="I237" s="3">
        <f>IF(Inputs!$B$26&lt;&gt;"Ready to model","PENDING INPUTS",MAX(0,F237+G237-H237))</f>
        <v>0</v>
      </c>
      <c r="J237" s="3">
        <f>IF(Inputs!$B$26&lt;&gt;"Ready to model","PENDING INPUTS",IF(F237+G237&gt;H237,IF(F237+G237=0,0,H237*F237/(F237+G237)),MIN(B237+D237,F237+MAX(0,H237-F237-G237-IF((Inputs!$B$5)&lt;Inputs!$B$5,C237+E237-G237,0)))))</f>
        <v>0</v>
      </c>
      <c r="K237" s="3">
        <f>IF(Inputs!$B$26&lt;&gt;"Ready to model","PENDING INPUTS",MIN(C237+E237,MAX(0,H237-J237)))</f>
        <v>0</v>
      </c>
      <c r="L237" s="3">
        <f>IF(Inputs!$B$26&lt;&gt;"Ready to model","PENDING INPUTS",MAX(0,B237+D237-J237))</f>
        <v>0</v>
      </c>
      <c r="M237" s="3">
        <f>IF(Inputs!$B$26&lt;&gt;"Ready to model","PENDING INPUTS",MAX(0,C237+E237-K237))</f>
        <v>0</v>
      </c>
      <c r="N237" s="3">
        <f>IF(Inputs!$B$26&lt;&gt;"Ready to model","PENDING INPUTS",L237+M237)</f>
        <v>0</v>
      </c>
      <c r="O237" s="3">
        <f>IF(Inputs!$B$26&lt;&gt;"Ready to model","PENDING INPUTS",D237+E237+O236)</f>
        <v>2224.3199999999997</v>
      </c>
      <c r="P237" s="3">
        <f>IF(Inputs!$B$26&lt;&gt;"Ready to model","PENDING INPUTS",J237+K237+P236)</f>
        <v>12124.32</v>
      </c>
    </row>
    <row r="238" spans="1:16" ht="27.95" customHeight="1" x14ac:dyDescent="0.25">
      <c r="A238">
        <v>234</v>
      </c>
      <c r="B238" s="3">
        <f>IF(Inputs!$B$26&lt;&gt;"Ready to model","PENDING INPUTS",L237)</f>
        <v>0</v>
      </c>
      <c r="C238" s="3">
        <f>IF(Inputs!$B$26&lt;&gt;"Ready to model","PENDING INPUTS",M237)</f>
        <v>0</v>
      </c>
      <c r="D238" s="3">
        <f>IF(Inputs!$B$26&lt;&gt;"Ready to model","PENDING INPUTS",ROUND(B238*(Inputs!$B$5)/12,2))</f>
        <v>0</v>
      </c>
      <c r="E238" s="3">
        <f>IF(Inputs!$B$26&lt;&gt;"Ready to model","PENDING INPUTS",ROUND(C238*Inputs!$B$5/12,2))</f>
        <v>0</v>
      </c>
      <c r="F238" s="3">
        <f>IF(Inputs!$B$26&lt;&gt;"Ready to model","PENDING INPUTS",MIN(B238+D238,Inputs!$B$6))</f>
        <v>0</v>
      </c>
      <c r="G238" s="3">
        <f>IF(Inputs!$B$26&lt;&gt;"Ready to model","PENDING INPUTS",MIN(C238+E238,Inputs!$B$9))</f>
        <v>0</v>
      </c>
      <c r="H238" s="3">
        <f>IF(Inputs!$B$26&lt;&gt;"Ready to model","PENDING INPUTS",Inputs!$B$7)</f>
        <v>550</v>
      </c>
      <c r="I238" s="3">
        <f>IF(Inputs!$B$26&lt;&gt;"Ready to model","PENDING INPUTS",MAX(0,F238+G238-H238))</f>
        <v>0</v>
      </c>
      <c r="J238" s="3">
        <f>IF(Inputs!$B$26&lt;&gt;"Ready to model","PENDING INPUTS",IF(F238+G238&gt;H238,IF(F238+G238=0,0,H238*F238/(F238+G238)),MIN(B238+D238,F238+MAX(0,H238-F238-G238-IF((Inputs!$B$5)&lt;Inputs!$B$5,C238+E238-G238,0)))))</f>
        <v>0</v>
      </c>
      <c r="K238" s="3">
        <f>IF(Inputs!$B$26&lt;&gt;"Ready to model","PENDING INPUTS",MIN(C238+E238,MAX(0,H238-J238)))</f>
        <v>0</v>
      </c>
      <c r="L238" s="3">
        <f>IF(Inputs!$B$26&lt;&gt;"Ready to model","PENDING INPUTS",MAX(0,B238+D238-J238))</f>
        <v>0</v>
      </c>
      <c r="M238" s="3">
        <f>IF(Inputs!$B$26&lt;&gt;"Ready to model","PENDING INPUTS",MAX(0,C238+E238-K238))</f>
        <v>0</v>
      </c>
      <c r="N238" s="3">
        <f>IF(Inputs!$B$26&lt;&gt;"Ready to model","PENDING INPUTS",L238+M238)</f>
        <v>0</v>
      </c>
      <c r="O238" s="3">
        <f>IF(Inputs!$B$26&lt;&gt;"Ready to model","PENDING INPUTS",D238+E238+O237)</f>
        <v>2224.3199999999997</v>
      </c>
      <c r="P238" s="3">
        <f>IF(Inputs!$B$26&lt;&gt;"Ready to model","PENDING INPUTS",J238+K238+P237)</f>
        <v>12124.32</v>
      </c>
    </row>
    <row r="239" spans="1:16" ht="27.95" customHeight="1" x14ac:dyDescent="0.25">
      <c r="A239">
        <v>235</v>
      </c>
      <c r="B239" s="3">
        <f>IF(Inputs!$B$26&lt;&gt;"Ready to model","PENDING INPUTS",L238)</f>
        <v>0</v>
      </c>
      <c r="C239" s="3">
        <f>IF(Inputs!$B$26&lt;&gt;"Ready to model","PENDING INPUTS",M238)</f>
        <v>0</v>
      </c>
      <c r="D239" s="3">
        <f>IF(Inputs!$B$26&lt;&gt;"Ready to model","PENDING INPUTS",ROUND(B239*(Inputs!$B$5)/12,2))</f>
        <v>0</v>
      </c>
      <c r="E239" s="3">
        <f>IF(Inputs!$B$26&lt;&gt;"Ready to model","PENDING INPUTS",ROUND(C239*Inputs!$B$5/12,2))</f>
        <v>0</v>
      </c>
      <c r="F239" s="3">
        <f>IF(Inputs!$B$26&lt;&gt;"Ready to model","PENDING INPUTS",MIN(B239+D239,Inputs!$B$6))</f>
        <v>0</v>
      </c>
      <c r="G239" s="3">
        <f>IF(Inputs!$B$26&lt;&gt;"Ready to model","PENDING INPUTS",MIN(C239+E239,Inputs!$B$9))</f>
        <v>0</v>
      </c>
      <c r="H239" s="3">
        <f>IF(Inputs!$B$26&lt;&gt;"Ready to model","PENDING INPUTS",Inputs!$B$7)</f>
        <v>550</v>
      </c>
      <c r="I239" s="3">
        <f>IF(Inputs!$B$26&lt;&gt;"Ready to model","PENDING INPUTS",MAX(0,F239+G239-H239))</f>
        <v>0</v>
      </c>
      <c r="J239" s="3">
        <f>IF(Inputs!$B$26&lt;&gt;"Ready to model","PENDING INPUTS",IF(F239+G239&gt;H239,IF(F239+G239=0,0,H239*F239/(F239+G239)),MIN(B239+D239,F239+MAX(0,H239-F239-G239-IF((Inputs!$B$5)&lt;Inputs!$B$5,C239+E239-G239,0)))))</f>
        <v>0</v>
      </c>
      <c r="K239" s="3">
        <f>IF(Inputs!$B$26&lt;&gt;"Ready to model","PENDING INPUTS",MIN(C239+E239,MAX(0,H239-J239)))</f>
        <v>0</v>
      </c>
      <c r="L239" s="3">
        <f>IF(Inputs!$B$26&lt;&gt;"Ready to model","PENDING INPUTS",MAX(0,B239+D239-J239))</f>
        <v>0</v>
      </c>
      <c r="M239" s="3">
        <f>IF(Inputs!$B$26&lt;&gt;"Ready to model","PENDING INPUTS",MAX(0,C239+E239-K239))</f>
        <v>0</v>
      </c>
      <c r="N239" s="3">
        <f>IF(Inputs!$B$26&lt;&gt;"Ready to model","PENDING INPUTS",L239+M239)</f>
        <v>0</v>
      </c>
      <c r="O239" s="3">
        <f>IF(Inputs!$B$26&lt;&gt;"Ready to model","PENDING INPUTS",D239+E239+O238)</f>
        <v>2224.3199999999997</v>
      </c>
      <c r="P239" s="3">
        <f>IF(Inputs!$B$26&lt;&gt;"Ready to model","PENDING INPUTS",J239+K239+P238)</f>
        <v>12124.32</v>
      </c>
    </row>
    <row r="240" spans="1:16" ht="27.95" customHeight="1" x14ac:dyDescent="0.25">
      <c r="A240">
        <v>236</v>
      </c>
      <c r="B240" s="3">
        <f>IF(Inputs!$B$26&lt;&gt;"Ready to model","PENDING INPUTS",L239)</f>
        <v>0</v>
      </c>
      <c r="C240" s="3">
        <f>IF(Inputs!$B$26&lt;&gt;"Ready to model","PENDING INPUTS",M239)</f>
        <v>0</v>
      </c>
      <c r="D240" s="3">
        <f>IF(Inputs!$B$26&lt;&gt;"Ready to model","PENDING INPUTS",ROUND(B240*(Inputs!$B$5)/12,2))</f>
        <v>0</v>
      </c>
      <c r="E240" s="3">
        <f>IF(Inputs!$B$26&lt;&gt;"Ready to model","PENDING INPUTS",ROUND(C240*Inputs!$B$5/12,2))</f>
        <v>0</v>
      </c>
      <c r="F240" s="3">
        <f>IF(Inputs!$B$26&lt;&gt;"Ready to model","PENDING INPUTS",MIN(B240+D240,Inputs!$B$6))</f>
        <v>0</v>
      </c>
      <c r="G240" s="3">
        <f>IF(Inputs!$B$26&lt;&gt;"Ready to model","PENDING INPUTS",MIN(C240+E240,Inputs!$B$9))</f>
        <v>0</v>
      </c>
      <c r="H240" s="3">
        <f>IF(Inputs!$B$26&lt;&gt;"Ready to model","PENDING INPUTS",Inputs!$B$7)</f>
        <v>550</v>
      </c>
      <c r="I240" s="3">
        <f>IF(Inputs!$B$26&lt;&gt;"Ready to model","PENDING INPUTS",MAX(0,F240+G240-H240))</f>
        <v>0</v>
      </c>
      <c r="J240" s="3">
        <f>IF(Inputs!$B$26&lt;&gt;"Ready to model","PENDING INPUTS",IF(F240+G240&gt;H240,IF(F240+G240=0,0,H240*F240/(F240+G240)),MIN(B240+D240,F240+MAX(0,H240-F240-G240-IF((Inputs!$B$5)&lt;Inputs!$B$5,C240+E240-G240,0)))))</f>
        <v>0</v>
      </c>
      <c r="K240" s="3">
        <f>IF(Inputs!$B$26&lt;&gt;"Ready to model","PENDING INPUTS",MIN(C240+E240,MAX(0,H240-J240)))</f>
        <v>0</v>
      </c>
      <c r="L240" s="3">
        <f>IF(Inputs!$B$26&lt;&gt;"Ready to model","PENDING INPUTS",MAX(0,B240+D240-J240))</f>
        <v>0</v>
      </c>
      <c r="M240" s="3">
        <f>IF(Inputs!$B$26&lt;&gt;"Ready to model","PENDING INPUTS",MAX(0,C240+E240-K240))</f>
        <v>0</v>
      </c>
      <c r="N240" s="3">
        <f>IF(Inputs!$B$26&lt;&gt;"Ready to model","PENDING INPUTS",L240+M240)</f>
        <v>0</v>
      </c>
      <c r="O240" s="3">
        <f>IF(Inputs!$B$26&lt;&gt;"Ready to model","PENDING INPUTS",D240+E240+O239)</f>
        <v>2224.3199999999997</v>
      </c>
      <c r="P240" s="3">
        <f>IF(Inputs!$B$26&lt;&gt;"Ready to model","PENDING INPUTS",J240+K240+P239)</f>
        <v>12124.32</v>
      </c>
    </row>
    <row r="241" spans="1:16" ht="27.95" customHeight="1" x14ac:dyDescent="0.25">
      <c r="A241">
        <v>237</v>
      </c>
      <c r="B241" s="3">
        <f>IF(Inputs!$B$26&lt;&gt;"Ready to model","PENDING INPUTS",L240)</f>
        <v>0</v>
      </c>
      <c r="C241" s="3">
        <f>IF(Inputs!$B$26&lt;&gt;"Ready to model","PENDING INPUTS",M240)</f>
        <v>0</v>
      </c>
      <c r="D241" s="3">
        <f>IF(Inputs!$B$26&lt;&gt;"Ready to model","PENDING INPUTS",ROUND(B241*(Inputs!$B$5)/12,2))</f>
        <v>0</v>
      </c>
      <c r="E241" s="3">
        <f>IF(Inputs!$B$26&lt;&gt;"Ready to model","PENDING INPUTS",ROUND(C241*Inputs!$B$5/12,2))</f>
        <v>0</v>
      </c>
      <c r="F241" s="3">
        <f>IF(Inputs!$B$26&lt;&gt;"Ready to model","PENDING INPUTS",MIN(B241+D241,Inputs!$B$6))</f>
        <v>0</v>
      </c>
      <c r="G241" s="3">
        <f>IF(Inputs!$B$26&lt;&gt;"Ready to model","PENDING INPUTS",MIN(C241+E241,Inputs!$B$9))</f>
        <v>0</v>
      </c>
      <c r="H241" s="3">
        <f>IF(Inputs!$B$26&lt;&gt;"Ready to model","PENDING INPUTS",Inputs!$B$7)</f>
        <v>550</v>
      </c>
      <c r="I241" s="3">
        <f>IF(Inputs!$B$26&lt;&gt;"Ready to model","PENDING INPUTS",MAX(0,F241+G241-H241))</f>
        <v>0</v>
      </c>
      <c r="J241" s="3">
        <f>IF(Inputs!$B$26&lt;&gt;"Ready to model","PENDING INPUTS",IF(F241+G241&gt;H241,IF(F241+G241=0,0,H241*F241/(F241+G241)),MIN(B241+D241,F241+MAX(0,H241-F241-G241-IF((Inputs!$B$5)&lt;Inputs!$B$5,C241+E241-G241,0)))))</f>
        <v>0</v>
      </c>
      <c r="K241" s="3">
        <f>IF(Inputs!$B$26&lt;&gt;"Ready to model","PENDING INPUTS",MIN(C241+E241,MAX(0,H241-J241)))</f>
        <v>0</v>
      </c>
      <c r="L241" s="3">
        <f>IF(Inputs!$B$26&lt;&gt;"Ready to model","PENDING INPUTS",MAX(0,B241+D241-J241))</f>
        <v>0</v>
      </c>
      <c r="M241" s="3">
        <f>IF(Inputs!$B$26&lt;&gt;"Ready to model","PENDING INPUTS",MAX(0,C241+E241-K241))</f>
        <v>0</v>
      </c>
      <c r="N241" s="3">
        <f>IF(Inputs!$B$26&lt;&gt;"Ready to model","PENDING INPUTS",L241+M241)</f>
        <v>0</v>
      </c>
      <c r="O241" s="3">
        <f>IF(Inputs!$B$26&lt;&gt;"Ready to model","PENDING INPUTS",D241+E241+O240)</f>
        <v>2224.3199999999997</v>
      </c>
      <c r="P241" s="3">
        <f>IF(Inputs!$B$26&lt;&gt;"Ready to model","PENDING INPUTS",J241+K241+P240)</f>
        <v>12124.32</v>
      </c>
    </row>
    <row r="242" spans="1:16" ht="27.95" customHeight="1" x14ac:dyDescent="0.25">
      <c r="A242">
        <v>238</v>
      </c>
      <c r="B242" s="3">
        <f>IF(Inputs!$B$26&lt;&gt;"Ready to model","PENDING INPUTS",L241)</f>
        <v>0</v>
      </c>
      <c r="C242" s="3">
        <f>IF(Inputs!$B$26&lt;&gt;"Ready to model","PENDING INPUTS",M241)</f>
        <v>0</v>
      </c>
      <c r="D242" s="3">
        <f>IF(Inputs!$B$26&lt;&gt;"Ready to model","PENDING INPUTS",ROUND(B242*(Inputs!$B$5)/12,2))</f>
        <v>0</v>
      </c>
      <c r="E242" s="3">
        <f>IF(Inputs!$B$26&lt;&gt;"Ready to model","PENDING INPUTS",ROUND(C242*Inputs!$B$5/12,2))</f>
        <v>0</v>
      </c>
      <c r="F242" s="3">
        <f>IF(Inputs!$B$26&lt;&gt;"Ready to model","PENDING INPUTS",MIN(B242+D242,Inputs!$B$6))</f>
        <v>0</v>
      </c>
      <c r="G242" s="3">
        <f>IF(Inputs!$B$26&lt;&gt;"Ready to model","PENDING INPUTS",MIN(C242+E242,Inputs!$B$9))</f>
        <v>0</v>
      </c>
      <c r="H242" s="3">
        <f>IF(Inputs!$B$26&lt;&gt;"Ready to model","PENDING INPUTS",Inputs!$B$7)</f>
        <v>550</v>
      </c>
      <c r="I242" s="3">
        <f>IF(Inputs!$B$26&lt;&gt;"Ready to model","PENDING INPUTS",MAX(0,F242+G242-H242))</f>
        <v>0</v>
      </c>
      <c r="J242" s="3">
        <f>IF(Inputs!$B$26&lt;&gt;"Ready to model","PENDING INPUTS",IF(F242+G242&gt;H242,IF(F242+G242=0,0,H242*F242/(F242+G242)),MIN(B242+D242,F242+MAX(0,H242-F242-G242-IF((Inputs!$B$5)&lt;Inputs!$B$5,C242+E242-G242,0)))))</f>
        <v>0</v>
      </c>
      <c r="K242" s="3">
        <f>IF(Inputs!$B$26&lt;&gt;"Ready to model","PENDING INPUTS",MIN(C242+E242,MAX(0,H242-J242)))</f>
        <v>0</v>
      </c>
      <c r="L242" s="3">
        <f>IF(Inputs!$B$26&lt;&gt;"Ready to model","PENDING INPUTS",MAX(0,B242+D242-J242))</f>
        <v>0</v>
      </c>
      <c r="M242" s="3">
        <f>IF(Inputs!$B$26&lt;&gt;"Ready to model","PENDING INPUTS",MAX(0,C242+E242-K242))</f>
        <v>0</v>
      </c>
      <c r="N242" s="3">
        <f>IF(Inputs!$B$26&lt;&gt;"Ready to model","PENDING INPUTS",L242+M242)</f>
        <v>0</v>
      </c>
      <c r="O242" s="3">
        <f>IF(Inputs!$B$26&lt;&gt;"Ready to model","PENDING INPUTS",D242+E242+O241)</f>
        <v>2224.3199999999997</v>
      </c>
      <c r="P242" s="3">
        <f>IF(Inputs!$B$26&lt;&gt;"Ready to model","PENDING INPUTS",J242+K242+P241)</f>
        <v>12124.32</v>
      </c>
    </row>
    <row r="243" spans="1:16" ht="27.95" customHeight="1" x14ac:dyDescent="0.25">
      <c r="A243">
        <v>239</v>
      </c>
      <c r="B243" s="3">
        <f>IF(Inputs!$B$26&lt;&gt;"Ready to model","PENDING INPUTS",L242)</f>
        <v>0</v>
      </c>
      <c r="C243" s="3">
        <f>IF(Inputs!$B$26&lt;&gt;"Ready to model","PENDING INPUTS",M242)</f>
        <v>0</v>
      </c>
      <c r="D243" s="3">
        <f>IF(Inputs!$B$26&lt;&gt;"Ready to model","PENDING INPUTS",ROUND(B243*(Inputs!$B$5)/12,2))</f>
        <v>0</v>
      </c>
      <c r="E243" s="3">
        <f>IF(Inputs!$B$26&lt;&gt;"Ready to model","PENDING INPUTS",ROUND(C243*Inputs!$B$5/12,2))</f>
        <v>0</v>
      </c>
      <c r="F243" s="3">
        <f>IF(Inputs!$B$26&lt;&gt;"Ready to model","PENDING INPUTS",MIN(B243+D243,Inputs!$B$6))</f>
        <v>0</v>
      </c>
      <c r="G243" s="3">
        <f>IF(Inputs!$B$26&lt;&gt;"Ready to model","PENDING INPUTS",MIN(C243+E243,Inputs!$B$9))</f>
        <v>0</v>
      </c>
      <c r="H243" s="3">
        <f>IF(Inputs!$B$26&lt;&gt;"Ready to model","PENDING INPUTS",Inputs!$B$7)</f>
        <v>550</v>
      </c>
      <c r="I243" s="3">
        <f>IF(Inputs!$B$26&lt;&gt;"Ready to model","PENDING INPUTS",MAX(0,F243+G243-H243))</f>
        <v>0</v>
      </c>
      <c r="J243" s="3">
        <f>IF(Inputs!$B$26&lt;&gt;"Ready to model","PENDING INPUTS",IF(F243+G243&gt;H243,IF(F243+G243=0,0,H243*F243/(F243+G243)),MIN(B243+D243,F243+MAX(0,H243-F243-G243-IF((Inputs!$B$5)&lt;Inputs!$B$5,C243+E243-G243,0)))))</f>
        <v>0</v>
      </c>
      <c r="K243" s="3">
        <f>IF(Inputs!$B$26&lt;&gt;"Ready to model","PENDING INPUTS",MIN(C243+E243,MAX(0,H243-J243)))</f>
        <v>0</v>
      </c>
      <c r="L243" s="3">
        <f>IF(Inputs!$B$26&lt;&gt;"Ready to model","PENDING INPUTS",MAX(0,B243+D243-J243))</f>
        <v>0</v>
      </c>
      <c r="M243" s="3">
        <f>IF(Inputs!$B$26&lt;&gt;"Ready to model","PENDING INPUTS",MAX(0,C243+E243-K243))</f>
        <v>0</v>
      </c>
      <c r="N243" s="3">
        <f>IF(Inputs!$B$26&lt;&gt;"Ready to model","PENDING INPUTS",L243+M243)</f>
        <v>0</v>
      </c>
      <c r="O243" s="3">
        <f>IF(Inputs!$B$26&lt;&gt;"Ready to model","PENDING INPUTS",D243+E243+O242)</f>
        <v>2224.3199999999997</v>
      </c>
      <c r="P243" s="3">
        <f>IF(Inputs!$B$26&lt;&gt;"Ready to model","PENDING INPUTS",J243+K243+P242)</f>
        <v>12124.32</v>
      </c>
    </row>
    <row r="244" spans="1:16" ht="27.95" customHeight="1" x14ac:dyDescent="0.25">
      <c r="A244">
        <v>240</v>
      </c>
      <c r="B244" s="3">
        <f>IF(Inputs!$B$26&lt;&gt;"Ready to model","PENDING INPUTS",L243)</f>
        <v>0</v>
      </c>
      <c r="C244" s="3">
        <f>IF(Inputs!$B$26&lt;&gt;"Ready to model","PENDING INPUTS",M243)</f>
        <v>0</v>
      </c>
      <c r="D244" s="3">
        <f>IF(Inputs!$B$26&lt;&gt;"Ready to model","PENDING INPUTS",ROUND(B244*(Inputs!$B$5)/12,2))</f>
        <v>0</v>
      </c>
      <c r="E244" s="3">
        <f>IF(Inputs!$B$26&lt;&gt;"Ready to model","PENDING INPUTS",ROUND(C244*Inputs!$B$5/12,2))</f>
        <v>0</v>
      </c>
      <c r="F244" s="3">
        <f>IF(Inputs!$B$26&lt;&gt;"Ready to model","PENDING INPUTS",MIN(B244+D244,Inputs!$B$6))</f>
        <v>0</v>
      </c>
      <c r="G244" s="3">
        <f>IF(Inputs!$B$26&lt;&gt;"Ready to model","PENDING INPUTS",MIN(C244+E244,Inputs!$B$9))</f>
        <v>0</v>
      </c>
      <c r="H244" s="3">
        <f>IF(Inputs!$B$26&lt;&gt;"Ready to model","PENDING INPUTS",Inputs!$B$7)</f>
        <v>550</v>
      </c>
      <c r="I244" s="3">
        <f>IF(Inputs!$B$26&lt;&gt;"Ready to model","PENDING INPUTS",MAX(0,F244+G244-H244))</f>
        <v>0</v>
      </c>
      <c r="J244" s="3">
        <f>IF(Inputs!$B$26&lt;&gt;"Ready to model","PENDING INPUTS",IF(F244+G244&gt;H244,IF(F244+G244=0,0,H244*F244/(F244+G244)),MIN(B244+D244,F244+MAX(0,H244-F244-G244-IF((Inputs!$B$5)&lt;Inputs!$B$5,C244+E244-G244,0)))))</f>
        <v>0</v>
      </c>
      <c r="K244" s="3">
        <f>IF(Inputs!$B$26&lt;&gt;"Ready to model","PENDING INPUTS",MIN(C244+E244,MAX(0,H244-J244)))</f>
        <v>0</v>
      </c>
      <c r="L244" s="3">
        <f>IF(Inputs!$B$26&lt;&gt;"Ready to model","PENDING INPUTS",MAX(0,B244+D244-J244))</f>
        <v>0</v>
      </c>
      <c r="M244" s="3">
        <f>IF(Inputs!$B$26&lt;&gt;"Ready to model","PENDING INPUTS",MAX(0,C244+E244-K244))</f>
        <v>0</v>
      </c>
      <c r="N244" s="3">
        <f>IF(Inputs!$B$26&lt;&gt;"Ready to model","PENDING INPUTS",L244+M244)</f>
        <v>0</v>
      </c>
      <c r="O244" s="3">
        <f>IF(Inputs!$B$26&lt;&gt;"Ready to model","PENDING INPUTS",D244+E244+O243)</f>
        <v>2224.3199999999997</v>
      </c>
      <c r="P244" s="3">
        <f>IF(Inputs!$B$26&lt;&gt;"Ready to model","PENDING INPUTS",J244+K244+P243)</f>
        <v>12124.32</v>
      </c>
    </row>
    <row r="245" spans="1:16" ht="27.95" customHeight="1" x14ac:dyDescent="0.25">
      <c r="A245">
        <v>241</v>
      </c>
      <c r="B245" s="3">
        <f>IF(Inputs!$B$26&lt;&gt;"Ready to model","PENDING INPUTS",L244)</f>
        <v>0</v>
      </c>
      <c r="C245" s="3">
        <f>IF(Inputs!$B$26&lt;&gt;"Ready to model","PENDING INPUTS",M244)</f>
        <v>0</v>
      </c>
      <c r="D245" s="3">
        <f>IF(Inputs!$B$26&lt;&gt;"Ready to model","PENDING INPUTS",ROUND(B245*(Inputs!$B$5)/12,2))</f>
        <v>0</v>
      </c>
      <c r="E245" s="3">
        <f>IF(Inputs!$B$26&lt;&gt;"Ready to model","PENDING INPUTS",ROUND(C245*Inputs!$B$5/12,2))</f>
        <v>0</v>
      </c>
      <c r="F245" s="3">
        <f>IF(Inputs!$B$26&lt;&gt;"Ready to model","PENDING INPUTS",MIN(B245+D245,Inputs!$B$6))</f>
        <v>0</v>
      </c>
      <c r="G245" s="3">
        <f>IF(Inputs!$B$26&lt;&gt;"Ready to model","PENDING INPUTS",MIN(C245+E245,Inputs!$B$9))</f>
        <v>0</v>
      </c>
      <c r="H245" s="3">
        <f>IF(Inputs!$B$26&lt;&gt;"Ready to model","PENDING INPUTS",Inputs!$B$7)</f>
        <v>550</v>
      </c>
      <c r="I245" s="3">
        <f>IF(Inputs!$B$26&lt;&gt;"Ready to model","PENDING INPUTS",MAX(0,F245+G245-H245))</f>
        <v>0</v>
      </c>
      <c r="J245" s="3">
        <f>IF(Inputs!$B$26&lt;&gt;"Ready to model","PENDING INPUTS",IF(F245+G245&gt;H245,IF(F245+G245=0,0,H245*F245/(F245+G245)),MIN(B245+D245,F245+MAX(0,H245-F245-G245-IF((Inputs!$B$5)&lt;Inputs!$B$5,C245+E245-G245,0)))))</f>
        <v>0</v>
      </c>
      <c r="K245" s="3">
        <f>IF(Inputs!$B$26&lt;&gt;"Ready to model","PENDING INPUTS",MIN(C245+E245,MAX(0,H245-J245)))</f>
        <v>0</v>
      </c>
      <c r="L245" s="3">
        <f>IF(Inputs!$B$26&lt;&gt;"Ready to model","PENDING INPUTS",MAX(0,B245+D245-J245))</f>
        <v>0</v>
      </c>
      <c r="M245" s="3">
        <f>IF(Inputs!$B$26&lt;&gt;"Ready to model","PENDING INPUTS",MAX(0,C245+E245-K245))</f>
        <v>0</v>
      </c>
      <c r="N245" s="3">
        <f>IF(Inputs!$B$26&lt;&gt;"Ready to model","PENDING INPUTS",L245+M245)</f>
        <v>0</v>
      </c>
      <c r="O245" s="3">
        <f>IF(Inputs!$B$26&lt;&gt;"Ready to model","PENDING INPUTS",D245+E245+O244)</f>
        <v>2224.3199999999997</v>
      </c>
      <c r="P245" s="3">
        <f>IF(Inputs!$B$26&lt;&gt;"Ready to model","PENDING INPUTS",J245+K245+P244)</f>
        <v>12124.32</v>
      </c>
    </row>
    <row r="246" spans="1:16" ht="27.95" customHeight="1" x14ac:dyDescent="0.25">
      <c r="A246">
        <v>242</v>
      </c>
      <c r="B246" s="3">
        <f>IF(Inputs!$B$26&lt;&gt;"Ready to model","PENDING INPUTS",L245)</f>
        <v>0</v>
      </c>
      <c r="C246" s="3">
        <f>IF(Inputs!$B$26&lt;&gt;"Ready to model","PENDING INPUTS",M245)</f>
        <v>0</v>
      </c>
      <c r="D246" s="3">
        <f>IF(Inputs!$B$26&lt;&gt;"Ready to model","PENDING INPUTS",ROUND(B246*(Inputs!$B$5)/12,2))</f>
        <v>0</v>
      </c>
      <c r="E246" s="3">
        <f>IF(Inputs!$B$26&lt;&gt;"Ready to model","PENDING INPUTS",ROUND(C246*Inputs!$B$5/12,2))</f>
        <v>0</v>
      </c>
      <c r="F246" s="3">
        <f>IF(Inputs!$B$26&lt;&gt;"Ready to model","PENDING INPUTS",MIN(B246+D246,Inputs!$B$6))</f>
        <v>0</v>
      </c>
      <c r="G246" s="3">
        <f>IF(Inputs!$B$26&lt;&gt;"Ready to model","PENDING INPUTS",MIN(C246+E246,Inputs!$B$9))</f>
        <v>0</v>
      </c>
      <c r="H246" s="3">
        <f>IF(Inputs!$B$26&lt;&gt;"Ready to model","PENDING INPUTS",Inputs!$B$7)</f>
        <v>550</v>
      </c>
      <c r="I246" s="3">
        <f>IF(Inputs!$B$26&lt;&gt;"Ready to model","PENDING INPUTS",MAX(0,F246+G246-H246))</f>
        <v>0</v>
      </c>
      <c r="J246" s="3">
        <f>IF(Inputs!$B$26&lt;&gt;"Ready to model","PENDING INPUTS",IF(F246+G246&gt;H246,IF(F246+G246=0,0,H246*F246/(F246+G246)),MIN(B246+D246,F246+MAX(0,H246-F246-G246-IF((Inputs!$B$5)&lt;Inputs!$B$5,C246+E246-G246,0)))))</f>
        <v>0</v>
      </c>
      <c r="K246" s="3">
        <f>IF(Inputs!$B$26&lt;&gt;"Ready to model","PENDING INPUTS",MIN(C246+E246,MAX(0,H246-J246)))</f>
        <v>0</v>
      </c>
      <c r="L246" s="3">
        <f>IF(Inputs!$B$26&lt;&gt;"Ready to model","PENDING INPUTS",MAX(0,B246+D246-J246))</f>
        <v>0</v>
      </c>
      <c r="M246" s="3">
        <f>IF(Inputs!$B$26&lt;&gt;"Ready to model","PENDING INPUTS",MAX(0,C246+E246-K246))</f>
        <v>0</v>
      </c>
      <c r="N246" s="3">
        <f>IF(Inputs!$B$26&lt;&gt;"Ready to model","PENDING INPUTS",L246+M246)</f>
        <v>0</v>
      </c>
      <c r="O246" s="3">
        <f>IF(Inputs!$B$26&lt;&gt;"Ready to model","PENDING INPUTS",D246+E246+O245)</f>
        <v>2224.3199999999997</v>
      </c>
      <c r="P246" s="3">
        <f>IF(Inputs!$B$26&lt;&gt;"Ready to model","PENDING INPUTS",J246+K246+P245)</f>
        <v>12124.32</v>
      </c>
    </row>
    <row r="247" spans="1:16" ht="27.95" customHeight="1" x14ac:dyDescent="0.25">
      <c r="A247">
        <v>243</v>
      </c>
      <c r="B247" s="3">
        <f>IF(Inputs!$B$26&lt;&gt;"Ready to model","PENDING INPUTS",L246)</f>
        <v>0</v>
      </c>
      <c r="C247" s="3">
        <f>IF(Inputs!$B$26&lt;&gt;"Ready to model","PENDING INPUTS",M246)</f>
        <v>0</v>
      </c>
      <c r="D247" s="3">
        <f>IF(Inputs!$B$26&lt;&gt;"Ready to model","PENDING INPUTS",ROUND(B247*(Inputs!$B$5)/12,2))</f>
        <v>0</v>
      </c>
      <c r="E247" s="3">
        <f>IF(Inputs!$B$26&lt;&gt;"Ready to model","PENDING INPUTS",ROUND(C247*Inputs!$B$5/12,2))</f>
        <v>0</v>
      </c>
      <c r="F247" s="3">
        <f>IF(Inputs!$B$26&lt;&gt;"Ready to model","PENDING INPUTS",MIN(B247+D247,Inputs!$B$6))</f>
        <v>0</v>
      </c>
      <c r="G247" s="3">
        <f>IF(Inputs!$B$26&lt;&gt;"Ready to model","PENDING INPUTS",MIN(C247+E247,Inputs!$B$9))</f>
        <v>0</v>
      </c>
      <c r="H247" s="3">
        <f>IF(Inputs!$B$26&lt;&gt;"Ready to model","PENDING INPUTS",Inputs!$B$7)</f>
        <v>550</v>
      </c>
      <c r="I247" s="3">
        <f>IF(Inputs!$B$26&lt;&gt;"Ready to model","PENDING INPUTS",MAX(0,F247+G247-H247))</f>
        <v>0</v>
      </c>
      <c r="J247" s="3">
        <f>IF(Inputs!$B$26&lt;&gt;"Ready to model","PENDING INPUTS",IF(F247+G247&gt;H247,IF(F247+G247=0,0,H247*F247/(F247+G247)),MIN(B247+D247,F247+MAX(0,H247-F247-G247-IF((Inputs!$B$5)&lt;Inputs!$B$5,C247+E247-G247,0)))))</f>
        <v>0</v>
      </c>
      <c r="K247" s="3">
        <f>IF(Inputs!$B$26&lt;&gt;"Ready to model","PENDING INPUTS",MIN(C247+E247,MAX(0,H247-J247)))</f>
        <v>0</v>
      </c>
      <c r="L247" s="3">
        <f>IF(Inputs!$B$26&lt;&gt;"Ready to model","PENDING INPUTS",MAX(0,B247+D247-J247))</f>
        <v>0</v>
      </c>
      <c r="M247" s="3">
        <f>IF(Inputs!$B$26&lt;&gt;"Ready to model","PENDING INPUTS",MAX(0,C247+E247-K247))</f>
        <v>0</v>
      </c>
      <c r="N247" s="3">
        <f>IF(Inputs!$B$26&lt;&gt;"Ready to model","PENDING INPUTS",L247+M247)</f>
        <v>0</v>
      </c>
      <c r="O247" s="3">
        <f>IF(Inputs!$B$26&lt;&gt;"Ready to model","PENDING INPUTS",D247+E247+O246)</f>
        <v>2224.3199999999997</v>
      </c>
      <c r="P247" s="3">
        <f>IF(Inputs!$B$26&lt;&gt;"Ready to model","PENDING INPUTS",J247+K247+P246)</f>
        <v>12124.32</v>
      </c>
    </row>
    <row r="248" spans="1:16" ht="27.95" customHeight="1" x14ac:dyDescent="0.25">
      <c r="A248">
        <v>244</v>
      </c>
      <c r="B248" s="3">
        <f>IF(Inputs!$B$26&lt;&gt;"Ready to model","PENDING INPUTS",L247)</f>
        <v>0</v>
      </c>
      <c r="C248" s="3">
        <f>IF(Inputs!$B$26&lt;&gt;"Ready to model","PENDING INPUTS",M247)</f>
        <v>0</v>
      </c>
      <c r="D248" s="3">
        <f>IF(Inputs!$B$26&lt;&gt;"Ready to model","PENDING INPUTS",ROUND(B248*(Inputs!$B$5)/12,2))</f>
        <v>0</v>
      </c>
      <c r="E248" s="3">
        <f>IF(Inputs!$B$26&lt;&gt;"Ready to model","PENDING INPUTS",ROUND(C248*Inputs!$B$5/12,2))</f>
        <v>0</v>
      </c>
      <c r="F248" s="3">
        <f>IF(Inputs!$B$26&lt;&gt;"Ready to model","PENDING INPUTS",MIN(B248+D248,Inputs!$B$6))</f>
        <v>0</v>
      </c>
      <c r="G248" s="3">
        <f>IF(Inputs!$B$26&lt;&gt;"Ready to model","PENDING INPUTS",MIN(C248+E248,Inputs!$B$9))</f>
        <v>0</v>
      </c>
      <c r="H248" s="3">
        <f>IF(Inputs!$B$26&lt;&gt;"Ready to model","PENDING INPUTS",Inputs!$B$7)</f>
        <v>550</v>
      </c>
      <c r="I248" s="3">
        <f>IF(Inputs!$B$26&lt;&gt;"Ready to model","PENDING INPUTS",MAX(0,F248+G248-H248))</f>
        <v>0</v>
      </c>
      <c r="J248" s="3">
        <f>IF(Inputs!$B$26&lt;&gt;"Ready to model","PENDING INPUTS",IF(F248+G248&gt;H248,IF(F248+G248=0,0,H248*F248/(F248+G248)),MIN(B248+D248,F248+MAX(0,H248-F248-G248-IF((Inputs!$B$5)&lt;Inputs!$B$5,C248+E248-G248,0)))))</f>
        <v>0</v>
      </c>
      <c r="K248" s="3">
        <f>IF(Inputs!$B$26&lt;&gt;"Ready to model","PENDING INPUTS",MIN(C248+E248,MAX(0,H248-J248)))</f>
        <v>0</v>
      </c>
      <c r="L248" s="3">
        <f>IF(Inputs!$B$26&lt;&gt;"Ready to model","PENDING INPUTS",MAX(0,B248+D248-J248))</f>
        <v>0</v>
      </c>
      <c r="M248" s="3">
        <f>IF(Inputs!$B$26&lt;&gt;"Ready to model","PENDING INPUTS",MAX(0,C248+E248-K248))</f>
        <v>0</v>
      </c>
      <c r="N248" s="3">
        <f>IF(Inputs!$B$26&lt;&gt;"Ready to model","PENDING INPUTS",L248+M248)</f>
        <v>0</v>
      </c>
      <c r="O248" s="3">
        <f>IF(Inputs!$B$26&lt;&gt;"Ready to model","PENDING INPUTS",D248+E248+O247)</f>
        <v>2224.3199999999997</v>
      </c>
      <c r="P248" s="3">
        <f>IF(Inputs!$B$26&lt;&gt;"Ready to model","PENDING INPUTS",J248+K248+P247)</f>
        <v>12124.32</v>
      </c>
    </row>
    <row r="249" spans="1:16" ht="27.95" customHeight="1" x14ac:dyDescent="0.25">
      <c r="A249">
        <v>245</v>
      </c>
      <c r="B249" s="3">
        <f>IF(Inputs!$B$26&lt;&gt;"Ready to model","PENDING INPUTS",L248)</f>
        <v>0</v>
      </c>
      <c r="C249" s="3">
        <f>IF(Inputs!$B$26&lt;&gt;"Ready to model","PENDING INPUTS",M248)</f>
        <v>0</v>
      </c>
      <c r="D249" s="3">
        <f>IF(Inputs!$B$26&lt;&gt;"Ready to model","PENDING INPUTS",ROUND(B249*(Inputs!$B$5)/12,2))</f>
        <v>0</v>
      </c>
      <c r="E249" s="3">
        <f>IF(Inputs!$B$26&lt;&gt;"Ready to model","PENDING INPUTS",ROUND(C249*Inputs!$B$5/12,2))</f>
        <v>0</v>
      </c>
      <c r="F249" s="3">
        <f>IF(Inputs!$B$26&lt;&gt;"Ready to model","PENDING INPUTS",MIN(B249+D249,Inputs!$B$6))</f>
        <v>0</v>
      </c>
      <c r="G249" s="3">
        <f>IF(Inputs!$B$26&lt;&gt;"Ready to model","PENDING INPUTS",MIN(C249+E249,Inputs!$B$9))</f>
        <v>0</v>
      </c>
      <c r="H249" s="3">
        <f>IF(Inputs!$B$26&lt;&gt;"Ready to model","PENDING INPUTS",Inputs!$B$7)</f>
        <v>550</v>
      </c>
      <c r="I249" s="3">
        <f>IF(Inputs!$B$26&lt;&gt;"Ready to model","PENDING INPUTS",MAX(0,F249+G249-H249))</f>
        <v>0</v>
      </c>
      <c r="J249" s="3">
        <f>IF(Inputs!$B$26&lt;&gt;"Ready to model","PENDING INPUTS",IF(F249+G249&gt;H249,IF(F249+G249=0,0,H249*F249/(F249+G249)),MIN(B249+D249,F249+MAX(0,H249-F249-G249-IF((Inputs!$B$5)&lt;Inputs!$B$5,C249+E249-G249,0)))))</f>
        <v>0</v>
      </c>
      <c r="K249" s="3">
        <f>IF(Inputs!$B$26&lt;&gt;"Ready to model","PENDING INPUTS",MIN(C249+E249,MAX(0,H249-J249)))</f>
        <v>0</v>
      </c>
      <c r="L249" s="3">
        <f>IF(Inputs!$B$26&lt;&gt;"Ready to model","PENDING INPUTS",MAX(0,B249+D249-J249))</f>
        <v>0</v>
      </c>
      <c r="M249" s="3">
        <f>IF(Inputs!$B$26&lt;&gt;"Ready to model","PENDING INPUTS",MAX(0,C249+E249-K249))</f>
        <v>0</v>
      </c>
      <c r="N249" s="3">
        <f>IF(Inputs!$B$26&lt;&gt;"Ready to model","PENDING INPUTS",L249+M249)</f>
        <v>0</v>
      </c>
      <c r="O249" s="3">
        <f>IF(Inputs!$B$26&lt;&gt;"Ready to model","PENDING INPUTS",D249+E249+O248)</f>
        <v>2224.3199999999997</v>
      </c>
      <c r="P249" s="3">
        <f>IF(Inputs!$B$26&lt;&gt;"Ready to model","PENDING INPUTS",J249+K249+P248)</f>
        <v>12124.32</v>
      </c>
    </row>
    <row r="250" spans="1:16" ht="27.95" customHeight="1" x14ac:dyDescent="0.25">
      <c r="A250">
        <v>246</v>
      </c>
      <c r="B250" s="3">
        <f>IF(Inputs!$B$26&lt;&gt;"Ready to model","PENDING INPUTS",L249)</f>
        <v>0</v>
      </c>
      <c r="C250" s="3">
        <f>IF(Inputs!$B$26&lt;&gt;"Ready to model","PENDING INPUTS",M249)</f>
        <v>0</v>
      </c>
      <c r="D250" s="3">
        <f>IF(Inputs!$B$26&lt;&gt;"Ready to model","PENDING INPUTS",ROUND(B250*(Inputs!$B$5)/12,2))</f>
        <v>0</v>
      </c>
      <c r="E250" s="3">
        <f>IF(Inputs!$B$26&lt;&gt;"Ready to model","PENDING INPUTS",ROUND(C250*Inputs!$B$5/12,2))</f>
        <v>0</v>
      </c>
      <c r="F250" s="3">
        <f>IF(Inputs!$B$26&lt;&gt;"Ready to model","PENDING INPUTS",MIN(B250+D250,Inputs!$B$6))</f>
        <v>0</v>
      </c>
      <c r="G250" s="3">
        <f>IF(Inputs!$B$26&lt;&gt;"Ready to model","PENDING INPUTS",MIN(C250+E250,Inputs!$B$9))</f>
        <v>0</v>
      </c>
      <c r="H250" s="3">
        <f>IF(Inputs!$B$26&lt;&gt;"Ready to model","PENDING INPUTS",Inputs!$B$7)</f>
        <v>550</v>
      </c>
      <c r="I250" s="3">
        <f>IF(Inputs!$B$26&lt;&gt;"Ready to model","PENDING INPUTS",MAX(0,F250+G250-H250))</f>
        <v>0</v>
      </c>
      <c r="J250" s="3">
        <f>IF(Inputs!$B$26&lt;&gt;"Ready to model","PENDING INPUTS",IF(F250+G250&gt;H250,IF(F250+G250=0,0,H250*F250/(F250+G250)),MIN(B250+D250,F250+MAX(0,H250-F250-G250-IF((Inputs!$B$5)&lt;Inputs!$B$5,C250+E250-G250,0)))))</f>
        <v>0</v>
      </c>
      <c r="K250" s="3">
        <f>IF(Inputs!$B$26&lt;&gt;"Ready to model","PENDING INPUTS",MIN(C250+E250,MAX(0,H250-J250)))</f>
        <v>0</v>
      </c>
      <c r="L250" s="3">
        <f>IF(Inputs!$B$26&lt;&gt;"Ready to model","PENDING INPUTS",MAX(0,B250+D250-J250))</f>
        <v>0</v>
      </c>
      <c r="M250" s="3">
        <f>IF(Inputs!$B$26&lt;&gt;"Ready to model","PENDING INPUTS",MAX(0,C250+E250-K250))</f>
        <v>0</v>
      </c>
      <c r="N250" s="3">
        <f>IF(Inputs!$B$26&lt;&gt;"Ready to model","PENDING INPUTS",L250+M250)</f>
        <v>0</v>
      </c>
      <c r="O250" s="3">
        <f>IF(Inputs!$B$26&lt;&gt;"Ready to model","PENDING INPUTS",D250+E250+O249)</f>
        <v>2224.3199999999997</v>
      </c>
      <c r="P250" s="3">
        <f>IF(Inputs!$B$26&lt;&gt;"Ready to model","PENDING INPUTS",J250+K250+P249)</f>
        <v>12124.32</v>
      </c>
    </row>
    <row r="251" spans="1:16" ht="27.95" customHeight="1" x14ac:dyDescent="0.25">
      <c r="A251">
        <v>247</v>
      </c>
      <c r="B251" s="3">
        <f>IF(Inputs!$B$26&lt;&gt;"Ready to model","PENDING INPUTS",L250)</f>
        <v>0</v>
      </c>
      <c r="C251" s="3">
        <f>IF(Inputs!$B$26&lt;&gt;"Ready to model","PENDING INPUTS",M250)</f>
        <v>0</v>
      </c>
      <c r="D251" s="3">
        <f>IF(Inputs!$B$26&lt;&gt;"Ready to model","PENDING INPUTS",ROUND(B251*(Inputs!$B$5)/12,2))</f>
        <v>0</v>
      </c>
      <c r="E251" s="3">
        <f>IF(Inputs!$B$26&lt;&gt;"Ready to model","PENDING INPUTS",ROUND(C251*Inputs!$B$5/12,2))</f>
        <v>0</v>
      </c>
      <c r="F251" s="3">
        <f>IF(Inputs!$B$26&lt;&gt;"Ready to model","PENDING INPUTS",MIN(B251+D251,Inputs!$B$6))</f>
        <v>0</v>
      </c>
      <c r="G251" s="3">
        <f>IF(Inputs!$B$26&lt;&gt;"Ready to model","PENDING INPUTS",MIN(C251+E251,Inputs!$B$9))</f>
        <v>0</v>
      </c>
      <c r="H251" s="3">
        <f>IF(Inputs!$B$26&lt;&gt;"Ready to model","PENDING INPUTS",Inputs!$B$7)</f>
        <v>550</v>
      </c>
      <c r="I251" s="3">
        <f>IF(Inputs!$B$26&lt;&gt;"Ready to model","PENDING INPUTS",MAX(0,F251+G251-H251))</f>
        <v>0</v>
      </c>
      <c r="J251" s="3">
        <f>IF(Inputs!$B$26&lt;&gt;"Ready to model","PENDING INPUTS",IF(F251+G251&gt;H251,IF(F251+G251=0,0,H251*F251/(F251+G251)),MIN(B251+D251,F251+MAX(0,H251-F251-G251-IF((Inputs!$B$5)&lt;Inputs!$B$5,C251+E251-G251,0)))))</f>
        <v>0</v>
      </c>
      <c r="K251" s="3">
        <f>IF(Inputs!$B$26&lt;&gt;"Ready to model","PENDING INPUTS",MIN(C251+E251,MAX(0,H251-J251)))</f>
        <v>0</v>
      </c>
      <c r="L251" s="3">
        <f>IF(Inputs!$B$26&lt;&gt;"Ready to model","PENDING INPUTS",MAX(0,B251+D251-J251))</f>
        <v>0</v>
      </c>
      <c r="M251" s="3">
        <f>IF(Inputs!$B$26&lt;&gt;"Ready to model","PENDING INPUTS",MAX(0,C251+E251-K251))</f>
        <v>0</v>
      </c>
      <c r="N251" s="3">
        <f>IF(Inputs!$B$26&lt;&gt;"Ready to model","PENDING INPUTS",L251+M251)</f>
        <v>0</v>
      </c>
      <c r="O251" s="3">
        <f>IF(Inputs!$B$26&lt;&gt;"Ready to model","PENDING INPUTS",D251+E251+O250)</f>
        <v>2224.3199999999997</v>
      </c>
      <c r="P251" s="3">
        <f>IF(Inputs!$B$26&lt;&gt;"Ready to model","PENDING INPUTS",J251+K251+P250)</f>
        <v>12124.32</v>
      </c>
    </row>
    <row r="252" spans="1:16" ht="27.95" customHeight="1" x14ac:dyDescent="0.25">
      <c r="A252">
        <v>248</v>
      </c>
      <c r="B252" s="3">
        <f>IF(Inputs!$B$26&lt;&gt;"Ready to model","PENDING INPUTS",L251)</f>
        <v>0</v>
      </c>
      <c r="C252" s="3">
        <f>IF(Inputs!$B$26&lt;&gt;"Ready to model","PENDING INPUTS",M251)</f>
        <v>0</v>
      </c>
      <c r="D252" s="3">
        <f>IF(Inputs!$B$26&lt;&gt;"Ready to model","PENDING INPUTS",ROUND(B252*(Inputs!$B$5)/12,2))</f>
        <v>0</v>
      </c>
      <c r="E252" s="3">
        <f>IF(Inputs!$B$26&lt;&gt;"Ready to model","PENDING INPUTS",ROUND(C252*Inputs!$B$5/12,2))</f>
        <v>0</v>
      </c>
      <c r="F252" s="3">
        <f>IF(Inputs!$B$26&lt;&gt;"Ready to model","PENDING INPUTS",MIN(B252+D252,Inputs!$B$6))</f>
        <v>0</v>
      </c>
      <c r="G252" s="3">
        <f>IF(Inputs!$B$26&lt;&gt;"Ready to model","PENDING INPUTS",MIN(C252+E252,Inputs!$B$9))</f>
        <v>0</v>
      </c>
      <c r="H252" s="3">
        <f>IF(Inputs!$B$26&lt;&gt;"Ready to model","PENDING INPUTS",Inputs!$B$7)</f>
        <v>550</v>
      </c>
      <c r="I252" s="3">
        <f>IF(Inputs!$B$26&lt;&gt;"Ready to model","PENDING INPUTS",MAX(0,F252+G252-H252))</f>
        <v>0</v>
      </c>
      <c r="J252" s="3">
        <f>IF(Inputs!$B$26&lt;&gt;"Ready to model","PENDING INPUTS",IF(F252+G252&gt;H252,IF(F252+G252=0,0,H252*F252/(F252+G252)),MIN(B252+D252,F252+MAX(0,H252-F252-G252-IF((Inputs!$B$5)&lt;Inputs!$B$5,C252+E252-G252,0)))))</f>
        <v>0</v>
      </c>
      <c r="K252" s="3">
        <f>IF(Inputs!$B$26&lt;&gt;"Ready to model","PENDING INPUTS",MIN(C252+E252,MAX(0,H252-J252)))</f>
        <v>0</v>
      </c>
      <c r="L252" s="3">
        <f>IF(Inputs!$B$26&lt;&gt;"Ready to model","PENDING INPUTS",MAX(0,B252+D252-J252))</f>
        <v>0</v>
      </c>
      <c r="M252" s="3">
        <f>IF(Inputs!$B$26&lt;&gt;"Ready to model","PENDING INPUTS",MAX(0,C252+E252-K252))</f>
        <v>0</v>
      </c>
      <c r="N252" s="3">
        <f>IF(Inputs!$B$26&lt;&gt;"Ready to model","PENDING INPUTS",L252+M252)</f>
        <v>0</v>
      </c>
      <c r="O252" s="3">
        <f>IF(Inputs!$B$26&lt;&gt;"Ready to model","PENDING INPUTS",D252+E252+O251)</f>
        <v>2224.3199999999997</v>
      </c>
      <c r="P252" s="3">
        <f>IF(Inputs!$B$26&lt;&gt;"Ready to model","PENDING INPUTS",J252+K252+P251)</f>
        <v>12124.32</v>
      </c>
    </row>
    <row r="253" spans="1:16" ht="27.95" customHeight="1" x14ac:dyDescent="0.25">
      <c r="A253">
        <v>249</v>
      </c>
      <c r="B253" s="3">
        <f>IF(Inputs!$B$26&lt;&gt;"Ready to model","PENDING INPUTS",L252)</f>
        <v>0</v>
      </c>
      <c r="C253" s="3">
        <f>IF(Inputs!$B$26&lt;&gt;"Ready to model","PENDING INPUTS",M252)</f>
        <v>0</v>
      </c>
      <c r="D253" s="3">
        <f>IF(Inputs!$B$26&lt;&gt;"Ready to model","PENDING INPUTS",ROUND(B253*(Inputs!$B$5)/12,2))</f>
        <v>0</v>
      </c>
      <c r="E253" s="3">
        <f>IF(Inputs!$B$26&lt;&gt;"Ready to model","PENDING INPUTS",ROUND(C253*Inputs!$B$5/12,2))</f>
        <v>0</v>
      </c>
      <c r="F253" s="3">
        <f>IF(Inputs!$B$26&lt;&gt;"Ready to model","PENDING INPUTS",MIN(B253+D253,Inputs!$B$6))</f>
        <v>0</v>
      </c>
      <c r="G253" s="3">
        <f>IF(Inputs!$B$26&lt;&gt;"Ready to model","PENDING INPUTS",MIN(C253+E253,Inputs!$B$9))</f>
        <v>0</v>
      </c>
      <c r="H253" s="3">
        <f>IF(Inputs!$B$26&lt;&gt;"Ready to model","PENDING INPUTS",Inputs!$B$7)</f>
        <v>550</v>
      </c>
      <c r="I253" s="3">
        <f>IF(Inputs!$B$26&lt;&gt;"Ready to model","PENDING INPUTS",MAX(0,F253+G253-H253))</f>
        <v>0</v>
      </c>
      <c r="J253" s="3">
        <f>IF(Inputs!$B$26&lt;&gt;"Ready to model","PENDING INPUTS",IF(F253+G253&gt;H253,IF(F253+G253=0,0,H253*F253/(F253+G253)),MIN(B253+D253,F253+MAX(0,H253-F253-G253-IF((Inputs!$B$5)&lt;Inputs!$B$5,C253+E253-G253,0)))))</f>
        <v>0</v>
      </c>
      <c r="K253" s="3">
        <f>IF(Inputs!$B$26&lt;&gt;"Ready to model","PENDING INPUTS",MIN(C253+E253,MAX(0,H253-J253)))</f>
        <v>0</v>
      </c>
      <c r="L253" s="3">
        <f>IF(Inputs!$B$26&lt;&gt;"Ready to model","PENDING INPUTS",MAX(0,B253+D253-J253))</f>
        <v>0</v>
      </c>
      <c r="M253" s="3">
        <f>IF(Inputs!$B$26&lt;&gt;"Ready to model","PENDING INPUTS",MAX(0,C253+E253-K253))</f>
        <v>0</v>
      </c>
      <c r="N253" s="3">
        <f>IF(Inputs!$B$26&lt;&gt;"Ready to model","PENDING INPUTS",L253+M253)</f>
        <v>0</v>
      </c>
      <c r="O253" s="3">
        <f>IF(Inputs!$B$26&lt;&gt;"Ready to model","PENDING INPUTS",D253+E253+O252)</f>
        <v>2224.3199999999997</v>
      </c>
      <c r="P253" s="3">
        <f>IF(Inputs!$B$26&lt;&gt;"Ready to model","PENDING INPUTS",J253+K253+P252)</f>
        <v>12124.32</v>
      </c>
    </row>
    <row r="254" spans="1:16" ht="27.95" customHeight="1" x14ac:dyDescent="0.25">
      <c r="A254">
        <v>250</v>
      </c>
      <c r="B254" s="3">
        <f>IF(Inputs!$B$26&lt;&gt;"Ready to model","PENDING INPUTS",L253)</f>
        <v>0</v>
      </c>
      <c r="C254" s="3">
        <f>IF(Inputs!$B$26&lt;&gt;"Ready to model","PENDING INPUTS",M253)</f>
        <v>0</v>
      </c>
      <c r="D254" s="3">
        <f>IF(Inputs!$B$26&lt;&gt;"Ready to model","PENDING INPUTS",ROUND(B254*(Inputs!$B$5)/12,2))</f>
        <v>0</v>
      </c>
      <c r="E254" s="3">
        <f>IF(Inputs!$B$26&lt;&gt;"Ready to model","PENDING INPUTS",ROUND(C254*Inputs!$B$5/12,2))</f>
        <v>0</v>
      </c>
      <c r="F254" s="3">
        <f>IF(Inputs!$B$26&lt;&gt;"Ready to model","PENDING INPUTS",MIN(B254+D254,Inputs!$B$6))</f>
        <v>0</v>
      </c>
      <c r="G254" s="3">
        <f>IF(Inputs!$B$26&lt;&gt;"Ready to model","PENDING INPUTS",MIN(C254+E254,Inputs!$B$9))</f>
        <v>0</v>
      </c>
      <c r="H254" s="3">
        <f>IF(Inputs!$B$26&lt;&gt;"Ready to model","PENDING INPUTS",Inputs!$B$7)</f>
        <v>550</v>
      </c>
      <c r="I254" s="3">
        <f>IF(Inputs!$B$26&lt;&gt;"Ready to model","PENDING INPUTS",MAX(0,F254+G254-H254))</f>
        <v>0</v>
      </c>
      <c r="J254" s="3">
        <f>IF(Inputs!$B$26&lt;&gt;"Ready to model","PENDING INPUTS",IF(F254+G254&gt;H254,IF(F254+G254=0,0,H254*F254/(F254+G254)),MIN(B254+D254,F254+MAX(0,H254-F254-G254-IF((Inputs!$B$5)&lt;Inputs!$B$5,C254+E254-G254,0)))))</f>
        <v>0</v>
      </c>
      <c r="K254" s="3">
        <f>IF(Inputs!$B$26&lt;&gt;"Ready to model","PENDING INPUTS",MIN(C254+E254,MAX(0,H254-J254)))</f>
        <v>0</v>
      </c>
      <c r="L254" s="3">
        <f>IF(Inputs!$B$26&lt;&gt;"Ready to model","PENDING INPUTS",MAX(0,B254+D254-J254))</f>
        <v>0</v>
      </c>
      <c r="M254" s="3">
        <f>IF(Inputs!$B$26&lt;&gt;"Ready to model","PENDING INPUTS",MAX(0,C254+E254-K254))</f>
        <v>0</v>
      </c>
      <c r="N254" s="3">
        <f>IF(Inputs!$B$26&lt;&gt;"Ready to model","PENDING INPUTS",L254+M254)</f>
        <v>0</v>
      </c>
      <c r="O254" s="3">
        <f>IF(Inputs!$B$26&lt;&gt;"Ready to model","PENDING INPUTS",D254+E254+O253)</f>
        <v>2224.3199999999997</v>
      </c>
      <c r="P254" s="3">
        <f>IF(Inputs!$B$26&lt;&gt;"Ready to model","PENDING INPUTS",J254+K254+P253)</f>
        <v>12124.32</v>
      </c>
    </row>
    <row r="255" spans="1:16" ht="27.95" customHeight="1" x14ac:dyDescent="0.25">
      <c r="A255">
        <v>251</v>
      </c>
      <c r="B255" s="3">
        <f>IF(Inputs!$B$26&lt;&gt;"Ready to model","PENDING INPUTS",L254)</f>
        <v>0</v>
      </c>
      <c r="C255" s="3">
        <f>IF(Inputs!$B$26&lt;&gt;"Ready to model","PENDING INPUTS",M254)</f>
        <v>0</v>
      </c>
      <c r="D255" s="3">
        <f>IF(Inputs!$B$26&lt;&gt;"Ready to model","PENDING INPUTS",ROUND(B255*(Inputs!$B$5)/12,2))</f>
        <v>0</v>
      </c>
      <c r="E255" s="3">
        <f>IF(Inputs!$B$26&lt;&gt;"Ready to model","PENDING INPUTS",ROUND(C255*Inputs!$B$5/12,2))</f>
        <v>0</v>
      </c>
      <c r="F255" s="3">
        <f>IF(Inputs!$B$26&lt;&gt;"Ready to model","PENDING INPUTS",MIN(B255+D255,Inputs!$B$6))</f>
        <v>0</v>
      </c>
      <c r="G255" s="3">
        <f>IF(Inputs!$B$26&lt;&gt;"Ready to model","PENDING INPUTS",MIN(C255+E255,Inputs!$B$9))</f>
        <v>0</v>
      </c>
      <c r="H255" s="3">
        <f>IF(Inputs!$B$26&lt;&gt;"Ready to model","PENDING INPUTS",Inputs!$B$7)</f>
        <v>550</v>
      </c>
      <c r="I255" s="3">
        <f>IF(Inputs!$B$26&lt;&gt;"Ready to model","PENDING INPUTS",MAX(0,F255+G255-H255))</f>
        <v>0</v>
      </c>
      <c r="J255" s="3">
        <f>IF(Inputs!$B$26&lt;&gt;"Ready to model","PENDING INPUTS",IF(F255+G255&gt;H255,IF(F255+G255=0,0,H255*F255/(F255+G255)),MIN(B255+D255,F255+MAX(0,H255-F255-G255-IF((Inputs!$B$5)&lt;Inputs!$B$5,C255+E255-G255,0)))))</f>
        <v>0</v>
      </c>
      <c r="K255" s="3">
        <f>IF(Inputs!$B$26&lt;&gt;"Ready to model","PENDING INPUTS",MIN(C255+E255,MAX(0,H255-J255)))</f>
        <v>0</v>
      </c>
      <c r="L255" s="3">
        <f>IF(Inputs!$B$26&lt;&gt;"Ready to model","PENDING INPUTS",MAX(0,B255+D255-J255))</f>
        <v>0</v>
      </c>
      <c r="M255" s="3">
        <f>IF(Inputs!$B$26&lt;&gt;"Ready to model","PENDING INPUTS",MAX(0,C255+E255-K255))</f>
        <v>0</v>
      </c>
      <c r="N255" s="3">
        <f>IF(Inputs!$B$26&lt;&gt;"Ready to model","PENDING INPUTS",L255+M255)</f>
        <v>0</v>
      </c>
      <c r="O255" s="3">
        <f>IF(Inputs!$B$26&lt;&gt;"Ready to model","PENDING INPUTS",D255+E255+O254)</f>
        <v>2224.3199999999997</v>
      </c>
      <c r="P255" s="3">
        <f>IF(Inputs!$B$26&lt;&gt;"Ready to model","PENDING INPUTS",J255+K255+P254)</f>
        <v>12124.32</v>
      </c>
    </row>
    <row r="256" spans="1:16" ht="27.95" customHeight="1" x14ac:dyDescent="0.25">
      <c r="A256">
        <v>252</v>
      </c>
      <c r="B256" s="3">
        <f>IF(Inputs!$B$26&lt;&gt;"Ready to model","PENDING INPUTS",L255)</f>
        <v>0</v>
      </c>
      <c r="C256" s="3">
        <f>IF(Inputs!$B$26&lt;&gt;"Ready to model","PENDING INPUTS",M255)</f>
        <v>0</v>
      </c>
      <c r="D256" s="3">
        <f>IF(Inputs!$B$26&lt;&gt;"Ready to model","PENDING INPUTS",ROUND(B256*(Inputs!$B$5)/12,2))</f>
        <v>0</v>
      </c>
      <c r="E256" s="3">
        <f>IF(Inputs!$B$26&lt;&gt;"Ready to model","PENDING INPUTS",ROUND(C256*Inputs!$B$5/12,2))</f>
        <v>0</v>
      </c>
      <c r="F256" s="3">
        <f>IF(Inputs!$B$26&lt;&gt;"Ready to model","PENDING INPUTS",MIN(B256+D256,Inputs!$B$6))</f>
        <v>0</v>
      </c>
      <c r="G256" s="3">
        <f>IF(Inputs!$B$26&lt;&gt;"Ready to model","PENDING INPUTS",MIN(C256+E256,Inputs!$B$9))</f>
        <v>0</v>
      </c>
      <c r="H256" s="3">
        <f>IF(Inputs!$B$26&lt;&gt;"Ready to model","PENDING INPUTS",Inputs!$B$7)</f>
        <v>550</v>
      </c>
      <c r="I256" s="3">
        <f>IF(Inputs!$B$26&lt;&gt;"Ready to model","PENDING INPUTS",MAX(0,F256+G256-H256))</f>
        <v>0</v>
      </c>
      <c r="J256" s="3">
        <f>IF(Inputs!$B$26&lt;&gt;"Ready to model","PENDING INPUTS",IF(F256+G256&gt;H256,IF(F256+G256=0,0,H256*F256/(F256+G256)),MIN(B256+D256,F256+MAX(0,H256-F256-G256-IF((Inputs!$B$5)&lt;Inputs!$B$5,C256+E256-G256,0)))))</f>
        <v>0</v>
      </c>
      <c r="K256" s="3">
        <f>IF(Inputs!$B$26&lt;&gt;"Ready to model","PENDING INPUTS",MIN(C256+E256,MAX(0,H256-J256)))</f>
        <v>0</v>
      </c>
      <c r="L256" s="3">
        <f>IF(Inputs!$B$26&lt;&gt;"Ready to model","PENDING INPUTS",MAX(0,B256+D256-J256))</f>
        <v>0</v>
      </c>
      <c r="M256" s="3">
        <f>IF(Inputs!$B$26&lt;&gt;"Ready to model","PENDING INPUTS",MAX(0,C256+E256-K256))</f>
        <v>0</v>
      </c>
      <c r="N256" s="3">
        <f>IF(Inputs!$B$26&lt;&gt;"Ready to model","PENDING INPUTS",L256+M256)</f>
        <v>0</v>
      </c>
      <c r="O256" s="3">
        <f>IF(Inputs!$B$26&lt;&gt;"Ready to model","PENDING INPUTS",D256+E256+O255)</f>
        <v>2224.3199999999997</v>
      </c>
      <c r="P256" s="3">
        <f>IF(Inputs!$B$26&lt;&gt;"Ready to model","PENDING INPUTS",J256+K256+P255)</f>
        <v>12124.32</v>
      </c>
    </row>
    <row r="257" spans="1:16" ht="27.95" customHeight="1" x14ac:dyDescent="0.25">
      <c r="A257">
        <v>253</v>
      </c>
      <c r="B257" s="3">
        <f>IF(Inputs!$B$26&lt;&gt;"Ready to model","PENDING INPUTS",L256)</f>
        <v>0</v>
      </c>
      <c r="C257" s="3">
        <f>IF(Inputs!$B$26&lt;&gt;"Ready to model","PENDING INPUTS",M256)</f>
        <v>0</v>
      </c>
      <c r="D257" s="3">
        <f>IF(Inputs!$B$26&lt;&gt;"Ready to model","PENDING INPUTS",ROUND(B257*(Inputs!$B$5)/12,2))</f>
        <v>0</v>
      </c>
      <c r="E257" s="3">
        <f>IF(Inputs!$B$26&lt;&gt;"Ready to model","PENDING INPUTS",ROUND(C257*Inputs!$B$5/12,2))</f>
        <v>0</v>
      </c>
      <c r="F257" s="3">
        <f>IF(Inputs!$B$26&lt;&gt;"Ready to model","PENDING INPUTS",MIN(B257+D257,Inputs!$B$6))</f>
        <v>0</v>
      </c>
      <c r="G257" s="3">
        <f>IF(Inputs!$B$26&lt;&gt;"Ready to model","PENDING INPUTS",MIN(C257+E257,Inputs!$B$9))</f>
        <v>0</v>
      </c>
      <c r="H257" s="3">
        <f>IF(Inputs!$B$26&lt;&gt;"Ready to model","PENDING INPUTS",Inputs!$B$7)</f>
        <v>550</v>
      </c>
      <c r="I257" s="3">
        <f>IF(Inputs!$B$26&lt;&gt;"Ready to model","PENDING INPUTS",MAX(0,F257+G257-H257))</f>
        <v>0</v>
      </c>
      <c r="J257" s="3">
        <f>IF(Inputs!$B$26&lt;&gt;"Ready to model","PENDING INPUTS",IF(F257+G257&gt;H257,IF(F257+G257=0,0,H257*F257/(F257+G257)),MIN(B257+D257,F257+MAX(0,H257-F257-G257-IF((Inputs!$B$5)&lt;Inputs!$B$5,C257+E257-G257,0)))))</f>
        <v>0</v>
      </c>
      <c r="K257" s="3">
        <f>IF(Inputs!$B$26&lt;&gt;"Ready to model","PENDING INPUTS",MIN(C257+E257,MAX(0,H257-J257)))</f>
        <v>0</v>
      </c>
      <c r="L257" s="3">
        <f>IF(Inputs!$B$26&lt;&gt;"Ready to model","PENDING INPUTS",MAX(0,B257+D257-J257))</f>
        <v>0</v>
      </c>
      <c r="M257" s="3">
        <f>IF(Inputs!$B$26&lt;&gt;"Ready to model","PENDING INPUTS",MAX(0,C257+E257-K257))</f>
        <v>0</v>
      </c>
      <c r="N257" s="3">
        <f>IF(Inputs!$B$26&lt;&gt;"Ready to model","PENDING INPUTS",L257+M257)</f>
        <v>0</v>
      </c>
      <c r="O257" s="3">
        <f>IF(Inputs!$B$26&lt;&gt;"Ready to model","PENDING INPUTS",D257+E257+O256)</f>
        <v>2224.3199999999997</v>
      </c>
      <c r="P257" s="3">
        <f>IF(Inputs!$B$26&lt;&gt;"Ready to model","PENDING INPUTS",J257+K257+P256)</f>
        <v>12124.32</v>
      </c>
    </row>
    <row r="258" spans="1:16" ht="27.95" customHeight="1" x14ac:dyDescent="0.25">
      <c r="A258">
        <v>254</v>
      </c>
      <c r="B258" s="3">
        <f>IF(Inputs!$B$26&lt;&gt;"Ready to model","PENDING INPUTS",L257)</f>
        <v>0</v>
      </c>
      <c r="C258" s="3">
        <f>IF(Inputs!$B$26&lt;&gt;"Ready to model","PENDING INPUTS",M257)</f>
        <v>0</v>
      </c>
      <c r="D258" s="3">
        <f>IF(Inputs!$B$26&lt;&gt;"Ready to model","PENDING INPUTS",ROUND(B258*(Inputs!$B$5)/12,2))</f>
        <v>0</v>
      </c>
      <c r="E258" s="3">
        <f>IF(Inputs!$B$26&lt;&gt;"Ready to model","PENDING INPUTS",ROUND(C258*Inputs!$B$5/12,2))</f>
        <v>0</v>
      </c>
      <c r="F258" s="3">
        <f>IF(Inputs!$B$26&lt;&gt;"Ready to model","PENDING INPUTS",MIN(B258+D258,Inputs!$B$6))</f>
        <v>0</v>
      </c>
      <c r="G258" s="3">
        <f>IF(Inputs!$B$26&lt;&gt;"Ready to model","PENDING INPUTS",MIN(C258+E258,Inputs!$B$9))</f>
        <v>0</v>
      </c>
      <c r="H258" s="3">
        <f>IF(Inputs!$B$26&lt;&gt;"Ready to model","PENDING INPUTS",Inputs!$B$7)</f>
        <v>550</v>
      </c>
      <c r="I258" s="3">
        <f>IF(Inputs!$B$26&lt;&gt;"Ready to model","PENDING INPUTS",MAX(0,F258+G258-H258))</f>
        <v>0</v>
      </c>
      <c r="J258" s="3">
        <f>IF(Inputs!$B$26&lt;&gt;"Ready to model","PENDING INPUTS",IF(F258+G258&gt;H258,IF(F258+G258=0,0,H258*F258/(F258+G258)),MIN(B258+D258,F258+MAX(0,H258-F258-G258-IF((Inputs!$B$5)&lt;Inputs!$B$5,C258+E258-G258,0)))))</f>
        <v>0</v>
      </c>
      <c r="K258" s="3">
        <f>IF(Inputs!$B$26&lt;&gt;"Ready to model","PENDING INPUTS",MIN(C258+E258,MAX(0,H258-J258)))</f>
        <v>0</v>
      </c>
      <c r="L258" s="3">
        <f>IF(Inputs!$B$26&lt;&gt;"Ready to model","PENDING INPUTS",MAX(0,B258+D258-J258))</f>
        <v>0</v>
      </c>
      <c r="M258" s="3">
        <f>IF(Inputs!$B$26&lt;&gt;"Ready to model","PENDING INPUTS",MAX(0,C258+E258-K258))</f>
        <v>0</v>
      </c>
      <c r="N258" s="3">
        <f>IF(Inputs!$B$26&lt;&gt;"Ready to model","PENDING INPUTS",L258+M258)</f>
        <v>0</v>
      </c>
      <c r="O258" s="3">
        <f>IF(Inputs!$B$26&lt;&gt;"Ready to model","PENDING INPUTS",D258+E258+O257)</f>
        <v>2224.3199999999997</v>
      </c>
      <c r="P258" s="3">
        <f>IF(Inputs!$B$26&lt;&gt;"Ready to model","PENDING INPUTS",J258+K258+P257)</f>
        <v>12124.32</v>
      </c>
    </row>
    <row r="259" spans="1:16" ht="27.95" customHeight="1" x14ac:dyDescent="0.25">
      <c r="A259">
        <v>255</v>
      </c>
      <c r="B259" s="3">
        <f>IF(Inputs!$B$26&lt;&gt;"Ready to model","PENDING INPUTS",L258)</f>
        <v>0</v>
      </c>
      <c r="C259" s="3">
        <f>IF(Inputs!$B$26&lt;&gt;"Ready to model","PENDING INPUTS",M258)</f>
        <v>0</v>
      </c>
      <c r="D259" s="3">
        <f>IF(Inputs!$B$26&lt;&gt;"Ready to model","PENDING INPUTS",ROUND(B259*(Inputs!$B$5)/12,2))</f>
        <v>0</v>
      </c>
      <c r="E259" s="3">
        <f>IF(Inputs!$B$26&lt;&gt;"Ready to model","PENDING INPUTS",ROUND(C259*Inputs!$B$5/12,2))</f>
        <v>0</v>
      </c>
      <c r="F259" s="3">
        <f>IF(Inputs!$B$26&lt;&gt;"Ready to model","PENDING INPUTS",MIN(B259+D259,Inputs!$B$6))</f>
        <v>0</v>
      </c>
      <c r="G259" s="3">
        <f>IF(Inputs!$B$26&lt;&gt;"Ready to model","PENDING INPUTS",MIN(C259+E259,Inputs!$B$9))</f>
        <v>0</v>
      </c>
      <c r="H259" s="3">
        <f>IF(Inputs!$B$26&lt;&gt;"Ready to model","PENDING INPUTS",Inputs!$B$7)</f>
        <v>550</v>
      </c>
      <c r="I259" s="3">
        <f>IF(Inputs!$B$26&lt;&gt;"Ready to model","PENDING INPUTS",MAX(0,F259+G259-H259))</f>
        <v>0</v>
      </c>
      <c r="J259" s="3">
        <f>IF(Inputs!$B$26&lt;&gt;"Ready to model","PENDING INPUTS",IF(F259+G259&gt;H259,IF(F259+G259=0,0,H259*F259/(F259+G259)),MIN(B259+D259,F259+MAX(0,H259-F259-G259-IF((Inputs!$B$5)&lt;Inputs!$B$5,C259+E259-G259,0)))))</f>
        <v>0</v>
      </c>
      <c r="K259" s="3">
        <f>IF(Inputs!$B$26&lt;&gt;"Ready to model","PENDING INPUTS",MIN(C259+E259,MAX(0,H259-J259)))</f>
        <v>0</v>
      </c>
      <c r="L259" s="3">
        <f>IF(Inputs!$B$26&lt;&gt;"Ready to model","PENDING INPUTS",MAX(0,B259+D259-J259))</f>
        <v>0</v>
      </c>
      <c r="M259" s="3">
        <f>IF(Inputs!$B$26&lt;&gt;"Ready to model","PENDING INPUTS",MAX(0,C259+E259-K259))</f>
        <v>0</v>
      </c>
      <c r="N259" s="3">
        <f>IF(Inputs!$B$26&lt;&gt;"Ready to model","PENDING INPUTS",L259+M259)</f>
        <v>0</v>
      </c>
      <c r="O259" s="3">
        <f>IF(Inputs!$B$26&lt;&gt;"Ready to model","PENDING INPUTS",D259+E259+O258)</f>
        <v>2224.3199999999997</v>
      </c>
      <c r="P259" s="3">
        <f>IF(Inputs!$B$26&lt;&gt;"Ready to model","PENDING INPUTS",J259+K259+P258)</f>
        <v>12124.32</v>
      </c>
    </row>
    <row r="260" spans="1:16" ht="27.95" customHeight="1" x14ac:dyDescent="0.25">
      <c r="A260">
        <v>256</v>
      </c>
      <c r="B260" s="3">
        <f>IF(Inputs!$B$26&lt;&gt;"Ready to model","PENDING INPUTS",L259)</f>
        <v>0</v>
      </c>
      <c r="C260" s="3">
        <f>IF(Inputs!$B$26&lt;&gt;"Ready to model","PENDING INPUTS",M259)</f>
        <v>0</v>
      </c>
      <c r="D260" s="3">
        <f>IF(Inputs!$B$26&lt;&gt;"Ready to model","PENDING INPUTS",ROUND(B260*(Inputs!$B$5)/12,2))</f>
        <v>0</v>
      </c>
      <c r="E260" s="3">
        <f>IF(Inputs!$B$26&lt;&gt;"Ready to model","PENDING INPUTS",ROUND(C260*Inputs!$B$5/12,2))</f>
        <v>0</v>
      </c>
      <c r="F260" s="3">
        <f>IF(Inputs!$B$26&lt;&gt;"Ready to model","PENDING INPUTS",MIN(B260+D260,Inputs!$B$6))</f>
        <v>0</v>
      </c>
      <c r="G260" s="3">
        <f>IF(Inputs!$B$26&lt;&gt;"Ready to model","PENDING INPUTS",MIN(C260+E260,Inputs!$B$9))</f>
        <v>0</v>
      </c>
      <c r="H260" s="3">
        <f>IF(Inputs!$B$26&lt;&gt;"Ready to model","PENDING INPUTS",Inputs!$B$7)</f>
        <v>550</v>
      </c>
      <c r="I260" s="3">
        <f>IF(Inputs!$B$26&lt;&gt;"Ready to model","PENDING INPUTS",MAX(0,F260+G260-H260))</f>
        <v>0</v>
      </c>
      <c r="J260" s="3">
        <f>IF(Inputs!$B$26&lt;&gt;"Ready to model","PENDING INPUTS",IF(F260+G260&gt;H260,IF(F260+G260=0,0,H260*F260/(F260+G260)),MIN(B260+D260,F260+MAX(0,H260-F260-G260-IF((Inputs!$B$5)&lt;Inputs!$B$5,C260+E260-G260,0)))))</f>
        <v>0</v>
      </c>
      <c r="K260" s="3">
        <f>IF(Inputs!$B$26&lt;&gt;"Ready to model","PENDING INPUTS",MIN(C260+E260,MAX(0,H260-J260)))</f>
        <v>0</v>
      </c>
      <c r="L260" s="3">
        <f>IF(Inputs!$B$26&lt;&gt;"Ready to model","PENDING INPUTS",MAX(0,B260+D260-J260))</f>
        <v>0</v>
      </c>
      <c r="M260" s="3">
        <f>IF(Inputs!$B$26&lt;&gt;"Ready to model","PENDING INPUTS",MAX(0,C260+E260-K260))</f>
        <v>0</v>
      </c>
      <c r="N260" s="3">
        <f>IF(Inputs!$B$26&lt;&gt;"Ready to model","PENDING INPUTS",L260+M260)</f>
        <v>0</v>
      </c>
      <c r="O260" s="3">
        <f>IF(Inputs!$B$26&lt;&gt;"Ready to model","PENDING INPUTS",D260+E260+O259)</f>
        <v>2224.3199999999997</v>
      </c>
      <c r="P260" s="3">
        <f>IF(Inputs!$B$26&lt;&gt;"Ready to model","PENDING INPUTS",J260+K260+P259)</f>
        <v>12124.32</v>
      </c>
    </row>
    <row r="261" spans="1:16" ht="27.95" customHeight="1" x14ac:dyDescent="0.25">
      <c r="A261">
        <v>257</v>
      </c>
      <c r="B261" s="3">
        <f>IF(Inputs!$B$26&lt;&gt;"Ready to model","PENDING INPUTS",L260)</f>
        <v>0</v>
      </c>
      <c r="C261" s="3">
        <f>IF(Inputs!$B$26&lt;&gt;"Ready to model","PENDING INPUTS",M260)</f>
        <v>0</v>
      </c>
      <c r="D261" s="3">
        <f>IF(Inputs!$B$26&lt;&gt;"Ready to model","PENDING INPUTS",ROUND(B261*(Inputs!$B$5)/12,2))</f>
        <v>0</v>
      </c>
      <c r="E261" s="3">
        <f>IF(Inputs!$B$26&lt;&gt;"Ready to model","PENDING INPUTS",ROUND(C261*Inputs!$B$5/12,2))</f>
        <v>0</v>
      </c>
      <c r="F261" s="3">
        <f>IF(Inputs!$B$26&lt;&gt;"Ready to model","PENDING INPUTS",MIN(B261+D261,Inputs!$B$6))</f>
        <v>0</v>
      </c>
      <c r="G261" s="3">
        <f>IF(Inputs!$B$26&lt;&gt;"Ready to model","PENDING INPUTS",MIN(C261+E261,Inputs!$B$9))</f>
        <v>0</v>
      </c>
      <c r="H261" s="3">
        <f>IF(Inputs!$B$26&lt;&gt;"Ready to model","PENDING INPUTS",Inputs!$B$7)</f>
        <v>550</v>
      </c>
      <c r="I261" s="3">
        <f>IF(Inputs!$B$26&lt;&gt;"Ready to model","PENDING INPUTS",MAX(0,F261+G261-H261))</f>
        <v>0</v>
      </c>
      <c r="J261" s="3">
        <f>IF(Inputs!$B$26&lt;&gt;"Ready to model","PENDING INPUTS",IF(F261+G261&gt;H261,IF(F261+G261=0,0,H261*F261/(F261+G261)),MIN(B261+D261,F261+MAX(0,H261-F261-G261-IF((Inputs!$B$5)&lt;Inputs!$B$5,C261+E261-G261,0)))))</f>
        <v>0</v>
      </c>
      <c r="K261" s="3">
        <f>IF(Inputs!$B$26&lt;&gt;"Ready to model","PENDING INPUTS",MIN(C261+E261,MAX(0,H261-J261)))</f>
        <v>0</v>
      </c>
      <c r="L261" s="3">
        <f>IF(Inputs!$B$26&lt;&gt;"Ready to model","PENDING INPUTS",MAX(0,B261+D261-J261))</f>
        <v>0</v>
      </c>
      <c r="M261" s="3">
        <f>IF(Inputs!$B$26&lt;&gt;"Ready to model","PENDING INPUTS",MAX(0,C261+E261-K261))</f>
        <v>0</v>
      </c>
      <c r="N261" s="3">
        <f>IF(Inputs!$B$26&lt;&gt;"Ready to model","PENDING INPUTS",L261+M261)</f>
        <v>0</v>
      </c>
      <c r="O261" s="3">
        <f>IF(Inputs!$B$26&lt;&gt;"Ready to model","PENDING INPUTS",D261+E261+O260)</f>
        <v>2224.3199999999997</v>
      </c>
      <c r="P261" s="3">
        <f>IF(Inputs!$B$26&lt;&gt;"Ready to model","PENDING INPUTS",J261+K261+P260)</f>
        <v>12124.32</v>
      </c>
    </row>
    <row r="262" spans="1:16" ht="27.95" customHeight="1" x14ac:dyDescent="0.25">
      <c r="A262">
        <v>258</v>
      </c>
      <c r="B262" s="3">
        <f>IF(Inputs!$B$26&lt;&gt;"Ready to model","PENDING INPUTS",L261)</f>
        <v>0</v>
      </c>
      <c r="C262" s="3">
        <f>IF(Inputs!$B$26&lt;&gt;"Ready to model","PENDING INPUTS",M261)</f>
        <v>0</v>
      </c>
      <c r="D262" s="3">
        <f>IF(Inputs!$B$26&lt;&gt;"Ready to model","PENDING INPUTS",ROUND(B262*(Inputs!$B$5)/12,2))</f>
        <v>0</v>
      </c>
      <c r="E262" s="3">
        <f>IF(Inputs!$B$26&lt;&gt;"Ready to model","PENDING INPUTS",ROUND(C262*Inputs!$B$5/12,2))</f>
        <v>0</v>
      </c>
      <c r="F262" s="3">
        <f>IF(Inputs!$B$26&lt;&gt;"Ready to model","PENDING INPUTS",MIN(B262+D262,Inputs!$B$6))</f>
        <v>0</v>
      </c>
      <c r="G262" s="3">
        <f>IF(Inputs!$B$26&lt;&gt;"Ready to model","PENDING INPUTS",MIN(C262+E262,Inputs!$B$9))</f>
        <v>0</v>
      </c>
      <c r="H262" s="3">
        <f>IF(Inputs!$B$26&lt;&gt;"Ready to model","PENDING INPUTS",Inputs!$B$7)</f>
        <v>550</v>
      </c>
      <c r="I262" s="3">
        <f>IF(Inputs!$B$26&lt;&gt;"Ready to model","PENDING INPUTS",MAX(0,F262+G262-H262))</f>
        <v>0</v>
      </c>
      <c r="J262" s="3">
        <f>IF(Inputs!$B$26&lt;&gt;"Ready to model","PENDING INPUTS",IF(F262+G262&gt;H262,IF(F262+G262=0,0,H262*F262/(F262+G262)),MIN(B262+D262,F262+MAX(0,H262-F262-G262-IF((Inputs!$B$5)&lt;Inputs!$B$5,C262+E262-G262,0)))))</f>
        <v>0</v>
      </c>
      <c r="K262" s="3">
        <f>IF(Inputs!$B$26&lt;&gt;"Ready to model","PENDING INPUTS",MIN(C262+E262,MAX(0,H262-J262)))</f>
        <v>0</v>
      </c>
      <c r="L262" s="3">
        <f>IF(Inputs!$B$26&lt;&gt;"Ready to model","PENDING INPUTS",MAX(0,B262+D262-J262))</f>
        <v>0</v>
      </c>
      <c r="M262" s="3">
        <f>IF(Inputs!$B$26&lt;&gt;"Ready to model","PENDING INPUTS",MAX(0,C262+E262-K262))</f>
        <v>0</v>
      </c>
      <c r="N262" s="3">
        <f>IF(Inputs!$B$26&lt;&gt;"Ready to model","PENDING INPUTS",L262+M262)</f>
        <v>0</v>
      </c>
      <c r="O262" s="3">
        <f>IF(Inputs!$B$26&lt;&gt;"Ready to model","PENDING INPUTS",D262+E262+O261)</f>
        <v>2224.3199999999997</v>
      </c>
      <c r="P262" s="3">
        <f>IF(Inputs!$B$26&lt;&gt;"Ready to model","PENDING INPUTS",J262+K262+P261)</f>
        <v>12124.32</v>
      </c>
    </row>
    <row r="263" spans="1:16" ht="27.95" customHeight="1" x14ac:dyDescent="0.25">
      <c r="A263">
        <v>259</v>
      </c>
      <c r="B263" s="3">
        <f>IF(Inputs!$B$26&lt;&gt;"Ready to model","PENDING INPUTS",L262)</f>
        <v>0</v>
      </c>
      <c r="C263" s="3">
        <f>IF(Inputs!$B$26&lt;&gt;"Ready to model","PENDING INPUTS",M262)</f>
        <v>0</v>
      </c>
      <c r="D263" s="3">
        <f>IF(Inputs!$B$26&lt;&gt;"Ready to model","PENDING INPUTS",ROUND(B263*(Inputs!$B$5)/12,2))</f>
        <v>0</v>
      </c>
      <c r="E263" s="3">
        <f>IF(Inputs!$B$26&lt;&gt;"Ready to model","PENDING INPUTS",ROUND(C263*Inputs!$B$5/12,2))</f>
        <v>0</v>
      </c>
      <c r="F263" s="3">
        <f>IF(Inputs!$B$26&lt;&gt;"Ready to model","PENDING INPUTS",MIN(B263+D263,Inputs!$B$6))</f>
        <v>0</v>
      </c>
      <c r="G263" s="3">
        <f>IF(Inputs!$B$26&lt;&gt;"Ready to model","PENDING INPUTS",MIN(C263+E263,Inputs!$B$9))</f>
        <v>0</v>
      </c>
      <c r="H263" s="3">
        <f>IF(Inputs!$B$26&lt;&gt;"Ready to model","PENDING INPUTS",Inputs!$B$7)</f>
        <v>550</v>
      </c>
      <c r="I263" s="3">
        <f>IF(Inputs!$B$26&lt;&gt;"Ready to model","PENDING INPUTS",MAX(0,F263+G263-H263))</f>
        <v>0</v>
      </c>
      <c r="J263" s="3">
        <f>IF(Inputs!$B$26&lt;&gt;"Ready to model","PENDING INPUTS",IF(F263+G263&gt;H263,IF(F263+G263=0,0,H263*F263/(F263+G263)),MIN(B263+D263,F263+MAX(0,H263-F263-G263-IF((Inputs!$B$5)&lt;Inputs!$B$5,C263+E263-G263,0)))))</f>
        <v>0</v>
      </c>
      <c r="K263" s="3">
        <f>IF(Inputs!$B$26&lt;&gt;"Ready to model","PENDING INPUTS",MIN(C263+E263,MAX(0,H263-J263)))</f>
        <v>0</v>
      </c>
      <c r="L263" s="3">
        <f>IF(Inputs!$B$26&lt;&gt;"Ready to model","PENDING INPUTS",MAX(0,B263+D263-J263))</f>
        <v>0</v>
      </c>
      <c r="M263" s="3">
        <f>IF(Inputs!$B$26&lt;&gt;"Ready to model","PENDING INPUTS",MAX(0,C263+E263-K263))</f>
        <v>0</v>
      </c>
      <c r="N263" s="3">
        <f>IF(Inputs!$B$26&lt;&gt;"Ready to model","PENDING INPUTS",L263+M263)</f>
        <v>0</v>
      </c>
      <c r="O263" s="3">
        <f>IF(Inputs!$B$26&lt;&gt;"Ready to model","PENDING INPUTS",D263+E263+O262)</f>
        <v>2224.3199999999997</v>
      </c>
      <c r="P263" s="3">
        <f>IF(Inputs!$B$26&lt;&gt;"Ready to model","PENDING INPUTS",J263+K263+P262)</f>
        <v>12124.32</v>
      </c>
    </row>
    <row r="264" spans="1:16" ht="27.95" customHeight="1" x14ac:dyDescent="0.25">
      <c r="A264">
        <v>260</v>
      </c>
      <c r="B264" s="3">
        <f>IF(Inputs!$B$26&lt;&gt;"Ready to model","PENDING INPUTS",L263)</f>
        <v>0</v>
      </c>
      <c r="C264" s="3">
        <f>IF(Inputs!$B$26&lt;&gt;"Ready to model","PENDING INPUTS",M263)</f>
        <v>0</v>
      </c>
      <c r="D264" s="3">
        <f>IF(Inputs!$B$26&lt;&gt;"Ready to model","PENDING INPUTS",ROUND(B264*(Inputs!$B$5)/12,2))</f>
        <v>0</v>
      </c>
      <c r="E264" s="3">
        <f>IF(Inputs!$B$26&lt;&gt;"Ready to model","PENDING INPUTS",ROUND(C264*Inputs!$B$5/12,2))</f>
        <v>0</v>
      </c>
      <c r="F264" s="3">
        <f>IF(Inputs!$B$26&lt;&gt;"Ready to model","PENDING INPUTS",MIN(B264+D264,Inputs!$B$6))</f>
        <v>0</v>
      </c>
      <c r="G264" s="3">
        <f>IF(Inputs!$B$26&lt;&gt;"Ready to model","PENDING INPUTS",MIN(C264+E264,Inputs!$B$9))</f>
        <v>0</v>
      </c>
      <c r="H264" s="3">
        <f>IF(Inputs!$B$26&lt;&gt;"Ready to model","PENDING INPUTS",Inputs!$B$7)</f>
        <v>550</v>
      </c>
      <c r="I264" s="3">
        <f>IF(Inputs!$B$26&lt;&gt;"Ready to model","PENDING INPUTS",MAX(0,F264+G264-H264))</f>
        <v>0</v>
      </c>
      <c r="J264" s="3">
        <f>IF(Inputs!$B$26&lt;&gt;"Ready to model","PENDING INPUTS",IF(F264+G264&gt;H264,IF(F264+G264=0,0,H264*F264/(F264+G264)),MIN(B264+D264,F264+MAX(0,H264-F264-G264-IF((Inputs!$B$5)&lt;Inputs!$B$5,C264+E264-G264,0)))))</f>
        <v>0</v>
      </c>
      <c r="K264" s="3">
        <f>IF(Inputs!$B$26&lt;&gt;"Ready to model","PENDING INPUTS",MIN(C264+E264,MAX(0,H264-J264)))</f>
        <v>0</v>
      </c>
      <c r="L264" s="3">
        <f>IF(Inputs!$B$26&lt;&gt;"Ready to model","PENDING INPUTS",MAX(0,B264+D264-J264))</f>
        <v>0</v>
      </c>
      <c r="M264" s="3">
        <f>IF(Inputs!$B$26&lt;&gt;"Ready to model","PENDING INPUTS",MAX(0,C264+E264-K264))</f>
        <v>0</v>
      </c>
      <c r="N264" s="3">
        <f>IF(Inputs!$B$26&lt;&gt;"Ready to model","PENDING INPUTS",L264+M264)</f>
        <v>0</v>
      </c>
      <c r="O264" s="3">
        <f>IF(Inputs!$B$26&lt;&gt;"Ready to model","PENDING INPUTS",D264+E264+O263)</f>
        <v>2224.3199999999997</v>
      </c>
      <c r="P264" s="3">
        <f>IF(Inputs!$B$26&lt;&gt;"Ready to model","PENDING INPUTS",J264+K264+P263)</f>
        <v>12124.32</v>
      </c>
    </row>
    <row r="265" spans="1:16" ht="27.95" customHeight="1" x14ac:dyDescent="0.25">
      <c r="A265">
        <v>261</v>
      </c>
      <c r="B265" s="3">
        <f>IF(Inputs!$B$26&lt;&gt;"Ready to model","PENDING INPUTS",L264)</f>
        <v>0</v>
      </c>
      <c r="C265" s="3">
        <f>IF(Inputs!$B$26&lt;&gt;"Ready to model","PENDING INPUTS",M264)</f>
        <v>0</v>
      </c>
      <c r="D265" s="3">
        <f>IF(Inputs!$B$26&lt;&gt;"Ready to model","PENDING INPUTS",ROUND(B265*(Inputs!$B$5)/12,2))</f>
        <v>0</v>
      </c>
      <c r="E265" s="3">
        <f>IF(Inputs!$B$26&lt;&gt;"Ready to model","PENDING INPUTS",ROUND(C265*Inputs!$B$5/12,2))</f>
        <v>0</v>
      </c>
      <c r="F265" s="3">
        <f>IF(Inputs!$B$26&lt;&gt;"Ready to model","PENDING INPUTS",MIN(B265+D265,Inputs!$B$6))</f>
        <v>0</v>
      </c>
      <c r="G265" s="3">
        <f>IF(Inputs!$B$26&lt;&gt;"Ready to model","PENDING INPUTS",MIN(C265+E265,Inputs!$B$9))</f>
        <v>0</v>
      </c>
      <c r="H265" s="3">
        <f>IF(Inputs!$B$26&lt;&gt;"Ready to model","PENDING INPUTS",Inputs!$B$7)</f>
        <v>550</v>
      </c>
      <c r="I265" s="3">
        <f>IF(Inputs!$B$26&lt;&gt;"Ready to model","PENDING INPUTS",MAX(0,F265+G265-H265))</f>
        <v>0</v>
      </c>
      <c r="J265" s="3">
        <f>IF(Inputs!$B$26&lt;&gt;"Ready to model","PENDING INPUTS",IF(F265+G265&gt;H265,IF(F265+G265=0,0,H265*F265/(F265+G265)),MIN(B265+D265,F265+MAX(0,H265-F265-G265-IF((Inputs!$B$5)&lt;Inputs!$B$5,C265+E265-G265,0)))))</f>
        <v>0</v>
      </c>
      <c r="K265" s="3">
        <f>IF(Inputs!$B$26&lt;&gt;"Ready to model","PENDING INPUTS",MIN(C265+E265,MAX(0,H265-J265)))</f>
        <v>0</v>
      </c>
      <c r="L265" s="3">
        <f>IF(Inputs!$B$26&lt;&gt;"Ready to model","PENDING INPUTS",MAX(0,B265+D265-J265))</f>
        <v>0</v>
      </c>
      <c r="M265" s="3">
        <f>IF(Inputs!$B$26&lt;&gt;"Ready to model","PENDING INPUTS",MAX(0,C265+E265-K265))</f>
        <v>0</v>
      </c>
      <c r="N265" s="3">
        <f>IF(Inputs!$B$26&lt;&gt;"Ready to model","PENDING INPUTS",L265+M265)</f>
        <v>0</v>
      </c>
      <c r="O265" s="3">
        <f>IF(Inputs!$B$26&lt;&gt;"Ready to model","PENDING INPUTS",D265+E265+O264)</f>
        <v>2224.3199999999997</v>
      </c>
      <c r="P265" s="3">
        <f>IF(Inputs!$B$26&lt;&gt;"Ready to model","PENDING INPUTS",J265+K265+P264)</f>
        <v>12124.32</v>
      </c>
    </row>
    <row r="266" spans="1:16" ht="27.95" customHeight="1" x14ac:dyDescent="0.25">
      <c r="A266">
        <v>262</v>
      </c>
      <c r="B266" s="3">
        <f>IF(Inputs!$B$26&lt;&gt;"Ready to model","PENDING INPUTS",L265)</f>
        <v>0</v>
      </c>
      <c r="C266" s="3">
        <f>IF(Inputs!$B$26&lt;&gt;"Ready to model","PENDING INPUTS",M265)</f>
        <v>0</v>
      </c>
      <c r="D266" s="3">
        <f>IF(Inputs!$B$26&lt;&gt;"Ready to model","PENDING INPUTS",ROUND(B266*(Inputs!$B$5)/12,2))</f>
        <v>0</v>
      </c>
      <c r="E266" s="3">
        <f>IF(Inputs!$B$26&lt;&gt;"Ready to model","PENDING INPUTS",ROUND(C266*Inputs!$B$5/12,2))</f>
        <v>0</v>
      </c>
      <c r="F266" s="3">
        <f>IF(Inputs!$B$26&lt;&gt;"Ready to model","PENDING INPUTS",MIN(B266+D266,Inputs!$B$6))</f>
        <v>0</v>
      </c>
      <c r="G266" s="3">
        <f>IF(Inputs!$B$26&lt;&gt;"Ready to model","PENDING INPUTS",MIN(C266+E266,Inputs!$B$9))</f>
        <v>0</v>
      </c>
      <c r="H266" s="3">
        <f>IF(Inputs!$B$26&lt;&gt;"Ready to model","PENDING INPUTS",Inputs!$B$7)</f>
        <v>550</v>
      </c>
      <c r="I266" s="3">
        <f>IF(Inputs!$B$26&lt;&gt;"Ready to model","PENDING INPUTS",MAX(0,F266+G266-H266))</f>
        <v>0</v>
      </c>
      <c r="J266" s="3">
        <f>IF(Inputs!$B$26&lt;&gt;"Ready to model","PENDING INPUTS",IF(F266+G266&gt;H266,IF(F266+G266=0,0,H266*F266/(F266+G266)),MIN(B266+D266,F266+MAX(0,H266-F266-G266-IF((Inputs!$B$5)&lt;Inputs!$B$5,C266+E266-G266,0)))))</f>
        <v>0</v>
      </c>
      <c r="K266" s="3">
        <f>IF(Inputs!$B$26&lt;&gt;"Ready to model","PENDING INPUTS",MIN(C266+E266,MAX(0,H266-J266)))</f>
        <v>0</v>
      </c>
      <c r="L266" s="3">
        <f>IF(Inputs!$B$26&lt;&gt;"Ready to model","PENDING INPUTS",MAX(0,B266+D266-J266))</f>
        <v>0</v>
      </c>
      <c r="M266" s="3">
        <f>IF(Inputs!$B$26&lt;&gt;"Ready to model","PENDING INPUTS",MAX(0,C266+E266-K266))</f>
        <v>0</v>
      </c>
      <c r="N266" s="3">
        <f>IF(Inputs!$B$26&lt;&gt;"Ready to model","PENDING INPUTS",L266+M266)</f>
        <v>0</v>
      </c>
      <c r="O266" s="3">
        <f>IF(Inputs!$B$26&lt;&gt;"Ready to model","PENDING INPUTS",D266+E266+O265)</f>
        <v>2224.3199999999997</v>
      </c>
      <c r="P266" s="3">
        <f>IF(Inputs!$B$26&lt;&gt;"Ready to model","PENDING INPUTS",J266+K266+P265)</f>
        <v>12124.32</v>
      </c>
    </row>
    <row r="267" spans="1:16" ht="27.95" customHeight="1" x14ac:dyDescent="0.25">
      <c r="A267">
        <v>263</v>
      </c>
      <c r="B267" s="3">
        <f>IF(Inputs!$B$26&lt;&gt;"Ready to model","PENDING INPUTS",L266)</f>
        <v>0</v>
      </c>
      <c r="C267" s="3">
        <f>IF(Inputs!$B$26&lt;&gt;"Ready to model","PENDING INPUTS",M266)</f>
        <v>0</v>
      </c>
      <c r="D267" s="3">
        <f>IF(Inputs!$B$26&lt;&gt;"Ready to model","PENDING INPUTS",ROUND(B267*(Inputs!$B$5)/12,2))</f>
        <v>0</v>
      </c>
      <c r="E267" s="3">
        <f>IF(Inputs!$B$26&lt;&gt;"Ready to model","PENDING INPUTS",ROUND(C267*Inputs!$B$5/12,2))</f>
        <v>0</v>
      </c>
      <c r="F267" s="3">
        <f>IF(Inputs!$B$26&lt;&gt;"Ready to model","PENDING INPUTS",MIN(B267+D267,Inputs!$B$6))</f>
        <v>0</v>
      </c>
      <c r="G267" s="3">
        <f>IF(Inputs!$B$26&lt;&gt;"Ready to model","PENDING INPUTS",MIN(C267+E267,Inputs!$B$9))</f>
        <v>0</v>
      </c>
      <c r="H267" s="3">
        <f>IF(Inputs!$B$26&lt;&gt;"Ready to model","PENDING INPUTS",Inputs!$B$7)</f>
        <v>550</v>
      </c>
      <c r="I267" s="3">
        <f>IF(Inputs!$B$26&lt;&gt;"Ready to model","PENDING INPUTS",MAX(0,F267+G267-H267))</f>
        <v>0</v>
      </c>
      <c r="J267" s="3">
        <f>IF(Inputs!$B$26&lt;&gt;"Ready to model","PENDING INPUTS",IF(F267+G267&gt;H267,IF(F267+G267=0,0,H267*F267/(F267+G267)),MIN(B267+D267,F267+MAX(0,H267-F267-G267-IF((Inputs!$B$5)&lt;Inputs!$B$5,C267+E267-G267,0)))))</f>
        <v>0</v>
      </c>
      <c r="K267" s="3">
        <f>IF(Inputs!$B$26&lt;&gt;"Ready to model","PENDING INPUTS",MIN(C267+E267,MAX(0,H267-J267)))</f>
        <v>0</v>
      </c>
      <c r="L267" s="3">
        <f>IF(Inputs!$B$26&lt;&gt;"Ready to model","PENDING INPUTS",MAX(0,B267+D267-J267))</f>
        <v>0</v>
      </c>
      <c r="M267" s="3">
        <f>IF(Inputs!$B$26&lt;&gt;"Ready to model","PENDING INPUTS",MAX(0,C267+E267-K267))</f>
        <v>0</v>
      </c>
      <c r="N267" s="3">
        <f>IF(Inputs!$B$26&lt;&gt;"Ready to model","PENDING INPUTS",L267+M267)</f>
        <v>0</v>
      </c>
      <c r="O267" s="3">
        <f>IF(Inputs!$B$26&lt;&gt;"Ready to model","PENDING INPUTS",D267+E267+O266)</f>
        <v>2224.3199999999997</v>
      </c>
      <c r="P267" s="3">
        <f>IF(Inputs!$B$26&lt;&gt;"Ready to model","PENDING INPUTS",J267+K267+P266)</f>
        <v>12124.32</v>
      </c>
    </row>
    <row r="268" spans="1:16" ht="27.95" customHeight="1" x14ac:dyDescent="0.25">
      <c r="A268">
        <v>264</v>
      </c>
      <c r="B268" s="3">
        <f>IF(Inputs!$B$26&lt;&gt;"Ready to model","PENDING INPUTS",L267)</f>
        <v>0</v>
      </c>
      <c r="C268" s="3">
        <f>IF(Inputs!$B$26&lt;&gt;"Ready to model","PENDING INPUTS",M267)</f>
        <v>0</v>
      </c>
      <c r="D268" s="3">
        <f>IF(Inputs!$B$26&lt;&gt;"Ready to model","PENDING INPUTS",ROUND(B268*(Inputs!$B$5)/12,2))</f>
        <v>0</v>
      </c>
      <c r="E268" s="3">
        <f>IF(Inputs!$B$26&lt;&gt;"Ready to model","PENDING INPUTS",ROUND(C268*Inputs!$B$5/12,2))</f>
        <v>0</v>
      </c>
      <c r="F268" s="3">
        <f>IF(Inputs!$B$26&lt;&gt;"Ready to model","PENDING INPUTS",MIN(B268+D268,Inputs!$B$6))</f>
        <v>0</v>
      </c>
      <c r="G268" s="3">
        <f>IF(Inputs!$B$26&lt;&gt;"Ready to model","PENDING INPUTS",MIN(C268+E268,Inputs!$B$9))</f>
        <v>0</v>
      </c>
      <c r="H268" s="3">
        <f>IF(Inputs!$B$26&lt;&gt;"Ready to model","PENDING INPUTS",Inputs!$B$7)</f>
        <v>550</v>
      </c>
      <c r="I268" s="3">
        <f>IF(Inputs!$B$26&lt;&gt;"Ready to model","PENDING INPUTS",MAX(0,F268+G268-H268))</f>
        <v>0</v>
      </c>
      <c r="J268" s="3">
        <f>IF(Inputs!$B$26&lt;&gt;"Ready to model","PENDING INPUTS",IF(F268+G268&gt;H268,IF(F268+G268=0,0,H268*F268/(F268+G268)),MIN(B268+D268,F268+MAX(0,H268-F268-G268-IF((Inputs!$B$5)&lt;Inputs!$B$5,C268+E268-G268,0)))))</f>
        <v>0</v>
      </c>
      <c r="K268" s="3">
        <f>IF(Inputs!$B$26&lt;&gt;"Ready to model","PENDING INPUTS",MIN(C268+E268,MAX(0,H268-J268)))</f>
        <v>0</v>
      </c>
      <c r="L268" s="3">
        <f>IF(Inputs!$B$26&lt;&gt;"Ready to model","PENDING INPUTS",MAX(0,B268+D268-J268))</f>
        <v>0</v>
      </c>
      <c r="M268" s="3">
        <f>IF(Inputs!$B$26&lt;&gt;"Ready to model","PENDING INPUTS",MAX(0,C268+E268-K268))</f>
        <v>0</v>
      </c>
      <c r="N268" s="3">
        <f>IF(Inputs!$B$26&lt;&gt;"Ready to model","PENDING INPUTS",L268+M268)</f>
        <v>0</v>
      </c>
      <c r="O268" s="3">
        <f>IF(Inputs!$B$26&lt;&gt;"Ready to model","PENDING INPUTS",D268+E268+O267)</f>
        <v>2224.3199999999997</v>
      </c>
      <c r="P268" s="3">
        <f>IF(Inputs!$B$26&lt;&gt;"Ready to model","PENDING INPUTS",J268+K268+P267)</f>
        <v>12124.32</v>
      </c>
    </row>
    <row r="269" spans="1:16" ht="27.95" customHeight="1" x14ac:dyDescent="0.25">
      <c r="A269">
        <v>265</v>
      </c>
      <c r="B269" s="3">
        <f>IF(Inputs!$B$26&lt;&gt;"Ready to model","PENDING INPUTS",L268)</f>
        <v>0</v>
      </c>
      <c r="C269" s="3">
        <f>IF(Inputs!$B$26&lt;&gt;"Ready to model","PENDING INPUTS",M268)</f>
        <v>0</v>
      </c>
      <c r="D269" s="3">
        <f>IF(Inputs!$B$26&lt;&gt;"Ready to model","PENDING INPUTS",ROUND(B269*(Inputs!$B$5)/12,2))</f>
        <v>0</v>
      </c>
      <c r="E269" s="3">
        <f>IF(Inputs!$B$26&lt;&gt;"Ready to model","PENDING INPUTS",ROUND(C269*Inputs!$B$5/12,2))</f>
        <v>0</v>
      </c>
      <c r="F269" s="3">
        <f>IF(Inputs!$B$26&lt;&gt;"Ready to model","PENDING INPUTS",MIN(B269+D269,Inputs!$B$6))</f>
        <v>0</v>
      </c>
      <c r="G269" s="3">
        <f>IF(Inputs!$B$26&lt;&gt;"Ready to model","PENDING INPUTS",MIN(C269+E269,Inputs!$B$9))</f>
        <v>0</v>
      </c>
      <c r="H269" s="3">
        <f>IF(Inputs!$B$26&lt;&gt;"Ready to model","PENDING INPUTS",Inputs!$B$7)</f>
        <v>550</v>
      </c>
      <c r="I269" s="3">
        <f>IF(Inputs!$B$26&lt;&gt;"Ready to model","PENDING INPUTS",MAX(0,F269+G269-H269))</f>
        <v>0</v>
      </c>
      <c r="J269" s="3">
        <f>IF(Inputs!$B$26&lt;&gt;"Ready to model","PENDING INPUTS",IF(F269+G269&gt;H269,IF(F269+G269=0,0,H269*F269/(F269+G269)),MIN(B269+D269,F269+MAX(0,H269-F269-G269-IF((Inputs!$B$5)&lt;Inputs!$B$5,C269+E269-G269,0)))))</f>
        <v>0</v>
      </c>
      <c r="K269" s="3">
        <f>IF(Inputs!$B$26&lt;&gt;"Ready to model","PENDING INPUTS",MIN(C269+E269,MAX(0,H269-J269)))</f>
        <v>0</v>
      </c>
      <c r="L269" s="3">
        <f>IF(Inputs!$B$26&lt;&gt;"Ready to model","PENDING INPUTS",MAX(0,B269+D269-J269))</f>
        <v>0</v>
      </c>
      <c r="M269" s="3">
        <f>IF(Inputs!$B$26&lt;&gt;"Ready to model","PENDING INPUTS",MAX(0,C269+E269-K269))</f>
        <v>0</v>
      </c>
      <c r="N269" s="3">
        <f>IF(Inputs!$B$26&lt;&gt;"Ready to model","PENDING INPUTS",L269+M269)</f>
        <v>0</v>
      </c>
      <c r="O269" s="3">
        <f>IF(Inputs!$B$26&lt;&gt;"Ready to model","PENDING INPUTS",D269+E269+O268)</f>
        <v>2224.3199999999997</v>
      </c>
      <c r="P269" s="3">
        <f>IF(Inputs!$B$26&lt;&gt;"Ready to model","PENDING INPUTS",J269+K269+P268)</f>
        <v>12124.32</v>
      </c>
    </row>
    <row r="270" spans="1:16" ht="27.95" customHeight="1" x14ac:dyDescent="0.25">
      <c r="A270">
        <v>266</v>
      </c>
      <c r="B270" s="3">
        <f>IF(Inputs!$B$26&lt;&gt;"Ready to model","PENDING INPUTS",L269)</f>
        <v>0</v>
      </c>
      <c r="C270" s="3">
        <f>IF(Inputs!$B$26&lt;&gt;"Ready to model","PENDING INPUTS",M269)</f>
        <v>0</v>
      </c>
      <c r="D270" s="3">
        <f>IF(Inputs!$B$26&lt;&gt;"Ready to model","PENDING INPUTS",ROUND(B270*(Inputs!$B$5)/12,2))</f>
        <v>0</v>
      </c>
      <c r="E270" s="3">
        <f>IF(Inputs!$B$26&lt;&gt;"Ready to model","PENDING INPUTS",ROUND(C270*Inputs!$B$5/12,2))</f>
        <v>0</v>
      </c>
      <c r="F270" s="3">
        <f>IF(Inputs!$B$26&lt;&gt;"Ready to model","PENDING INPUTS",MIN(B270+D270,Inputs!$B$6))</f>
        <v>0</v>
      </c>
      <c r="G270" s="3">
        <f>IF(Inputs!$B$26&lt;&gt;"Ready to model","PENDING INPUTS",MIN(C270+E270,Inputs!$B$9))</f>
        <v>0</v>
      </c>
      <c r="H270" s="3">
        <f>IF(Inputs!$B$26&lt;&gt;"Ready to model","PENDING INPUTS",Inputs!$B$7)</f>
        <v>550</v>
      </c>
      <c r="I270" s="3">
        <f>IF(Inputs!$B$26&lt;&gt;"Ready to model","PENDING INPUTS",MAX(0,F270+G270-H270))</f>
        <v>0</v>
      </c>
      <c r="J270" s="3">
        <f>IF(Inputs!$B$26&lt;&gt;"Ready to model","PENDING INPUTS",IF(F270+G270&gt;H270,IF(F270+G270=0,0,H270*F270/(F270+G270)),MIN(B270+D270,F270+MAX(0,H270-F270-G270-IF((Inputs!$B$5)&lt;Inputs!$B$5,C270+E270-G270,0)))))</f>
        <v>0</v>
      </c>
      <c r="K270" s="3">
        <f>IF(Inputs!$B$26&lt;&gt;"Ready to model","PENDING INPUTS",MIN(C270+E270,MAX(0,H270-J270)))</f>
        <v>0</v>
      </c>
      <c r="L270" s="3">
        <f>IF(Inputs!$B$26&lt;&gt;"Ready to model","PENDING INPUTS",MAX(0,B270+D270-J270))</f>
        <v>0</v>
      </c>
      <c r="M270" s="3">
        <f>IF(Inputs!$B$26&lt;&gt;"Ready to model","PENDING INPUTS",MAX(0,C270+E270-K270))</f>
        <v>0</v>
      </c>
      <c r="N270" s="3">
        <f>IF(Inputs!$B$26&lt;&gt;"Ready to model","PENDING INPUTS",L270+M270)</f>
        <v>0</v>
      </c>
      <c r="O270" s="3">
        <f>IF(Inputs!$B$26&lt;&gt;"Ready to model","PENDING INPUTS",D270+E270+O269)</f>
        <v>2224.3199999999997</v>
      </c>
      <c r="P270" s="3">
        <f>IF(Inputs!$B$26&lt;&gt;"Ready to model","PENDING INPUTS",J270+K270+P269)</f>
        <v>12124.32</v>
      </c>
    </row>
    <row r="271" spans="1:16" ht="27.95" customHeight="1" x14ac:dyDescent="0.25">
      <c r="A271">
        <v>267</v>
      </c>
      <c r="B271" s="3">
        <f>IF(Inputs!$B$26&lt;&gt;"Ready to model","PENDING INPUTS",L270)</f>
        <v>0</v>
      </c>
      <c r="C271" s="3">
        <f>IF(Inputs!$B$26&lt;&gt;"Ready to model","PENDING INPUTS",M270)</f>
        <v>0</v>
      </c>
      <c r="D271" s="3">
        <f>IF(Inputs!$B$26&lt;&gt;"Ready to model","PENDING INPUTS",ROUND(B271*(Inputs!$B$5)/12,2))</f>
        <v>0</v>
      </c>
      <c r="E271" s="3">
        <f>IF(Inputs!$B$26&lt;&gt;"Ready to model","PENDING INPUTS",ROUND(C271*Inputs!$B$5/12,2))</f>
        <v>0</v>
      </c>
      <c r="F271" s="3">
        <f>IF(Inputs!$B$26&lt;&gt;"Ready to model","PENDING INPUTS",MIN(B271+D271,Inputs!$B$6))</f>
        <v>0</v>
      </c>
      <c r="G271" s="3">
        <f>IF(Inputs!$B$26&lt;&gt;"Ready to model","PENDING INPUTS",MIN(C271+E271,Inputs!$B$9))</f>
        <v>0</v>
      </c>
      <c r="H271" s="3">
        <f>IF(Inputs!$B$26&lt;&gt;"Ready to model","PENDING INPUTS",Inputs!$B$7)</f>
        <v>550</v>
      </c>
      <c r="I271" s="3">
        <f>IF(Inputs!$B$26&lt;&gt;"Ready to model","PENDING INPUTS",MAX(0,F271+G271-H271))</f>
        <v>0</v>
      </c>
      <c r="J271" s="3">
        <f>IF(Inputs!$B$26&lt;&gt;"Ready to model","PENDING INPUTS",IF(F271+G271&gt;H271,IF(F271+G271=0,0,H271*F271/(F271+G271)),MIN(B271+D271,F271+MAX(0,H271-F271-G271-IF((Inputs!$B$5)&lt;Inputs!$B$5,C271+E271-G271,0)))))</f>
        <v>0</v>
      </c>
      <c r="K271" s="3">
        <f>IF(Inputs!$B$26&lt;&gt;"Ready to model","PENDING INPUTS",MIN(C271+E271,MAX(0,H271-J271)))</f>
        <v>0</v>
      </c>
      <c r="L271" s="3">
        <f>IF(Inputs!$B$26&lt;&gt;"Ready to model","PENDING INPUTS",MAX(0,B271+D271-J271))</f>
        <v>0</v>
      </c>
      <c r="M271" s="3">
        <f>IF(Inputs!$B$26&lt;&gt;"Ready to model","PENDING INPUTS",MAX(0,C271+E271-K271))</f>
        <v>0</v>
      </c>
      <c r="N271" s="3">
        <f>IF(Inputs!$B$26&lt;&gt;"Ready to model","PENDING INPUTS",L271+M271)</f>
        <v>0</v>
      </c>
      <c r="O271" s="3">
        <f>IF(Inputs!$B$26&lt;&gt;"Ready to model","PENDING INPUTS",D271+E271+O270)</f>
        <v>2224.3199999999997</v>
      </c>
      <c r="P271" s="3">
        <f>IF(Inputs!$B$26&lt;&gt;"Ready to model","PENDING INPUTS",J271+K271+P270)</f>
        <v>12124.32</v>
      </c>
    </row>
    <row r="272" spans="1:16" ht="27.95" customHeight="1" x14ac:dyDescent="0.25">
      <c r="A272">
        <v>268</v>
      </c>
      <c r="B272" s="3">
        <f>IF(Inputs!$B$26&lt;&gt;"Ready to model","PENDING INPUTS",L271)</f>
        <v>0</v>
      </c>
      <c r="C272" s="3">
        <f>IF(Inputs!$B$26&lt;&gt;"Ready to model","PENDING INPUTS",M271)</f>
        <v>0</v>
      </c>
      <c r="D272" s="3">
        <f>IF(Inputs!$B$26&lt;&gt;"Ready to model","PENDING INPUTS",ROUND(B272*(Inputs!$B$5)/12,2))</f>
        <v>0</v>
      </c>
      <c r="E272" s="3">
        <f>IF(Inputs!$B$26&lt;&gt;"Ready to model","PENDING INPUTS",ROUND(C272*Inputs!$B$5/12,2))</f>
        <v>0</v>
      </c>
      <c r="F272" s="3">
        <f>IF(Inputs!$B$26&lt;&gt;"Ready to model","PENDING INPUTS",MIN(B272+D272,Inputs!$B$6))</f>
        <v>0</v>
      </c>
      <c r="G272" s="3">
        <f>IF(Inputs!$B$26&lt;&gt;"Ready to model","PENDING INPUTS",MIN(C272+E272,Inputs!$B$9))</f>
        <v>0</v>
      </c>
      <c r="H272" s="3">
        <f>IF(Inputs!$B$26&lt;&gt;"Ready to model","PENDING INPUTS",Inputs!$B$7)</f>
        <v>550</v>
      </c>
      <c r="I272" s="3">
        <f>IF(Inputs!$B$26&lt;&gt;"Ready to model","PENDING INPUTS",MAX(0,F272+G272-H272))</f>
        <v>0</v>
      </c>
      <c r="J272" s="3">
        <f>IF(Inputs!$B$26&lt;&gt;"Ready to model","PENDING INPUTS",IF(F272+G272&gt;H272,IF(F272+G272=0,0,H272*F272/(F272+G272)),MIN(B272+D272,F272+MAX(0,H272-F272-G272-IF((Inputs!$B$5)&lt;Inputs!$B$5,C272+E272-G272,0)))))</f>
        <v>0</v>
      </c>
      <c r="K272" s="3">
        <f>IF(Inputs!$B$26&lt;&gt;"Ready to model","PENDING INPUTS",MIN(C272+E272,MAX(0,H272-J272)))</f>
        <v>0</v>
      </c>
      <c r="L272" s="3">
        <f>IF(Inputs!$B$26&lt;&gt;"Ready to model","PENDING INPUTS",MAX(0,B272+D272-J272))</f>
        <v>0</v>
      </c>
      <c r="M272" s="3">
        <f>IF(Inputs!$B$26&lt;&gt;"Ready to model","PENDING INPUTS",MAX(0,C272+E272-K272))</f>
        <v>0</v>
      </c>
      <c r="N272" s="3">
        <f>IF(Inputs!$B$26&lt;&gt;"Ready to model","PENDING INPUTS",L272+M272)</f>
        <v>0</v>
      </c>
      <c r="O272" s="3">
        <f>IF(Inputs!$B$26&lt;&gt;"Ready to model","PENDING INPUTS",D272+E272+O271)</f>
        <v>2224.3199999999997</v>
      </c>
      <c r="P272" s="3">
        <f>IF(Inputs!$B$26&lt;&gt;"Ready to model","PENDING INPUTS",J272+K272+P271)</f>
        <v>12124.32</v>
      </c>
    </row>
    <row r="273" spans="1:16" ht="27.95" customHeight="1" x14ac:dyDescent="0.25">
      <c r="A273">
        <v>269</v>
      </c>
      <c r="B273" s="3">
        <f>IF(Inputs!$B$26&lt;&gt;"Ready to model","PENDING INPUTS",L272)</f>
        <v>0</v>
      </c>
      <c r="C273" s="3">
        <f>IF(Inputs!$B$26&lt;&gt;"Ready to model","PENDING INPUTS",M272)</f>
        <v>0</v>
      </c>
      <c r="D273" s="3">
        <f>IF(Inputs!$B$26&lt;&gt;"Ready to model","PENDING INPUTS",ROUND(B273*(Inputs!$B$5)/12,2))</f>
        <v>0</v>
      </c>
      <c r="E273" s="3">
        <f>IF(Inputs!$B$26&lt;&gt;"Ready to model","PENDING INPUTS",ROUND(C273*Inputs!$B$5/12,2))</f>
        <v>0</v>
      </c>
      <c r="F273" s="3">
        <f>IF(Inputs!$B$26&lt;&gt;"Ready to model","PENDING INPUTS",MIN(B273+D273,Inputs!$B$6))</f>
        <v>0</v>
      </c>
      <c r="G273" s="3">
        <f>IF(Inputs!$B$26&lt;&gt;"Ready to model","PENDING INPUTS",MIN(C273+E273,Inputs!$B$9))</f>
        <v>0</v>
      </c>
      <c r="H273" s="3">
        <f>IF(Inputs!$B$26&lt;&gt;"Ready to model","PENDING INPUTS",Inputs!$B$7)</f>
        <v>550</v>
      </c>
      <c r="I273" s="3">
        <f>IF(Inputs!$B$26&lt;&gt;"Ready to model","PENDING INPUTS",MAX(0,F273+G273-H273))</f>
        <v>0</v>
      </c>
      <c r="J273" s="3">
        <f>IF(Inputs!$B$26&lt;&gt;"Ready to model","PENDING INPUTS",IF(F273+G273&gt;H273,IF(F273+G273=0,0,H273*F273/(F273+G273)),MIN(B273+D273,F273+MAX(0,H273-F273-G273-IF((Inputs!$B$5)&lt;Inputs!$B$5,C273+E273-G273,0)))))</f>
        <v>0</v>
      </c>
      <c r="K273" s="3">
        <f>IF(Inputs!$B$26&lt;&gt;"Ready to model","PENDING INPUTS",MIN(C273+E273,MAX(0,H273-J273)))</f>
        <v>0</v>
      </c>
      <c r="L273" s="3">
        <f>IF(Inputs!$B$26&lt;&gt;"Ready to model","PENDING INPUTS",MAX(0,B273+D273-J273))</f>
        <v>0</v>
      </c>
      <c r="M273" s="3">
        <f>IF(Inputs!$B$26&lt;&gt;"Ready to model","PENDING INPUTS",MAX(0,C273+E273-K273))</f>
        <v>0</v>
      </c>
      <c r="N273" s="3">
        <f>IF(Inputs!$B$26&lt;&gt;"Ready to model","PENDING INPUTS",L273+M273)</f>
        <v>0</v>
      </c>
      <c r="O273" s="3">
        <f>IF(Inputs!$B$26&lt;&gt;"Ready to model","PENDING INPUTS",D273+E273+O272)</f>
        <v>2224.3199999999997</v>
      </c>
      <c r="P273" s="3">
        <f>IF(Inputs!$B$26&lt;&gt;"Ready to model","PENDING INPUTS",J273+K273+P272)</f>
        <v>12124.32</v>
      </c>
    </row>
    <row r="274" spans="1:16" ht="27.95" customHeight="1" x14ac:dyDescent="0.25">
      <c r="A274">
        <v>270</v>
      </c>
      <c r="B274" s="3">
        <f>IF(Inputs!$B$26&lt;&gt;"Ready to model","PENDING INPUTS",L273)</f>
        <v>0</v>
      </c>
      <c r="C274" s="3">
        <f>IF(Inputs!$B$26&lt;&gt;"Ready to model","PENDING INPUTS",M273)</f>
        <v>0</v>
      </c>
      <c r="D274" s="3">
        <f>IF(Inputs!$B$26&lt;&gt;"Ready to model","PENDING INPUTS",ROUND(B274*(Inputs!$B$5)/12,2))</f>
        <v>0</v>
      </c>
      <c r="E274" s="3">
        <f>IF(Inputs!$B$26&lt;&gt;"Ready to model","PENDING INPUTS",ROUND(C274*Inputs!$B$5/12,2))</f>
        <v>0</v>
      </c>
      <c r="F274" s="3">
        <f>IF(Inputs!$B$26&lt;&gt;"Ready to model","PENDING INPUTS",MIN(B274+D274,Inputs!$B$6))</f>
        <v>0</v>
      </c>
      <c r="G274" s="3">
        <f>IF(Inputs!$B$26&lt;&gt;"Ready to model","PENDING INPUTS",MIN(C274+E274,Inputs!$B$9))</f>
        <v>0</v>
      </c>
      <c r="H274" s="3">
        <f>IF(Inputs!$B$26&lt;&gt;"Ready to model","PENDING INPUTS",Inputs!$B$7)</f>
        <v>550</v>
      </c>
      <c r="I274" s="3">
        <f>IF(Inputs!$B$26&lt;&gt;"Ready to model","PENDING INPUTS",MAX(0,F274+G274-H274))</f>
        <v>0</v>
      </c>
      <c r="J274" s="3">
        <f>IF(Inputs!$B$26&lt;&gt;"Ready to model","PENDING INPUTS",IF(F274+G274&gt;H274,IF(F274+G274=0,0,H274*F274/(F274+G274)),MIN(B274+D274,F274+MAX(0,H274-F274-G274-IF((Inputs!$B$5)&lt;Inputs!$B$5,C274+E274-G274,0)))))</f>
        <v>0</v>
      </c>
      <c r="K274" s="3">
        <f>IF(Inputs!$B$26&lt;&gt;"Ready to model","PENDING INPUTS",MIN(C274+E274,MAX(0,H274-J274)))</f>
        <v>0</v>
      </c>
      <c r="L274" s="3">
        <f>IF(Inputs!$B$26&lt;&gt;"Ready to model","PENDING INPUTS",MAX(0,B274+D274-J274))</f>
        <v>0</v>
      </c>
      <c r="M274" s="3">
        <f>IF(Inputs!$B$26&lt;&gt;"Ready to model","PENDING INPUTS",MAX(0,C274+E274-K274))</f>
        <v>0</v>
      </c>
      <c r="N274" s="3">
        <f>IF(Inputs!$B$26&lt;&gt;"Ready to model","PENDING INPUTS",L274+M274)</f>
        <v>0</v>
      </c>
      <c r="O274" s="3">
        <f>IF(Inputs!$B$26&lt;&gt;"Ready to model","PENDING INPUTS",D274+E274+O273)</f>
        <v>2224.3199999999997</v>
      </c>
      <c r="P274" s="3">
        <f>IF(Inputs!$B$26&lt;&gt;"Ready to model","PENDING INPUTS",J274+K274+P273)</f>
        <v>12124.32</v>
      </c>
    </row>
    <row r="275" spans="1:16" ht="27.95" customHeight="1" x14ac:dyDescent="0.25">
      <c r="A275">
        <v>271</v>
      </c>
      <c r="B275" s="3">
        <f>IF(Inputs!$B$26&lt;&gt;"Ready to model","PENDING INPUTS",L274)</f>
        <v>0</v>
      </c>
      <c r="C275" s="3">
        <f>IF(Inputs!$B$26&lt;&gt;"Ready to model","PENDING INPUTS",M274)</f>
        <v>0</v>
      </c>
      <c r="D275" s="3">
        <f>IF(Inputs!$B$26&lt;&gt;"Ready to model","PENDING INPUTS",ROUND(B275*(Inputs!$B$5)/12,2))</f>
        <v>0</v>
      </c>
      <c r="E275" s="3">
        <f>IF(Inputs!$B$26&lt;&gt;"Ready to model","PENDING INPUTS",ROUND(C275*Inputs!$B$5/12,2))</f>
        <v>0</v>
      </c>
      <c r="F275" s="3">
        <f>IF(Inputs!$B$26&lt;&gt;"Ready to model","PENDING INPUTS",MIN(B275+D275,Inputs!$B$6))</f>
        <v>0</v>
      </c>
      <c r="G275" s="3">
        <f>IF(Inputs!$B$26&lt;&gt;"Ready to model","PENDING INPUTS",MIN(C275+E275,Inputs!$B$9))</f>
        <v>0</v>
      </c>
      <c r="H275" s="3">
        <f>IF(Inputs!$B$26&lt;&gt;"Ready to model","PENDING INPUTS",Inputs!$B$7)</f>
        <v>550</v>
      </c>
      <c r="I275" s="3">
        <f>IF(Inputs!$B$26&lt;&gt;"Ready to model","PENDING INPUTS",MAX(0,F275+G275-H275))</f>
        <v>0</v>
      </c>
      <c r="J275" s="3">
        <f>IF(Inputs!$B$26&lt;&gt;"Ready to model","PENDING INPUTS",IF(F275+G275&gt;H275,IF(F275+G275=0,0,H275*F275/(F275+G275)),MIN(B275+D275,F275+MAX(0,H275-F275-G275-IF((Inputs!$B$5)&lt;Inputs!$B$5,C275+E275-G275,0)))))</f>
        <v>0</v>
      </c>
      <c r="K275" s="3">
        <f>IF(Inputs!$B$26&lt;&gt;"Ready to model","PENDING INPUTS",MIN(C275+E275,MAX(0,H275-J275)))</f>
        <v>0</v>
      </c>
      <c r="L275" s="3">
        <f>IF(Inputs!$B$26&lt;&gt;"Ready to model","PENDING INPUTS",MAX(0,B275+D275-J275))</f>
        <v>0</v>
      </c>
      <c r="M275" s="3">
        <f>IF(Inputs!$B$26&lt;&gt;"Ready to model","PENDING INPUTS",MAX(0,C275+E275-K275))</f>
        <v>0</v>
      </c>
      <c r="N275" s="3">
        <f>IF(Inputs!$B$26&lt;&gt;"Ready to model","PENDING INPUTS",L275+M275)</f>
        <v>0</v>
      </c>
      <c r="O275" s="3">
        <f>IF(Inputs!$B$26&lt;&gt;"Ready to model","PENDING INPUTS",D275+E275+O274)</f>
        <v>2224.3199999999997</v>
      </c>
      <c r="P275" s="3">
        <f>IF(Inputs!$B$26&lt;&gt;"Ready to model","PENDING INPUTS",J275+K275+P274)</f>
        <v>12124.32</v>
      </c>
    </row>
    <row r="276" spans="1:16" ht="27.95" customHeight="1" x14ac:dyDescent="0.25">
      <c r="A276">
        <v>272</v>
      </c>
      <c r="B276" s="3">
        <f>IF(Inputs!$B$26&lt;&gt;"Ready to model","PENDING INPUTS",L275)</f>
        <v>0</v>
      </c>
      <c r="C276" s="3">
        <f>IF(Inputs!$B$26&lt;&gt;"Ready to model","PENDING INPUTS",M275)</f>
        <v>0</v>
      </c>
      <c r="D276" s="3">
        <f>IF(Inputs!$B$26&lt;&gt;"Ready to model","PENDING INPUTS",ROUND(B276*(Inputs!$B$5)/12,2))</f>
        <v>0</v>
      </c>
      <c r="E276" s="3">
        <f>IF(Inputs!$B$26&lt;&gt;"Ready to model","PENDING INPUTS",ROUND(C276*Inputs!$B$5/12,2))</f>
        <v>0</v>
      </c>
      <c r="F276" s="3">
        <f>IF(Inputs!$B$26&lt;&gt;"Ready to model","PENDING INPUTS",MIN(B276+D276,Inputs!$B$6))</f>
        <v>0</v>
      </c>
      <c r="G276" s="3">
        <f>IF(Inputs!$B$26&lt;&gt;"Ready to model","PENDING INPUTS",MIN(C276+E276,Inputs!$B$9))</f>
        <v>0</v>
      </c>
      <c r="H276" s="3">
        <f>IF(Inputs!$B$26&lt;&gt;"Ready to model","PENDING INPUTS",Inputs!$B$7)</f>
        <v>550</v>
      </c>
      <c r="I276" s="3">
        <f>IF(Inputs!$B$26&lt;&gt;"Ready to model","PENDING INPUTS",MAX(0,F276+G276-H276))</f>
        <v>0</v>
      </c>
      <c r="J276" s="3">
        <f>IF(Inputs!$B$26&lt;&gt;"Ready to model","PENDING INPUTS",IF(F276+G276&gt;H276,IF(F276+G276=0,0,H276*F276/(F276+G276)),MIN(B276+D276,F276+MAX(0,H276-F276-G276-IF((Inputs!$B$5)&lt;Inputs!$B$5,C276+E276-G276,0)))))</f>
        <v>0</v>
      </c>
      <c r="K276" s="3">
        <f>IF(Inputs!$B$26&lt;&gt;"Ready to model","PENDING INPUTS",MIN(C276+E276,MAX(0,H276-J276)))</f>
        <v>0</v>
      </c>
      <c r="L276" s="3">
        <f>IF(Inputs!$B$26&lt;&gt;"Ready to model","PENDING INPUTS",MAX(0,B276+D276-J276))</f>
        <v>0</v>
      </c>
      <c r="M276" s="3">
        <f>IF(Inputs!$B$26&lt;&gt;"Ready to model","PENDING INPUTS",MAX(0,C276+E276-K276))</f>
        <v>0</v>
      </c>
      <c r="N276" s="3">
        <f>IF(Inputs!$B$26&lt;&gt;"Ready to model","PENDING INPUTS",L276+M276)</f>
        <v>0</v>
      </c>
      <c r="O276" s="3">
        <f>IF(Inputs!$B$26&lt;&gt;"Ready to model","PENDING INPUTS",D276+E276+O275)</f>
        <v>2224.3199999999997</v>
      </c>
      <c r="P276" s="3">
        <f>IF(Inputs!$B$26&lt;&gt;"Ready to model","PENDING INPUTS",J276+K276+P275)</f>
        <v>12124.32</v>
      </c>
    </row>
    <row r="277" spans="1:16" ht="27.95" customHeight="1" x14ac:dyDescent="0.25">
      <c r="A277">
        <v>273</v>
      </c>
      <c r="B277" s="3">
        <f>IF(Inputs!$B$26&lt;&gt;"Ready to model","PENDING INPUTS",L276)</f>
        <v>0</v>
      </c>
      <c r="C277" s="3">
        <f>IF(Inputs!$B$26&lt;&gt;"Ready to model","PENDING INPUTS",M276)</f>
        <v>0</v>
      </c>
      <c r="D277" s="3">
        <f>IF(Inputs!$B$26&lt;&gt;"Ready to model","PENDING INPUTS",ROUND(B277*(Inputs!$B$5)/12,2))</f>
        <v>0</v>
      </c>
      <c r="E277" s="3">
        <f>IF(Inputs!$B$26&lt;&gt;"Ready to model","PENDING INPUTS",ROUND(C277*Inputs!$B$5/12,2))</f>
        <v>0</v>
      </c>
      <c r="F277" s="3">
        <f>IF(Inputs!$B$26&lt;&gt;"Ready to model","PENDING INPUTS",MIN(B277+D277,Inputs!$B$6))</f>
        <v>0</v>
      </c>
      <c r="G277" s="3">
        <f>IF(Inputs!$B$26&lt;&gt;"Ready to model","PENDING INPUTS",MIN(C277+E277,Inputs!$B$9))</f>
        <v>0</v>
      </c>
      <c r="H277" s="3">
        <f>IF(Inputs!$B$26&lt;&gt;"Ready to model","PENDING INPUTS",Inputs!$B$7)</f>
        <v>550</v>
      </c>
      <c r="I277" s="3">
        <f>IF(Inputs!$B$26&lt;&gt;"Ready to model","PENDING INPUTS",MAX(0,F277+G277-H277))</f>
        <v>0</v>
      </c>
      <c r="J277" s="3">
        <f>IF(Inputs!$B$26&lt;&gt;"Ready to model","PENDING INPUTS",IF(F277+G277&gt;H277,IF(F277+G277=0,0,H277*F277/(F277+G277)),MIN(B277+D277,F277+MAX(0,H277-F277-G277-IF((Inputs!$B$5)&lt;Inputs!$B$5,C277+E277-G277,0)))))</f>
        <v>0</v>
      </c>
      <c r="K277" s="3">
        <f>IF(Inputs!$B$26&lt;&gt;"Ready to model","PENDING INPUTS",MIN(C277+E277,MAX(0,H277-J277)))</f>
        <v>0</v>
      </c>
      <c r="L277" s="3">
        <f>IF(Inputs!$B$26&lt;&gt;"Ready to model","PENDING INPUTS",MAX(0,B277+D277-J277))</f>
        <v>0</v>
      </c>
      <c r="M277" s="3">
        <f>IF(Inputs!$B$26&lt;&gt;"Ready to model","PENDING INPUTS",MAX(0,C277+E277-K277))</f>
        <v>0</v>
      </c>
      <c r="N277" s="3">
        <f>IF(Inputs!$B$26&lt;&gt;"Ready to model","PENDING INPUTS",L277+M277)</f>
        <v>0</v>
      </c>
      <c r="O277" s="3">
        <f>IF(Inputs!$B$26&lt;&gt;"Ready to model","PENDING INPUTS",D277+E277+O276)</f>
        <v>2224.3199999999997</v>
      </c>
      <c r="P277" s="3">
        <f>IF(Inputs!$B$26&lt;&gt;"Ready to model","PENDING INPUTS",J277+K277+P276)</f>
        <v>12124.32</v>
      </c>
    </row>
    <row r="278" spans="1:16" ht="27.95" customHeight="1" x14ac:dyDescent="0.25">
      <c r="A278">
        <v>274</v>
      </c>
      <c r="B278" s="3">
        <f>IF(Inputs!$B$26&lt;&gt;"Ready to model","PENDING INPUTS",L277)</f>
        <v>0</v>
      </c>
      <c r="C278" s="3">
        <f>IF(Inputs!$B$26&lt;&gt;"Ready to model","PENDING INPUTS",M277)</f>
        <v>0</v>
      </c>
      <c r="D278" s="3">
        <f>IF(Inputs!$B$26&lt;&gt;"Ready to model","PENDING INPUTS",ROUND(B278*(Inputs!$B$5)/12,2))</f>
        <v>0</v>
      </c>
      <c r="E278" s="3">
        <f>IF(Inputs!$B$26&lt;&gt;"Ready to model","PENDING INPUTS",ROUND(C278*Inputs!$B$5/12,2))</f>
        <v>0</v>
      </c>
      <c r="F278" s="3">
        <f>IF(Inputs!$B$26&lt;&gt;"Ready to model","PENDING INPUTS",MIN(B278+D278,Inputs!$B$6))</f>
        <v>0</v>
      </c>
      <c r="G278" s="3">
        <f>IF(Inputs!$B$26&lt;&gt;"Ready to model","PENDING INPUTS",MIN(C278+E278,Inputs!$B$9))</f>
        <v>0</v>
      </c>
      <c r="H278" s="3">
        <f>IF(Inputs!$B$26&lt;&gt;"Ready to model","PENDING INPUTS",Inputs!$B$7)</f>
        <v>550</v>
      </c>
      <c r="I278" s="3">
        <f>IF(Inputs!$B$26&lt;&gt;"Ready to model","PENDING INPUTS",MAX(0,F278+G278-H278))</f>
        <v>0</v>
      </c>
      <c r="J278" s="3">
        <f>IF(Inputs!$B$26&lt;&gt;"Ready to model","PENDING INPUTS",IF(F278+G278&gt;H278,IF(F278+G278=0,0,H278*F278/(F278+G278)),MIN(B278+D278,F278+MAX(0,H278-F278-G278-IF((Inputs!$B$5)&lt;Inputs!$B$5,C278+E278-G278,0)))))</f>
        <v>0</v>
      </c>
      <c r="K278" s="3">
        <f>IF(Inputs!$B$26&lt;&gt;"Ready to model","PENDING INPUTS",MIN(C278+E278,MAX(0,H278-J278)))</f>
        <v>0</v>
      </c>
      <c r="L278" s="3">
        <f>IF(Inputs!$B$26&lt;&gt;"Ready to model","PENDING INPUTS",MAX(0,B278+D278-J278))</f>
        <v>0</v>
      </c>
      <c r="M278" s="3">
        <f>IF(Inputs!$B$26&lt;&gt;"Ready to model","PENDING INPUTS",MAX(0,C278+E278-K278))</f>
        <v>0</v>
      </c>
      <c r="N278" s="3">
        <f>IF(Inputs!$B$26&lt;&gt;"Ready to model","PENDING INPUTS",L278+M278)</f>
        <v>0</v>
      </c>
      <c r="O278" s="3">
        <f>IF(Inputs!$B$26&lt;&gt;"Ready to model","PENDING INPUTS",D278+E278+O277)</f>
        <v>2224.3199999999997</v>
      </c>
      <c r="P278" s="3">
        <f>IF(Inputs!$B$26&lt;&gt;"Ready to model","PENDING INPUTS",J278+K278+P277)</f>
        <v>12124.32</v>
      </c>
    </row>
    <row r="279" spans="1:16" ht="27.95" customHeight="1" x14ac:dyDescent="0.25">
      <c r="A279">
        <v>275</v>
      </c>
      <c r="B279" s="3">
        <f>IF(Inputs!$B$26&lt;&gt;"Ready to model","PENDING INPUTS",L278)</f>
        <v>0</v>
      </c>
      <c r="C279" s="3">
        <f>IF(Inputs!$B$26&lt;&gt;"Ready to model","PENDING INPUTS",M278)</f>
        <v>0</v>
      </c>
      <c r="D279" s="3">
        <f>IF(Inputs!$B$26&lt;&gt;"Ready to model","PENDING INPUTS",ROUND(B279*(Inputs!$B$5)/12,2))</f>
        <v>0</v>
      </c>
      <c r="E279" s="3">
        <f>IF(Inputs!$B$26&lt;&gt;"Ready to model","PENDING INPUTS",ROUND(C279*Inputs!$B$5/12,2))</f>
        <v>0</v>
      </c>
      <c r="F279" s="3">
        <f>IF(Inputs!$B$26&lt;&gt;"Ready to model","PENDING INPUTS",MIN(B279+D279,Inputs!$B$6))</f>
        <v>0</v>
      </c>
      <c r="G279" s="3">
        <f>IF(Inputs!$B$26&lt;&gt;"Ready to model","PENDING INPUTS",MIN(C279+E279,Inputs!$B$9))</f>
        <v>0</v>
      </c>
      <c r="H279" s="3">
        <f>IF(Inputs!$B$26&lt;&gt;"Ready to model","PENDING INPUTS",Inputs!$B$7)</f>
        <v>550</v>
      </c>
      <c r="I279" s="3">
        <f>IF(Inputs!$B$26&lt;&gt;"Ready to model","PENDING INPUTS",MAX(0,F279+G279-H279))</f>
        <v>0</v>
      </c>
      <c r="J279" s="3">
        <f>IF(Inputs!$B$26&lt;&gt;"Ready to model","PENDING INPUTS",IF(F279+G279&gt;H279,IF(F279+G279=0,0,H279*F279/(F279+G279)),MIN(B279+D279,F279+MAX(0,H279-F279-G279-IF((Inputs!$B$5)&lt;Inputs!$B$5,C279+E279-G279,0)))))</f>
        <v>0</v>
      </c>
      <c r="K279" s="3">
        <f>IF(Inputs!$B$26&lt;&gt;"Ready to model","PENDING INPUTS",MIN(C279+E279,MAX(0,H279-J279)))</f>
        <v>0</v>
      </c>
      <c r="L279" s="3">
        <f>IF(Inputs!$B$26&lt;&gt;"Ready to model","PENDING INPUTS",MAX(0,B279+D279-J279))</f>
        <v>0</v>
      </c>
      <c r="M279" s="3">
        <f>IF(Inputs!$B$26&lt;&gt;"Ready to model","PENDING INPUTS",MAX(0,C279+E279-K279))</f>
        <v>0</v>
      </c>
      <c r="N279" s="3">
        <f>IF(Inputs!$B$26&lt;&gt;"Ready to model","PENDING INPUTS",L279+M279)</f>
        <v>0</v>
      </c>
      <c r="O279" s="3">
        <f>IF(Inputs!$B$26&lt;&gt;"Ready to model","PENDING INPUTS",D279+E279+O278)</f>
        <v>2224.3199999999997</v>
      </c>
      <c r="P279" s="3">
        <f>IF(Inputs!$B$26&lt;&gt;"Ready to model","PENDING INPUTS",J279+K279+P278)</f>
        <v>12124.32</v>
      </c>
    </row>
    <row r="280" spans="1:16" ht="27.95" customHeight="1" x14ac:dyDescent="0.25">
      <c r="A280">
        <v>276</v>
      </c>
      <c r="B280" s="3">
        <f>IF(Inputs!$B$26&lt;&gt;"Ready to model","PENDING INPUTS",L279)</f>
        <v>0</v>
      </c>
      <c r="C280" s="3">
        <f>IF(Inputs!$B$26&lt;&gt;"Ready to model","PENDING INPUTS",M279)</f>
        <v>0</v>
      </c>
      <c r="D280" s="3">
        <f>IF(Inputs!$B$26&lt;&gt;"Ready to model","PENDING INPUTS",ROUND(B280*(Inputs!$B$5)/12,2))</f>
        <v>0</v>
      </c>
      <c r="E280" s="3">
        <f>IF(Inputs!$B$26&lt;&gt;"Ready to model","PENDING INPUTS",ROUND(C280*Inputs!$B$5/12,2))</f>
        <v>0</v>
      </c>
      <c r="F280" s="3">
        <f>IF(Inputs!$B$26&lt;&gt;"Ready to model","PENDING INPUTS",MIN(B280+D280,Inputs!$B$6))</f>
        <v>0</v>
      </c>
      <c r="G280" s="3">
        <f>IF(Inputs!$B$26&lt;&gt;"Ready to model","PENDING INPUTS",MIN(C280+E280,Inputs!$B$9))</f>
        <v>0</v>
      </c>
      <c r="H280" s="3">
        <f>IF(Inputs!$B$26&lt;&gt;"Ready to model","PENDING INPUTS",Inputs!$B$7)</f>
        <v>550</v>
      </c>
      <c r="I280" s="3">
        <f>IF(Inputs!$B$26&lt;&gt;"Ready to model","PENDING INPUTS",MAX(0,F280+G280-H280))</f>
        <v>0</v>
      </c>
      <c r="J280" s="3">
        <f>IF(Inputs!$B$26&lt;&gt;"Ready to model","PENDING INPUTS",IF(F280+G280&gt;H280,IF(F280+G280=0,0,H280*F280/(F280+G280)),MIN(B280+D280,F280+MAX(0,H280-F280-G280-IF((Inputs!$B$5)&lt;Inputs!$B$5,C280+E280-G280,0)))))</f>
        <v>0</v>
      </c>
      <c r="K280" s="3">
        <f>IF(Inputs!$B$26&lt;&gt;"Ready to model","PENDING INPUTS",MIN(C280+E280,MAX(0,H280-J280)))</f>
        <v>0</v>
      </c>
      <c r="L280" s="3">
        <f>IF(Inputs!$B$26&lt;&gt;"Ready to model","PENDING INPUTS",MAX(0,B280+D280-J280))</f>
        <v>0</v>
      </c>
      <c r="M280" s="3">
        <f>IF(Inputs!$B$26&lt;&gt;"Ready to model","PENDING INPUTS",MAX(0,C280+E280-K280))</f>
        <v>0</v>
      </c>
      <c r="N280" s="3">
        <f>IF(Inputs!$B$26&lt;&gt;"Ready to model","PENDING INPUTS",L280+M280)</f>
        <v>0</v>
      </c>
      <c r="O280" s="3">
        <f>IF(Inputs!$B$26&lt;&gt;"Ready to model","PENDING INPUTS",D280+E280+O279)</f>
        <v>2224.3199999999997</v>
      </c>
      <c r="P280" s="3">
        <f>IF(Inputs!$B$26&lt;&gt;"Ready to model","PENDING INPUTS",J280+K280+P279)</f>
        <v>12124.32</v>
      </c>
    </row>
    <row r="281" spans="1:16" ht="27.95" customHeight="1" x14ac:dyDescent="0.25">
      <c r="A281">
        <v>277</v>
      </c>
      <c r="B281" s="3">
        <f>IF(Inputs!$B$26&lt;&gt;"Ready to model","PENDING INPUTS",L280)</f>
        <v>0</v>
      </c>
      <c r="C281" s="3">
        <f>IF(Inputs!$B$26&lt;&gt;"Ready to model","PENDING INPUTS",M280)</f>
        <v>0</v>
      </c>
      <c r="D281" s="3">
        <f>IF(Inputs!$B$26&lt;&gt;"Ready to model","PENDING INPUTS",ROUND(B281*(Inputs!$B$5)/12,2))</f>
        <v>0</v>
      </c>
      <c r="E281" s="3">
        <f>IF(Inputs!$B$26&lt;&gt;"Ready to model","PENDING INPUTS",ROUND(C281*Inputs!$B$5/12,2))</f>
        <v>0</v>
      </c>
      <c r="F281" s="3">
        <f>IF(Inputs!$B$26&lt;&gt;"Ready to model","PENDING INPUTS",MIN(B281+D281,Inputs!$B$6))</f>
        <v>0</v>
      </c>
      <c r="G281" s="3">
        <f>IF(Inputs!$B$26&lt;&gt;"Ready to model","PENDING INPUTS",MIN(C281+E281,Inputs!$B$9))</f>
        <v>0</v>
      </c>
      <c r="H281" s="3">
        <f>IF(Inputs!$B$26&lt;&gt;"Ready to model","PENDING INPUTS",Inputs!$B$7)</f>
        <v>550</v>
      </c>
      <c r="I281" s="3">
        <f>IF(Inputs!$B$26&lt;&gt;"Ready to model","PENDING INPUTS",MAX(0,F281+G281-H281))</f>
        <v>0</v>
      </c>
      <c r="J281" s="3">
        <f>IF(Inputs!$B$26&lt;&gt;"Ready to model","PENDING INPUTS",IF(F281+G281&gt;H281,IF(F281+G281=0,0,H281*F281/(F281+G281)),MIN(B281+D281,F281+MAX(0,H281-F281-G281-IF((Inputs!$B$5)&lt;Inputs!$B$5,C281+E281-G281,0)))))</f>
        <v>0</v>
      </c>
      <c r="K281" s="3">
        <f>IF(Inputs!$B$26&lt;&gt;"Ready to model","PENDING INPUTS",MIN(C281+E281,MAX(0,H281-J281)))</f>
        <v>0</v>
      </c>
      <c r="L281" s="3">
        <f>IF(Inputs!$B$26&lt;&gt;"Ready to model","PENDING INPUTS",MAX(0,B281+D281-J281))</f>
        <v>0</v>
      </c>
      <c r="M281" s="3">
        <f>IF(Inputs!$B$26&lt;&gt;"Ready to model","PENDING INPUTS",MAX(0,C281+E281-K281))</f>
        <v>0</v>
      </c>
      <c r="N281" s="3">
        <f>IF(Inputs!$B$26&lt;&gt;"Ready to model","PENDING INPUTS",L281+M281)</f>
        <v>0</v>
      </c>
      <c r="O281" s="3">
        <f>IF(Inputs!$B$26&lt;&gt;"Ready to model","PENDING INPUTS",D281+E281+O280)</f>
        <v>2224.3199999999997</v>
      </c>
      <c r="P281" s="3">
        <f>IF(Inputs!$B$26&lt;&gt;"Ready to model","PENDING INPUTS",J281+K281+P280)</f>
        <v>12124.32</v>
      </c>
    </row>
    <row r="282" spans="1:16" ht="27.95" customHeight="1" x14ac:dyDescent="0.25">
      <c r="A282">
        <v>278</v>
      </c>
      <c r="B282" s="3">
        <f>IF(Inputs!$B$26&lt;&gt;"Ready to model","PENDING INPUTS",L281)</f>
        <v>0</v>
      </c>
      <c r="C282" s="3">
        <f>IF(Inputs!$B$26&lt;&gt;"Ready to model","PENDING INPUTS",M281)</f>
        <v>0</v>
      </c>
      <c r="D282" s="3">
        <f>IF(Inputs!$B$26&lt;&gt;"Ready to model","PENDING INPUTS",ROUND(B282*(Inputs!$B$5)/12,2))</f>
        <v>0</v>
      </c>
      <c r="E282" s="3">
        <f>IF(Inputs!$B$26&lt;&gt;"Ready to model","PENDING INPUTS",ROUND(C282*Inputs!$B$5/12,2))</f>
        <v>0</v>
      </c>
      <c r="F282" s="3">
        <f>IF(Inputs!$B$26&lt;&gt;"Ready to model","PENDING INPUTS",MIN(B282+D282,Inputs!$B$6))</f>
        <v>0</v>
      </c>
      <c r="G282" s="3">
        <f>IF(Inputs!$B$26&lt;&gt;"Ready to model","PENDING INPUTS",MIN(C282+E282,Inputs!$B$9))</f>
        <v>0</v>
      </c>
      <c r="H282" s="3">
        <f>IF(Inputs!$B$26&lt;&gt;"Ready to model","PENDING INPUTS",Inputs!$B$7)</f>
        <v>550</v>
      </c>
      <c r="I282" s="3">
        <f>IF(Inputs!$B$26&lt;&gt;"Ready to model","PENDING INPUTS",MAX(0,F282+G282-H282))</f>
        <v>0</v>
      </c>
      <c r="J282" s="3">
        <f>IF(Inputs!$B$26&lt;&gt;"Ready to model","PENDING INPUTS",IF(F282+G282&gt;H282,IF(F282+G282=0,0,H282*F282/(F282+G282)),MIN(B282+D282,F282+MAX(0,H282-F282-G282-IF((Inputs!$B$5)&lt;Inputs!$B$5,C282+E282-G282,0)))))</f>
        <v>0</v>
      </c>
      <c r="K282" s="3">
        <f>IF(Inputs!$B$26&lt;&gt;"Ready to model","PENDING INPUTS",MIN(C282+E282,MAX(0,H282-J282)))</f>
        <v>0</v>
      </c>
      <c r="L282" s="3">
        <f>IF(Inputs!$B$26&lt;&gt;"Ready to model","PENDING INPUTS",MAX(0,B282+D282-J282))</f>
        <v>0</v>
      </c>
      <c r="M282" s="3">
        <f>IF(Inputs!$B$26&lt;&gt;"Ready to model","PENDING INPUTS",MAX(0,C282+E282-K282))</f>
        <v>0</v>
      </c>
      <c r="N282" s="3">
        <f>IF(Inputs!$B$26&lt;&gt;"Ready to model","PENDING INPUTS",L282+M282)</f>
        <v>0</v>
      </c>
      <c r="O282" s="3">
        <f>IF(Inputs!$B$26&lt;&gt;"Ready to model","PENDING INPUTS",D282+E282+O281)</f>
        <v>2224.3199999999997</v>
      </c>
      <c r="P282" s="3">
        <f>IF(Inputs!$B$26&lt;&gt;"Ready to model","PENDING INPUTS",J282+K282+P281)</f>
        <v>12124.32</v>
      </c>
    </row>
    <row r="283" spans="1:16" ht="27.95" customHeight="1" x14ac:dyDescent="0.25">
      <c r="A283">
        <v>279</v>
      </c>
      <c r="B283" s="3">
        <f>IF(Inputs!$B$26&lt;&gt;"Ready to model","PENDING INPUTS",L282)</f>
        <v>0</v>
      </c>
      <c r="C283" s="3">
        <f>IF(Inputs!$B$26&lt;&gt;"Ready to model","PENDING INPUTS",M282)</f>
        <v>0</v>
      </c>
      <c r="D283" s="3">
        <f>IF(Inputs!$B$26&lt;&gt;"Ready to model","PENDING INPUTS",ROUND(B283*(Inputs!$B$5)/12,2))</f>
        <v>0</v>
      </c>
      <c r="E283" s="3">
        <f>IF(Inputs!$B$26&lt;&gt;"Ready to model","PENDING INPUTS",ROUND(C283*Inputs!$B$5/12,2))</f>
        <v>0</v>
      </c>
      <c r="F283" s="3">
        <f>IF(Inputs!$B$26&lt;&gt;"Ready to model","PENDING INPUTS",MIN(B283+D283,Inputs!$B$6))</f>
        <v>0</v>
      </c>
      <c r="G283" s="3">
        <f>IF(Inputs!$B$26&lt;&gt;"Ready to model","PENDING INPUTS",MIN(C283+E283,Inputs!$B$9))</f>
        <v>0</v>
      </c>
      <c r="H283" s="3">
        <f>IF(Inputs!$B$26&lt;&gt;"Ready to model","PENDING INPUTS",Inputs!$B$7)</f>
        <v>550</v>
      </c>
      <c r="I283" s="3">
        <f>IF(Inputs!$B$26&lt;&gt;"Ready to model","PENDING INPUTS",MAX(0,F283+G283-H283))</f>
        <v>0</v>
      </c>
      <c r="J283" s="3">
        <f>IF(Inputs!$B$26&lt;&gt;"Ready to model","PENDING INPUTS",IF(F283+G283&gt;H283,IF(F283+G283=0,0,H283*F283/(F283+G283)),MIN(B283+D283,F283+MAX(0,H283-F283-G283-IF((Inputs!$B$5)&lt;Inputs!$B$5,C283+E283-G283,0)))))</f>
        <v>0</v>
      </c>
      <c r="K283" s="3">
        <f>IF(Inputs!$B$26&lt;&gt;"Ready to model","PENDING INPUTS",MIN(C283+E283,MAX(0,H283-J283)))</f>
        <v>0</v>
      </c>
      <c r="L283" s="3">
        <f>IF(Inputs!$B$26&lt;&gt;"Ready to model","PENDING INPUTS",MAX(0,B283+D283-J283))</f>
        <v>0</v>
      </c>
      <c r="M283" s="3">
        <f>IF(Inputs!$B$26&lt;&gt;"Ready to model","PENDING INPUTS",MAX(0,C283+E283-K283))</f>
        <v>0</v>
      </c>
      <c r="N283" s="3">
        <f>IF(Inputs!$B$26&lt;&gt;"Ready to model","PENDING INPUTS",L283+M283)</f>
        <v>0</v>
      </c>
      <c r="O283" s="3">
        <f>IF(Inputs!$B$26&lt;&gt;"Ready to model","PENDING INPUTS",D283+E283+O282)</f>
        <v>2224.3199999999997</v>
      </c>
      <c r="P283" s="3">
        <f>IF(Inputs!$B$26&lt;&gt;"Ready to model","PENDING INPUTS",J283+K283+P282)</f>
        <v>12124.32</v>
      </c>
    </row>
    <row r="284" spans="1:16" ht="27.95" customHeight="1" x14ac:dyDescent="0.25">
      <c r="A284">
        <v>280</v>
      </c>
      <c r="B284" s="3">
        <f>IF(Inputs!$B$26&lt;&gt;"Ready to model","PENDING INPUTS",L283)</f>
        <v>0</v>
      </c>
      <c r="C284" s="3">
        <f>IF(Inputs!$B$26&lt;&gt;"Ready to model","PENDING INPUTS",M283)</f>
        <v>0</v>
      </c>
      <c r="D284" s="3">
        <f>IF(Inputs!$B$26&lt;&gt;"Ready to model","PENDING INPUTS",ROUND(B284*(Inputs!$B$5)/12,2))</f>
        <v>0</v>
      </c>
      <c r="E284" s="3">
        <f>IF(Inputs!$B$26&lt;&gt;"Ready to model","PENDING INPUTS",ROUND(C284*Inputs!$B$5/12,2))</f>
        <v>0</v>
      </c>
      <c r="F284" s="3">
        <f>IF(Inputs!$B$26&lt;&gt;"Ready to model","PENDING INPUTS",MIN(B284+D284,Inputs!$B$6))</f>
        <v>0</v>
      </c>
      <c r="G284" s="3">
        <f>IF(Inputs!$B$26&lt;&gt;"Ready to model","PENDING INPUTS",MIN(C284+E284,Inputs!$B$9))</f>
        <v>0</v>
      </c>
      <c r="H284" s="3">
        <f>IF(Inputs!$B$26&lt;&gt;"Ready to model","PENDING INPUTS",Inputs!$B$7)</f>
        <v>550</v>
      </c>
      <c r="I284" s="3">
        <f>IF(Inputs!$B$26&lt;&gt;"Ready to model","PENDING INPUTS",MAX(0,F284+G284-H284))</f>
        <v>0</v>
      </c>
      <c r="J284" s="3">
        <f>IF(Inputs!$B$26&lt;&gt;"Ready to model","PENDING INPUTS",IF(F284+G284&gt;H284,IF(F284+G284=0,0,H284*F284/(F284+G284)),MIN(B284+D284,F284+MAX(0,H284-F284-G284-IF((Inputs!$B$5)&lt;Inputs!$B$5,C284+E284-G284,0)))))</f>
        <v>0</v>
      </c>
      <c r="K284" s="3">
        <f>IF(Inputs!$B$26&lt;&gt;"Ready to model","PENDING INPUTS",MIN(C284+E284,MAX(0,H284-J284)))</f>
        <v>0</v>
      </c>
      <c r="L284" s="3">
        <f>IF(Inputs!$B$26&lt;&gt;"Ready to model","PENDING INPUTS",MAX(0,B284+D284-J284))</f>
        <v>0</v>
      </c>
      <c r="M284" s="3">
        <f>IF(Inputs!$B$26&lt;&gt;"Ready to model","PENDING INPUTS",MAX(0,C284+E284-K284))</f>
        <v>0</v>
      </c>
      <c r="N284" s="3">
        <f>IF(Inputs!$B$26&lt;&gt;"Ready to model","PENDING INPUTS",L284+M284)</f>
        <v>0</v>
      </c>
      <c r="O284" s="3">
        <f>IF(Inputs!$B$26&lt;&gt;"Ready to model","PENDING INPUTS",D284+E284+O283)</f>
        <v>2224.3199999999997</v>
      </c>
      <c r="P284" s="3">
        <f>IF(Inputs!$B$26&lt;&gt;"Ready to model","PENDING INPUTS",J284+K284+P283)</f>
        <v>12124.32</v>
      </c>
    </row>
    <row r="285" spans="1:16" ht="27.95" customHeight="1" x14ac:dyDescent="0.25">
      <c r="A285">
        <v>281</v>
      </c>
      <c r="B285" s="3">
        <f>IF(Inputs!$B$26&lt;&gt;"Ready to model","PENDING INPUTS",L284)</f>
        <v>0</v>
      </c>
      <c r="C285" s="3">
        <f>IF(Inputs!$B$26&lt;&gt;"Ready to model","PENDING INPUTS",M284)</f>
        <v>0</v>
      </c>
      <c r="D285" s="3">
        <f>IF(Inputs!$B$26&lt;&gt;"Ready to model","PENDING INPUTS",ROUND(B285*(Inputs!$B$5)/12,2))</f>
        <v>0</v>
      </c>
      <c r="E285" s="3">
        <f>IF(Inputs!$B$26&lt;&gt;"Ready to model","PENDING INPUTS",ROUND(C285*Inputs!$B$5/12,2))</f>
        <v>0</v>
      </c>
      <c r="F285" s="3">
        <f>IF(Inputs!$B$26&lt;&gt;"Ready to model","PENDING INPUTS",MIN(B285+D285,Inputs!$B$6))</f>
        <v>0</v>
      </c>
      <c r="G285" s="3">
        <f>IF(Inputs!$B$26&lt;&gt;"Ready to model","PENDING INPUTS",MIN(C285+E285,Inputs!$B$9))</f>
        <v>0</v>
      </c>
      <c r="H285" s="3">
        <f>IF(Inputs!$B$26&lt;&gt;"Ready to model","PENDING INPUTS",Inputs!$B$7)</f>
        <v>550</v>
      </c>
      <c r="I285" s="3">
        <f>IF(Inputs!$B$26&lt;&gt;"Ready to model","PENDING INPUTS",MAX(0,F285+G285-H285))</f>
        <v>0</v>
      </c>
      <c r="J285" s="3">
        <f>IF(Inputs!$B$26&lt;&gt;"Ready to model","PENDING INPUTS",IF(F285+G285&gt;H285,IF(F285+G285=0,0,H285*F285/(F285+G285)),MIN(B285+D285,F285+MAX(0,H285-F285-G285-IF((Inputs!$B$5)&lt;Inputs!$B$5,C285+E285-G285,0)))))</f>
        <v>0</v>
      </c>
      <c r="K285" s="3">
        <f>IF(Inputs!$B$26&lt;&gt;"Ready to model","PENDING INPUTS",MIN(C285+E285,MAX(0,H285-J285)))</f>
        <v>0</v>
      </c>
      <c r="L285" s="3">
        <f>IF(Inputs!$B$26&lt;&gt;"Ready to model","PENDING INPUTS",MAX(0,B285+D285-J285))</f>
        <v>0</v>
      </c>
      <c r="M285" s="3">
        <f>IF(Inputs!$B$26&lt;&gt;"Ready to model","PENDING INPUTS",MAX(0,C285+E285-K285))</f>
        <v>0</v>
      </c>
      <c r="N285" s="3">
        <f>IF(Inputs!$B$26&lt;&gt;"Ready to model","PENDING INPUTS",L285+M285)</f>
        <v>0</v>
      </c>
      <c r="O285" s="3">
        <f>IF(Inputs!$B$26&lt;&gt;"Ready to model","PENDING INPUTS",D285+E285+O284)</f>
        <v>2224.3199999999997</v>
      </c>
      <c r="P285" s="3">
        <f>IF(Inputs!$B$26&lt;&gt;"Ready to model","PENDING INPUTS",J285+K285+P284)</f>
        <v>12124.32</v>
      </c>
    </row>
    <row r="286" spans="1:16" ht="27.95" customHeight="1" x14ac:dyDescent="0.25">
      <c r="A286">
        <v>282</v>
      </c>
      <c r="B286" s="3">
        <f>IF(Inputs!$B$26&lt;&gt;"Ready to model","PENDING INPUTS",L285)</f>
        <v>0</v>
      </c>
      <c r="C286" s="3">
        <f>IF(Inputs!$B$26&lt;&gt;"Ready to model","PENDING INPUTS",M285)</f>
        <v>0</v>
      </c>
      <c r="D286" s="3">
        <f>IF(Inputs!$B$26&lt;&gt;"Ready to model","PENDING INPUTS",ROUND(B286*(Inputs!$B$5)/12,2))</f>
        <v>0</v>
      </c>
      <c r="E286" s="3">
        <f>IF(Inputs!$B$26&lt;&gt;"Ready to model","PENDING INPUTS",ROUND(C286*Inputs!$B$5/12,2))</f>
        <v>0</v>
      </c>
      <c r="F286" s="3">
        <f>IF(Inputs!$B$26&lt;&gt;"Ready to model","PENDING INPUTS",MIN(B286+D286,Inputs!$B$6))</f>
        <v>0</v>
      </c>
      <c r="G286" s="3">
        <f>IF(Inputs!$B$26&lt;&gt;"Ready to model","PENDING INPUTS",MIN(C286+E286,Inputs!$B$9))</f>
        <v>0</v>
      </c>
      <c r="H286" s="3">
        <f>IF(Inputs!$B$26&lt;&gt;"Ready to model","PENDING INPUTS",Inputs!$B$7)</f>
        <v>550</v>
      </c>
      <c r="I286" s="3">
        <f>IF(Inputs!$B$26&lt;&gt;"Ready to model","PENDING INPUTS",MAX(0,F286+G286-H286))</f>
        <v>0</v>
      </c>
      <c r="J286" s="3">
        <f>IF(Inputs!$B$26&lt;&gt;"Ready to model","PENDING INPUTS",IF(F286+G286&gt;H286,IF(F286+G286=0,0,H286*F286/(F286+G286)),MIN(B286+D286,F286+MAX(0,H286-F286-G286-IF((Inputs!$B$5)&lt;Inputs!$B$5,C286+E286-G286,0)))))</f>
        <v>0</v>
      </c>
      <c r="K286" s="3">
        <f>IF(Inputs!$B$26&lt;&gt;"Ready to model","PENDING INPUTS",MIN(C286+E286,MAX(0,H286-J286)))</f>
        <v>0</v>
      </c>
      <c r="L286" s="3">
        <f>IF(Inputs!$B$26&lt;&gt;"Ready to model","PENDING INPUTS",MAX(0,B286+D286-J286))</f>
        <v>0</v>
      </c>
      <c r="M286" s="3">
        <f>IF(Inputs!$B$26&lt;&gt;"Ready to model","PENDING INPUTS",MAX(0,C286+E286-K286))</f>
        <v>0</v>
      </c>
      <c r="N286" s="3">
        <f>IF(Inputs!$B$26&lt;&gt;"Ready to model","PENDING INPUTS",L286+M286)</f>
        <v>0</v>
      </c>
      <c r="O286" s="3">
        <f>IF(Inputs!$B$26&lt;&gt;"Ready to model","PENDING INPUTS",D286+E286+O285)</f>
        <v>2224.3199999999997</v>
      </c>
      <c r="P286" s="3">
        <f>IF(Inputs!$B$26&lt;&gt;"Ready to model","PENDING INPUTS",J286+K286+P285)</f>
        <v>12124.32</v>
      </c>
    </row>
    <row r="287" spans="1:16" ht="27.95" customHeight="1" x14ac:dyDescent="0.25">
      <c r="A287">
        <v>283</v>
      </c>
      <c r="B287" s="3">
        <f>IF(Inputs!$B$26&lt;&gt;"Ready to model","PENDING INPUTS",L286)</f>
        <v>0</v>
      </c>
      <c r="C287" s="3">
        <f>IF(Inputs!$B$26&lt;&gt;"Ready to model","PENDING INPUTS",M286)</f>
        <v>0</v>
      </c>
      <c r="D287" s="3">
        <f>IF(Inputs!$B$26&lt;&gt;"Ready to model","PENDING INPUTS",ROUND(B287*(Inputs!$B$5)/12,2))</f>
        <v>0</v>
      </c>
      <c r="E287" s="3">
        <f>IF(Inputs!$B$26&lt;&gt;"Ready to model","PENDING INPUTS",ROUND(C287*Inputs!$B$5/12,2))</f>
        <v>0</v>
      </c>
      <c r="F287" s="3">
        <f>IF(Inputs!$B$26&lt;&gt;"Ready to model","PENDING INPUTS",MIN(B287+D287,Inputs!$B$6))</f>
        <v>0</v>
      </c>
      <c r="G287" s="3">
        <f>IF(Inputs!$B$26&lt;&gt;"Ready to model","PENDING INPUTS",MIN(C287+E287,Inputs!$B$9))</f>
        <v>0</v>
      </c>
      <c r="H287" s="3">
        <f>IF(Inputs!$B$26&lt;&gt;"Ready to model","PENDING INPUTS",Inputs!$B$7)</f>
        <v>550</v>
      </c>
      <c r="I287" s="3">
        <f>IF(Inputs!$B$26&lt;&gt;"Ready to model","PENDING INPUTS",MAX(0,F287+G287-H287))</f>
        <v>0</v>
      </c>
      <c r="J287" s="3">
        <f>IF(Inputs!$B$26&lt;&gt;"Ready to model","PENDING INPUTS",IF(F287+G287&gt;H287,IF(F287+G287=0,0,H287*F287/(F287+G287)),MIN(B287+D287,F287+MAX(0,H287-F287-G287-IF((Inputs!$B$5)&lt;Inputs!$B$5,C287+E287-G287,0)))))</f>
        <v>0</v>
      </c>
      <c r="K287" s="3">
        <f>IF(Inputs!$B$26&lt;&gt;"Ready to model","PENDING INPUTS",MIN(C287+E287,MAX(0,H287-J287)))</f>
        <v>0</v>
      </c>
      <c r="L287" s="3">
        <f>IF(Inputs!$B$26&lt;&gt;"Ready to model","PENDING INPUTS",MAX(0,B287+D287-J287))</f>
        <v>0</v>
      </c>
      <c r="M287" s="3">
        <f>IF(Inputs!$B$26&lt;&gt;"Ready to model","PENDING INPUTS",MAX(0,C287+E287-K287))</f>
        <v>0</v>
      </c>
      <c r="N287" s="3">
        <f>IF(Inputs!$B$26&lt;&gt;"Ready to model","PENDING INPUTS",L287+M287)</f>
        <v>0</v>
      </c>
      <c r="O287" s="3">
        <f>IF(Inputs!$B$26&lt;&gt;"Ready to model","PENDING INPUTS",D287+E287+O286)</f>
        <v>2224.3199999999997</v>
      </c>
      <c r="P287" s="3">
        <f>IF(Inputs!$B$26&lt;&gt;"Ready to model","PENDING INPUTS",J287+K287+P286)</f>
        <v>12124.32</v>
      </c>
    </row>
    <row r="288" spans="1:16" ht="27.95" customHeight="1" x14ac:dyDescent="0.25">
      <c r="A288">
        <v>284</v>
      </c>
      <c r="B288" s="3">
        <f>IF(Inputs!$B$26&lt;&gt;"Ready to model","PENDING INPUTS",L287)</f>
        <v>0</v>
      </c>
      <c r="C288" s="3">
        <f>IF(Inputs!$B$26&lt;&gt;"Ready to model","PENDING INPUTS",M287)</f>
        <v>0</v>
      </c>
      <c r="D288" s="3">
        <f>IF(Inputs!$B$26&lt;&gt;"Ready to model","PENDING INPUTS",ROUND(B288*(Inputs!$B$5)/12,2))</f>
        <v>0</v>
      </c>
      <c r="E288" s="3">
        <f>IF(Inputs!$B$26&lt;&gt;"Ready to model","PENDING INPUTS",ROUND(C288*Inputs!$B$5/12,2))</f>
        <v>0</v>
      </c>
      <c r="F288" s="3">
        <f>IF(Inputs!$B$26&lt;&gt;"Ready to model","PENDING INPUTS",MIN(B288+D288,Inputs!$B$6))</f>
        <v>0</v>
      </c>
      <c r="G288" s="3">
        <f>IF(Inputs!$B$26&lt;&gt;"Ready to model","PENDING INPUTS",MIN(C288+E288,Inputs!$B$9))</f>
        <v>0</v>
      </c>
      <c r="H288" s="3">
        <f>IF(Inputs!$B$26&lt;&gt;"Ready to model","PENDING INPUTS",Inputs!$B$7)</f>
        <v>550</v>
      </c>
      <c r="I288" s="3">
        <f>IF(Inputs!$B$26&lt;&gt;"Ready to model","PENDING INPUTS",MAX(0,F288+G288-H288))</f>
        <v>0</v>
      </c>
      <c r="J288" s="3">
        <f>IF(Inputs!$B$26&lt;&gt;"Ready to model","PENDING INPUTS",IF(F288+G288&gt;H288,IF(F288+G288=0,0,H288*F288/(F288+G288)),MIN(B288+D288,F288+MAX(0,H288-F288-G288-IF((Inputs!$B$5)&lt;Inputs!$B$5,C288+E288-G288,0)))))</f>
        <v>0</v>
      </c>
      <c r="K288" s="3">
        <f>IF(Inputs!$B$26&lt;&gt;"Ready to model","PENDING INPUTS",MIN(C288+E288,MAX(0,H288-J288)))</f>
        <v>0</v>
      </c>
      <c r="L288" s="3">
        <f>IF(Inputs!$B$26&lt;&gt;"Ready to model","PENDING INPUTS",MAX(0,B288+D288-J288))</f>
        <v>0</v>
      </c>
      <c r="M288" s="3">
        <f>IF(Inputs!$B$26&lt;&gt;"Ready to model","PENDING INPUTS",MAX(0,C288+E288-K288))</f>
        <v>0</v>
      </c>
      <c r="N288" s="3">
        <f>IF(Inputs!$B$26&lt;&gt;"Ready to model","PENDING INPUTS",L288+M288)</f>
        <v>0</v>
      </c>
      <c r="O288" s="3">
        <f>IF(Inputs!$B$26&lt;&gt;"Ready to model","PENDING INPUTS",D288+E288+O287)</f>
        <v>2224.3199999999997</v>
      </c>
      <c r="P288" s="3">
        <f>IF(Inputs!$B$26&lt;&gt;"Ready to model","PENDING INPUTS",J288+K288+P287)</f>
        <v>12124.32</v>
      </c>
    </row>
    <row r="289" spans="1:16" ht="27.95" customHeight="1" x14ac:dyDescent="0.25">
      <c r="A289">
        <v>285</v>
      </c>
      <c r="B289" s="3">
        <f>IF(Inputs!$B$26&lt;&gt;"Ready to model","PENDING INPUTS",L288)</f>
        <v>0</v>
      </c>
      <c r="C289" s="3">
        <f>IF(Inputs!$B$26&lt;&gt;"Ready to model","PENDING INPUTS",M288)</f>
        <v>0</v>
      </c>
      <c r="D289" s="3">
        <f>IF(Inputs!$B$26&lt;&gt;"Ready to model","PENDING INPUTS",ROUND(B289*(Inputs!$B$5)/12,2))</f>
        <v>0</v>
      </c>
      <c r="E289" s="3">
        <f>IF(Inputs!$B$26&lt;&gt;"Ready to model","PENDING INPUTS",ROUND(C289*Inputs!$B$5/12,2))</f>
        <v>0</v>
      </c>
      <c r="F289" s="3">
        <f>IF(Inputs!$B$26&lt;&gt;"Ready to model","PENDING INPUTS",MIN(B289+D289,Inputs!$B$6))</f>
        <v>0</v>
      </c>
      <c r="G289" s="3">
        <f>IF(Inputs!$B$26&lt;&gt;"Ready to model","PENDING INPUTS",MIN(C289+E289,Inputs!$B$9))</f>
        <v>0</v>
      </c>
      <c r="H289" s="3">
        <f>IF(Inputs!$B$26&lt;&gt;"Ready to model","PENDING INPUTS",Inputs!$B$7)</f>
        <v>550</v>
      </c>
      <c r="I289" s="3">
        <f>IF(Inputs!$B$26&lt;&gt;"Ready to model","PENDING INPUTS",MAX(0,F289+G289-H289))</f>
        <v>0</v>
      </c>
      <c r="J289" s="3">
        <f>IF(Inputs!$B$26&lt;&gt;"Ready to model","PENDING INPUTS",IF(F289+G289&gt;H289,IF(F289+G289=0,0,H289*F289/(F289+G289)),MIN(B289+D289,F289+MAX(0,H289-F289-G289-IF((Inputs!$B$5)&lt;Inputs!$B$5,C289+E289-G289,0)))))</f>
        <v>0</v>
      </c>
      <c r="K289" s="3">
        <f>IF(Inputs!$B$26&lt;&gt;"Ready to model","PENDING INPUTS",MIN(C289+E289,MAX(0,H289-J289)))</f>
        <v>0</v>
      </c>
      <c r="L289" s="3">
        <f>IF(Inputs!$B$26&lt;&gt;"Ready to model","PENDING INPUTS",MAX(0,B289+D289-J289))</f>
        <v>0</v>
      </c>
      <c r="M289" s="3">
        <f>IF(Inputs!$B$26&lt;&gt;"Ready to model","PENDING INPUTS",MAX(0,C289+E289-K289))</f>
        <v>0</v>
      </c>
      <c r="N289" s="3">
        <f>IF(Inputs!$B$26&lt;&gt;"Ready to model","PENDING INPUTS",L289+M289)</f>
        <v>0</v>
      </c>
      <c r="O289" s="3">
        <f>IF(Inputs!$B$26&lt;&gt;"Ready to model","PENDING INPUTS",D289+E289+O288)</f>
        <v>2224.3199999999997</v>
      </c>
      <c r="P289" s="3">
        <f>IF(Inputs!$B$26&lt;&gt;"Ready to model","PENDING INPUTS",J289+K289+P288)</f>
        <v>12124.32</v>
      </c>
    </row>
    <row r="290" spans="1:16" ht="27.95" customHeight="1" x14ac:dyDescent="0.25">
      <c r="A290">
        <v>286</v>
      </c>
      <c r="B290" s="3">
        <f>IF(Inputs!$B$26&lt;&gt;"Ready to model","PENDING INPUTS",L289)</f>
        <v>0</v>
      </c>
      <c r="C290" s="3">
        <f>IF(Inputs!$B$26&lt;&gt;"Ready to model","PENDING INPUTS",M289)</f>
        <v>0</v>
      </c>
      <c r="D290" s="3">
        <f>IF(Inputs!$B$26&lt;&gt;"Ready to model","PENDING INPUTS",ROUND(B290*(Inputs!$B$5)/12,2))</f>
        <v>0</v>
      </c>
      <c r="E290" s="3">
        <f>IF(Inputs!$B$26&lt;&gt;"Ready to model","PENDING INPUTS",ROUND(C290*Inputs!$B$5/12,2))</f>
        <v>0</v>
      </c>
      <c r="F290" s="3">
        <f>IF(Inputs!$B$26&lt;&gt;"Ready to model","PENDING INPUTS",MIN(B290+D290,Inputs!$B$6))</f>
        <v>0</v>
      </c>
      <c r="G290" s="3">
        <f>IF(Inputs!$B$26&lt;&gt;"Ready to model","PENDING INPUTS",MIN(C290+E290,Inputs!$B$9))</f>
        <v>0</v>
      </c>
      <c r="H290" s="3">
        <f>IF(Inputs!$B$26&lt;&gt;"Ready to model","PENDING INPUTS",Inputs!$B$7)</f>
        <v>550</v>
      </c>
      <c r="I290" s="3">
        <f>IF(Inputs!$B$26&lt;&gt;"Ready to model","PENDING INPUTS",MAX(0,F290+G290-H290))</f>
        <v>0</v>
      </c>
      <c r="J290" s="3">
        <f>IF(Inputs!$B$26&lt;&gt;"Ready to model","PENDING INPUTS",IF(F290+G290&gt;H290,IF(F290+G290=0,0,H290*F290/(F290+G290)),MIN(B290+D290,F290+MAX(0,H290-F290-G290-IF((Inputs!$B$5)&lt;Inputs!$B$5,C290+E290-G290,0)))))</f>
        <v>0</v>
      </c>
      <c r="K290" s="3">
        <f>IF(Inputs!$B$26&lt;&gt;"Ready to model","PENDING INPUTS",MIN(C290+E290,MAX(0,H290-J290)))</f>
        <v>0</v>
      </c>
      <c r="L290" s="3">
        <f>IF(Inputs!$B$26&lt;&gt;"Ready to model","PENDING INPUTS",MAX(0,B290+D290-J290))</f>
        <v>0</v>
      </c>
      <c r="M290" s="3">
        <f>IF(Inputs!$B$26&lt;&gt;"Ready to model","PENDING INPUTS",MAX(0,C290+E290-K290))</f>
        <v>0</v>
      </c>
      <c r="N290" s="3">
        <f>IF(Inputs!$B$26&lt;&gt;"Ready to model","PENDING INPUTS",L290+M290)</f>
        <v>0</v>
      </c>
      <c r="O290" s="3">
        <f>IF(Inputs!$B$26&lt;&gt;"Ready to model","PENDING INPUTS",D290+E290+O289)</f>
        <v>2224.3199999999997</v>
      </c>
      <c r="P290" s="3">
        <f>IF(Inputs!$B$26&lt;&gt;"Ready to model","PENDING INPUTS",J290+K290+P289)</f>
        <v>12124.32</v>
      </c>
    </row>
    <row r="291" spans="1:16" ht="27.95" customHeight="1" x14ac:dyDescent="0.25">
      <c r="A291">
        <v>287</v>
      </c>
      <c r="B291" s="3">
        <f>IF(Inputs!$B$26&lt;&gt;"Ready to model","PENDING INPUTS",L290)</f>
        <v>0</v>
      </c>
      <c r="C291" s="3">
        <f>IF(Inputs!$B$26&lt;&gt;"Ready to model","PENDING INPUTS",M290)</f>
        <v>0</v>
      </c>
      <c r="D291" s="3">
        <f>IF(Inputs!$B$26&lt;&gt;"Ready to model","PENDING INPUTS",ROUND(B291*(Inputs!$B$5)/12,2))</f>
        <v>0</v>
      </c>
      <c r="E291" s="3">
        <f>IF(Inputs!$B$26&lt;&gt;"Ready to model","PENDING INPUTS",ROUND(C291*Inputs!$B$5/12,2))</f>
        <v>0</v>
      </c>
      <c r="F291" s="3">
        <f>IF(Inputs!$B$26&lt;&gt;"Ready to model","PENDING INPUTS",MIN(B291+D291,Inputs!$B$6))</f>
        <v>0</v>
      </c>
      <c r="G291" s="3">
        <f>IF(Inputs!$B$26&lt;&gt;"Ready to model","PENDING INPUTS",MIN(C291+E291,Inputs!$B$9))</f>
        <v>0</v>
      </c>
      <c r="H291" s="3">
        <f>IF(Inputs!$B$26&lt;&gt;"Ready to model","PENDING INPUTS",Inputs!$B$7)</f>
        <v>550</v>
      </c>
      <c r="I291" s="3">
        <f>IF(Inputs!$B$26&lt;&gt;"Ready to model","PENDING INPUTS",MAX(0,F291+G291-H291))</f>
        <v>0</v>
      </c>
      <c r="J291" s="3">
        <f>IF(Inputs!$B$26&lt;&gt;"Ready to model","PENDING INPUTS",IF(F291+G291&gt;H291,IF(F291+G291=0,0,H291*F291/(F291+G291)),MIN(B291+D291,F291+MAX(0,H291-F291-G291-IF((Inputs!$B$5)&lt;Inputs!$B$5,C291+E291-G291,0)))))</f>
        <v>0</v>
      </c>
      <c r="K291" s="3">
        <f>IF(Inputs!$B$26&lt;&gt;"Ready to model","PENDING INPUTS",MIN(C291+E291,MAX(0,H291-J291)))</f>
        <v>0</v>
      </c>
      <c r="L291" s="3">
        <f>IF(Inputs!$B$26&lt;&gt;"Ready to model","PENDING INPUTS",MAX(0,B291+D291-J291))</f>
        <v>0</v>
      </c>
      <c r="M291" s="3">
        <f>IF(Inputs!$B$26&lt;&gt;"Ready to model","PENDING INPUTS",MAX(0,C291+E291-K291))</f>
        <v>0</v>
      </c>
      <c r="N291" s="3">
        <f>IF(Inputs!$B$26&lt;&gt;"Ready to model","PENDING INPUTS",L291+M291)</f>
        <v>0</v>
      </c>
      <c r="O291" s="3">
        <f>IF(Inputs!$B$26&lt;&gt;"Ready to model","PENDING INPUTS",D291+E291+O290)</f>
        <v>2224.3199999999997</v>
      </c>
      <c r="P291" s="3">
        <f>IF(Inputs!$B$26&lt;&gt;"Ready to model","PENDING INPUTS",J291+K291+P290)</f>
        <v>12124.32</v>
      </c>
    </row>
    <row r="292" spans="1:16" ht="27.95" customHeight="1" x14ac:dyDescent="0.25">
      <c r="A292">
        <v>288</v>
      </c>
      <c r="B292" s="3">
        <f>IF(Inputs!$B$26&lt;&gt;"Ready to model","PENDING INPUTS",L291)</f>
        <v>0</v>
      </c>
      <c r="C292" s="3">
        <f>IF(Inputs!$B$26&lt;&gt;"Ready to model","PENDING INPUTS",M291)</f>
        <v>0</v>
      </c>
      <c r="D292" s="3">
        <f>IF(Inputs!$B$26&lt;&gt;"Ready to model","PENDING INPUTS",ROUND(B292*(Inputs!$B$5)/12,2))</f>
        <v>0</v>
      </c>
      <c r="E292" s="3">
        <f>IF(Inputs!$B$26&lt;&gt;"Ready to model","PENDING INPUTS",ROUND(C292*Inputs!$B$5/12,2))</f>
        <v>0</v>
      </c>
      <c r="F292" s="3">
        <f>IF(Inputs!$B$26&lt;&gt;"Ready to model","PENDING INPUTS",MIN(B292+D292,Inputs!$B$6))</f>
        <v>0</v>
      </c>
      <c r="G292" s="3">
        <f>IF(Inputs!$B$26&lt;&gt;"Ready to model","PENDING INPUTS",MIN(C292+E292,Inputs!$B$9))</f>
        <v>0</v>
      </c>
      <c r="H292" s="3">
        <f>IF(Inputs!$B$26&lt;&gt;"Ready to model","PENDING INPUTS",Inputs!$B$7)</f>
        <v>550</v>
      </c>
      <c r="I292" s="3">
        <f>IF(Inputs!$B$26&lt;&gt;"Ready to model","PENDING INPUTS",MAX(0,F292+G292-H292))</f>
        <v>0</v>
      </c>
      <c r="J292" s="3">
        <f>IF(Inputs!$B$26&lt;&gt;"Ready to model","PENDING INPUTS",IF(F292+G292&gt;H292,IF(F292+G292=0,0,H292*F292/(F292+G292)),MIN(B292+D292,F292+MAX(0,H292-F292-G292-IF((Inputs!$B$5)&lt;Inputs!$B$5,C292+E292-G292,0)))))</f>
        <v>0</v>
      </c>
      <c r="K292" s="3">
        <f>IF(Inputs!$B$26&lt;&gt;"Ready to model","PENDING INPUTS",MIN(C292+E292,MAX(0,H292-J292)))</f>
        <v>0</v>
      </c>
      <c r="L292" s="3">
        <f>IF(Inputs!$B$26&lt;&gt;"Ready to model","PENDING INPUTS",MAX(0,B292+D292-J292))</f>
        <v>0</v>
      </c>
      <c r="M292" s="3">
        <f>IF(Inputs!$B$26&lt;&gt;"Ready to model","PENDING INPUTS",MAX(0,C292+E292-K292))</f>
        <v>0</v>
      </c>
      <c r="N292" s="3">
        <f>IF(Inputs!$B$26&lt;&gt;"Ready to model","PENDING INPUTS",L292+M292)</f>
        <v>0</v>
      </c>
      <c r="O292" s="3">
        <f>IF(Inputs!$B$26&lt;&gt;"Ready to model","PENDING INPUTS",D292+E292+O291)</f>
        <v>2224.3199999999997</v>
      </c>
      <c r="P292" s="3">
        <f>IF(Inputs!$B$26&lt;&gt;"Ready to model","PENDING INPUTS",J292+K292+P291)</f>
        <v>12124.32</v>
      </c>
    </row>
    <row r="293" spans="1:16" ht="27.95" customHeight="1" x14ac:dyDescent="0.25">
      <c r="A293">
        <v>289</v>
      </c>
      <c r="B293" s="3">
        <f>IF(Inputs!$B$26&lt;&gt;"Ready to model","PENDING INPUTS",L292)</f>
        <v>0</v>
      </c>
      <c r="C293" s="3">
        <f>IF(Inputs!$B$26&lt;&gt;"Ready to model","PENDING INPUTS",M292)</f>
        <v>0</v>
      </c>
      <c r="D293" s="3">
        <f>IF(Inputs!$B$26&lt;&gt;"Ready to model","PENDING INPUTS",ROUND(B293*(Inputs!$B$5)/12,2))</f>
        <v>0</v>
      </c>
      <c r="E293" s="3">
        <f>IF(Inputs!$B$26&lt;&gt;"Ready to model","PENDING INPUTS",ROUND(C293*Inputs!$B$5/12,2))</f>
        <v>0</v>
      </c>
      <c r="F293" s="3">
        <f>IF(Inputs!$B$26&lt;&gt;"Ready to model","PENDING INPUTS",MIN(B293+D293,Inputs!$B$6))</f>
        <v>0</v>
      </c>
      <c r="G293" s="3">
        <f>IF(Inputs!$B$26&lt;&gt;"Ready to model","PENDING INPUTS",MIN(C293+E293,Inputs!$B$9))</f>
        <v>0</v>
      </c>
      <c r="H293" s="3">
        <f>IF(Inputs!$B$26&lt;&gt;"Ready to model","PENDING INPUTS",Inputs!$B$7)</f>
        <v>550</v>
      </c>
      <c r="I293" s="3">
        <f>IF(Inputs!$B$26&lt;&gt;"Ready to model","PENDING INPUTS",MAX(0,F293+G293-H293))</f>
        <v>0</v>
      </c>
      <c r="J293" s="3">
        <f>IF(Inputs!$B$26&lt;&gt;"Ready to model","PENDING INPUTS",IF(F293+G293&gt;H293,IF(F293+G293=0,0,H293*F293/(F293+G293)),MIN(B293+D293,F293+MAX(0,H293-F293-G293-IF((Inputs!$B$5)&lt;Inputs!$B$5,C293+E293-G293,0)))))</f>
        <v>0</v>
      </c>
      <c r="K293" s="3">
        <f>IF(Inputs!$B$26&lt;&gt;"Ready to model","PENDING INPUTS",MIN(C293+E293,MAX(0,H293-J293)))</f>
        <v>0</v>
      </c>
      <c r="L293" s="3">
        <f>IF(Inputs!$B$26&lt;&gt;"Ready to model","PENDING INPUTS",MAX(0,B293+D293-J293))</f>
        <v>0</v>
      </c>
      <c r="M293" s="3">
        <f>IF(Inputs!$B$26&lt;&gt;"Ready to model","PENDING INPUTS",MAX(0,C293+E293-K293))</f>
        <v>0</v>
      </c>
      <c r="N293" s="3">
        <f>IF(Inputs!$B$26&lt;&gt;"Ready to model","PENDING INPUTS",L293+M293)</f>
        <v>0</v>
      </c>
      <c r="O293" s="3">
        <f>IF(Inputs!$B$26&lt;&gt;"Ready to model","PENDING INPUTS",D293+E293+O292)</f>
        <v>2224.3199999999997</v>
      </c>
      <c r="P293" s="3">
        <f>IF(Inputs!$B$26&lt;&gt;"Ready to model","PENDING INPUTS",J293+K293+P292)</f>
        <v>12124.32</v>
      </c>
    </row>
    <row r="294" spans="1:16" ht="27.95" customHeight="1" x14ac:dyDescent="0.25">
      <c r="A294">
        <v>290</v>
      </c>
      <c r="B294" s="3">
        <f>IF(Inputs!$B$26&lt;&gt;"Ready to model","PENDING INPUTS",L293)</f>
        <v>0</v>
      </c>
      <c r="C294" s="3">
        <f>IF(Inputs!$B$26&lt;&gt;"Ready to model","PENDING INPUTS",M293)</f>
        <v>0</v>
      </c>
      <c r="D294" s="3">
        <f>IF(Inputs!$B$26&lt;&gt;"Ready to model","PENDING INPUTS",ROUND(B294*(Inputs!$B$5)/12,2))</f>
        <v>0</v>
      </c>
      <c r="E294" s="3">
        <f>IF(Inputs!$B$26&lt;&gt;"Ready to model","PENDING INPUTS",ROUND(C294*Inputs!$B$5/12,2))</f>
        <v>0</v>
      </c>
      <c r="F294" s="3">
        <f>IF(Inputs!$B$26&lt;&gt;"Ready to model","PENDING INPUTS",MIN(B294+D294,Inputs!$B$6))</f>
        <v>0</v>
      </c>
      <c r="G294" s="3">
        <f>IF(Inputs!$B$26&lt;&gt;"Ready to model","PENDING INPUTS",MIN(C294+E294,Inputs!$B$9))</f>
        <v>0</v>
      </c>
      <c r="H294" s="3">
        <f>IF(Inputs!$B$26&lt;&gt;"Ready to model","PENDING INPUTS",Inputs!$B$7)</f>
        <v>550</v>
      </c>
      <c r="I294" s="3">
        <f>IF(Inputs!$B$26&lt;&gt;"Ready to model","PENDING INPUTS",MAX(0,F294+G294-H294))</f>
        <v>0</v>
      </c>
      <c r="J294" s="3">
        <f>IF(Inputs!$B$26&lt;&gt;"Ready to model","PENDING INPUTS",IF(F294+G294&gt;H294,IF(F294+G294=0,0,H294*F294/(F294+G294)),MIN(B294+D294,F294+MAX(0,H294-F294-G294-IF((Inputs!$B$5)&lt;Inputs!$B$5,C294+E294-G294,0)))))</f>
        <v>0</v>
      </c>
      <c r="K294" s="3">
        <f>IF(Inputs!$B$26&lt;&gt;"Ready to model","PENDING INPUTS",MIN(C294+E294,MAX(0,H294-J294)))</f>
        <v>0</v>
      </c>
      <c r="L294" s="3">
        <f>IF(Inputs!$B$26&lt;&gt;"Ready to model","PENDING INPUTS",MAX(0,B294+D294-J294))</f>
        <v>0</v>
      </c>
      <c r="M294" s="3">
        <f>IF(Inputs!$B$26&lt;&gt;"Ready to model","PENDING INPUTS",MAX(0,C294+E294-K294))</f>
        <v>0</v>
      </c>
      <c r="N294" s="3">
        <f>IF(Inputs!$B$26&lt;&gt;"Ready to model","PENDING INPUTS",L294+M294)</f>
        <v>0</v>
      </c>
      <c r="O294" s="3">
        <f>IF(Inputs!$B$26&lt;&gt;"Ready to model","PENDING INPUTS",D294+E294+O293)</f>
        <v>2224.3199999999997</v>
      </c>
      <c r="P294" s="3">
        <f>IF(Inputs!$B$26&lt;&gt;"Ready to model","PENDING INPUTS",J294+K294+P293)</f>
        <v>12124.32</v>
      </c>
    </row>
    <row r="295" spans="1:16" ht="27.95" customHeight="1" x14ac:dyDescent="0.25">
      <c r="A295">
        <v>291</v>
      </c>
      <c r="B295" s="3">
        <f>IF(Inputs!$B$26&lt;&gt;"Ready to model","PENDING INPUTS",L294)</f>
        <v>0</v>
      </c>
      <c r="C295" s="3">
        <f>IF(Inputs!$B$26&lt;&gt;"Ready to model","PENDING INPUTS",M294)</f>
        <v>0</v>
      </c>
      <c r="D295" s="3">
        <f>IF(Inputs!$B$26&lt;&gt;"Ready to model","PENDING INPUTS",ROUND(B295*(Inputs!$B$5)/12,2))</f>
        <v>0</v>
      </c>
      <c r="E295" s="3">
        <f>IF(Inputs!$B$26&lt;&gt;"Ready to model","PENDING INPUTS",ROUND(C295*Inputs!$B$5/12,2))</f>
        <v>0</v>
      </c>
      <c r="F295" s="3">
        <f>IF(Inputs!$B$26&lt;&gt;"Ready to model","PENDING INPUTS",MIN(B295+D295,Inputs!$B$6))</f>
        <v>0</v>
      </c>
      <c r="G295" s="3">
        <f>IF(Inputs!$B$26&lt;&gt;"Ready to model","PENDING INPUTS",MIN(C295+E295,Inputs!$B$9))</f>
        <v>0</v>
      </c>
      <c r="H295" s="3">
        <f>IF(Inputs!$B$26&lt;&gt;"Ready to model","PENDING INPUTS",Inputs!$B$7)</f>
        <v>550</v>
      </c>
      <c r="I295" s="3">
        <f>IF(Inputs!$B$26&lt;&gt;"Ready to model","PENDING INPUTS",MAX(0,F295+G295-H295))</f>
        <v>0</v>
      </c>
      <c r="J295" s="3">
        <f>IF(Inputs!$B$26&lt;&gt;"Ready to model","PENDING INPUTS",IF(F295+G295&gt;H295,IF(F295+G295=0,0,H295*F295/(F295+G295)),MIN(B295+D295,F295+MAX(0,H295-F295-G295-IF((Inputs!$B$5)&lt;Inputs!$B$5,C295+E295-G295,0)))))</f>
        <v>0</v>
      </c>
      <c r="K295" s="3">
        <f>IF(Inputs!$B$26&lt;&gt;"Ready to model","PENDING INPUTS",MIN(C295+E295,MAX(0,H295-J295)))</f>
        <v>0</v>
      </c>
      <c r="L295" s="3">
        <f>IF(Inputs!$B$26&lt;&gt;"Ready to model","PENDING INPUTS",MAX(0,B295+D295-J295))</f>
        <v>0</v>
      </c>
      <c r="M295" s="3">
        <f>IF(Inputs!$B$26&lt;&gt;"Ready to model","PENDING INPUTS",MAX(0,C295+E295-K295))</f>
        <v>0</v>
      </c>
      <c r="N295" s="3">
        <f>IF(Inputs!$B$26&lt;&gt;"Ready to model","PENDING INPUTS",L295+M295)</f>
        <v>0</v>
      </c>
      <c r="O295" s="3">
        <f>IF(Inputs!$B$26&lt;&gt;"Ready to model","PENDING INPUTS",D295+E295+O294)</f>
        <v>2224.3199999999997</v>
      </c>
      <c r="P295" s="3">
        <f>IF(Inputs!$B$26&lt;&gt;"Ready to model","PENDING INPUTS",J295+K295+P294)</f>
        <v>12124.32</v>
      </c>
    </row>
    <row r="296" spans="1:16" ht="27.95" customHeight="1" x14ac:dyDescent="0.25">
      <c r="A296">
        <v>292</v>
      </c>
      <c r="B296" s="3">
        <f>IF(Inputs!$B$26&lt;&gt;"Ready to model","PENDING INPUTS",L295)</f>
        <v>0</v>
      </c>
      <c r="C296" s="3">
        <f>IF(Inputs!$B$26&lt;&gt;"Ready to model","PENDING INPUTS",M295)</f>
        <v>0</v>
      </c>
      <c r="D296" s="3">
        <f>IF(Inputs!$B$26&lt;&gt;"Ready to model","PENDING INPUTS",ROUND(B296*(Inputs!$B$5)/12,2))</f>
        <v>0</v>
      </c>
      <c r="E296" s="3">
        <f>IF(Inputs!$B$26&lt;&gt;"Ready to model","PENDING INPUTS",ROUND(C296*Inputs!$B$5/12,2))</f>
        <v>0</v>
      </c>
      <c r="F296" s="3">
        <f>IF(Inputs!$B$26&lt;&gt;"Ready to model","PENDING INPUTS",MIN(B296+D296,Inputs!$B$6))</f>
        <v>0</v>
      </c>
      <c r="G296" s="3">
        <f>IF(Inputs!$B$26&lt;&gt;"Ready to model","PENDING INPUTS",MIN(C296+E296,Inputs!$B$9))</f>
        <v>0</v>
      </c>
      <c r="H296" s="3">
        <f>IF(Inputs!$B$26&lt;&gt;"Ready to model","PENDING INPUTS",Inputs!$B$7)</f>
        <v>550</v>
      </c>
      <c r="I296" s="3">
        <f>IF(Inputs!$B$26&lt;&gt;"Ready to model","PENDING INPUTS",MAX(0,F296+G296-H296))</f>
        <v>0</v>
      </c>
      <c r="J296" s="3">
        <f>IF(Inputs!$B$26&lt;&gt;"Ready to model","PENDING INPUTS",IF(F296+G296&gt;H296,IF(F296+G296=0,0,H296*F296/(F296+G296)),MIN(B296+D296,F296+MAX(0,H296-F296-G296-IF((Inputs!$B$5)&lt;Inputs!$B$5,C296+E296-G296,0)))))</f>
        <v>0</v>
      </c>
      <c r="K296" s="3">
        <f>IF(Inputs!$B$26&lt;&gt;"Ready to model","PENDING INPUTS",MIN(C296+E296,MAX(0,H296-J296)))</f>
        <v>0</v>
      </c>
      <c r="L296" s="3">
        <f>IF(Inputs!$B$26&lt;&gt;"Ready to model","PENDING INPUTS",MAX(0,B296+D296-J296))</f>
        <v>0</v>
      </c>
      <c r="M296" s="3">
        <f>IF(Inputs!$B$26&lt;&gt;"Ready to model","PENDING INPUTS",MAX(0,C296+E296-K296))</f>
        <v>0</v>
      </c>
      <c r="N296" s="3">
        <f>IF(Inputs!$B$26&lt;&gt;"Ready to model","PENDING INPUTS",L296+M296)</f>
        <v>0</v>
      </c>
      <c r="O296" s="3">
        <f>IF(Inputs!$B$26&lt;&gt;"Ready to model","PENDING INPUTS",D296+E296+O295)</f>
        <v>2224.3199999999997</v>
      </c>
      <c r="P296" s="3">
        <f>IF(Inputs!$B$26&lt;&gt;"Ready to model","PENDING INPUTS",J296+K296+P295)</f>
        <v>12124.32</v>
      </c>
    </row>
    <row r="297" spans="1:16" ht="27.95" customHeight="1" x14ac:dyDescent="0.25">
      <c r="A297">
        <v>293</v>
      </c>
      <c r="B297" s="3">
        <f>IF(Inputs!$B$26&lt;&gt;"Ready to model","PENDING INPUTS",L296)</f>
        <v>0</v>
      </c>
      <c r="C297" s="3">
        <f>IF(Inputs!$B$26&lt;&gt;"Ready to model","PENDING INPUTS",M296)</f>
        <v>0</v>
      </c>
      <c r="D297" s="3">
        <f>IF(Inputs!$B$26&lt;&gt;"Ready to model","PENDING INPUTS",ROUND(B297*(Inputs!$B$5)/12,2))</f>
        <v>0</v>
      </c>
      <c r="E297" s="3">
        <f>IF(Inputs!$B$26&lt;&gt;"Ready to model","PENDING INPUTS",ROUND(C297*Inputs!$B$5/12,2))</f>
        <v>0</v>
      </c>
      <c r="F297" s="3">
        <f>IF(Inputs!$B$26&lt;&gt;"Ready to model","PENDING INPUTS",MIN(B297+D297,Inputs!$B$6))</f>
        <v>0</v>
      </c>
      <c r="G297" s="3">
        <f>IF(Inputs!$B$26&lt;&gt;"Ready to model","PENDING INPUTS",MIN(C297+E297,Inputs!$B$9))</f>
        <v>0</v>
      </c>
      <c r="H297" s="3">
        <f>IF(Inputs!$B$26&lt;&gt;"Ready to model","PENDING INPUTS",Inputs!$B$7)</f>
        <v>550</v>
      </c>
      <c r="I297" s="3">
        <f>IF(Inputs!$B$26&lt;&gt;"Ready to model","PENDING INPUTS",MAX(0,F297+G297-H297))</f>
        <v>0</v>
      </c>
      <c r="J297" s="3">
        <f>IF(Inputs!$B$26&lt;&gt;"Ready to model","PENDING INPUTS",IF(F297+G297&gt;H297,IF(F297+G297=0,0,H297*F297/(F297+G297)),MIN(B297+D297,F297+MAX(0,H297-F297-G297-IF((Inputs!$B$5)&lt;Inputs!$B$5,C297+E297-G297,0)))))</f>
        <v>0</v>
      </c>
      <c r="K297" s="3">
        <f>IF(Inputs!$B$26&lt;&gt;"Ready to model","PENDING INPUTS",MIN(C297+E297,MAX(0,H297-J297)))</f>
        <v>0</v>
      </c>
      <c r="L297" s="3">
        <f>IF(Inputs!$B$26&lt;&gt;"Ready to model","PENDING INPUTS",MAX(0,B297+D297-J297))</f>
        <v>0</v>
      </c>
      <c r="M297" s="3">
        <f>IF(Inputs!$B$26&lt;&gt;"Ready to model","PENDING INPUTS",MAX(0,C297+E297-K297))</f>
        <v>0</v>
      </c>
      <c r="N297" s="3">
        <f>IF(Inputs!$B$26&lt;&gt;"Ready to model","PENDING INPUTS",L297+M297)</f>
        <v>0</v>
      </c>
      <c r="O297" s="3">
        <f>IF(Inputs!$B$26&lt;&gt;"Ready to model","PENDING INPUTS",D297+E297+O296)</f>
        <v>2224.3199999999997</v>
      </c>
      <c r="P297" s="3">
        <f>IF(Inputs!$B$26&lt;&gt;"Ready to model","PENDING INPUTS",J297+K297+P296)</f>
        <v>12124.32</v>
      </c>
    </row>
    <row r="298" spans="1:16" ht="27.95" customHeight="1" x14ac:dyDescent="0.25">
      <c r="A298">
        <v>294</v>
      </c>
      <c r="B298" s="3">
        <f>IF(Inputs!$B$26&lt;&gt;"Ready to model","PENDING INPUTS",L297)</f>
        <v>0</v>
      </c>
      <c r="C298" s="3">
        <f>IF(Inputs!$B$26&lt;&gt;"Ready to model","PENDING INPUTS",M297)</f>
        <v>0</v>
      </c>
      <c r="D298" s="3">
        <f>IF(Inputs!$B$26&lt;&gt;"Ready to model","PENDING INPUTS",ROUND(B298*(Inputs!$B$5)/12,2))</f>
        <v>0</v>
      </c>
      <c r="E298" s="3">
        <f>IF(Inputs!$B$26&lt;&gt;"Ready to model","PENDING INPUTS",ROUND(C298*Inputs!$B$5/12,2))</f>
        <v>0</v>
      </c>
      <c r="F298" s="3">
        <f>IF(Inputs!$B$26&lt;&gt;"Ready to model","PENDING INPUTS",MIN(B298+D298,Inputs!$B$6))</f>
        <v>0</v>
      </c>
      <c r="G298" s="3">
        <f>IF(Inputs!$B$26&lt;&gt;"Ready to model","PENDING INPUTS",MIN(C298+E298,Inputs!$B$9))</f>
        <v>0</v>
      </c>
      <c r="H298" s="3">
        <f>IF(Inputs!$B$26&lt;&gt;"Ready to model","PENDING INPUTS",Inputs!$B$7)</f>
        <v>550</v>
      </c>
      <c r="I298" s="3">
        <f>IF(Inputs!$B$26&lt;&gt;"Ready to model","PENDING INPUTS",MAX(0,F298+G298-H298))</f>
        <v>0</v>
      </c>
      <c r="J298" s="3">
        <f>IF(Inputs!$B$26&lt;&gt;"Ready to model","PENDING INPUTS",IF(F298+G298&gt;H298,IF(F298+G298=0,0,H298*F298/(F298+G298)),MIN(B298+D298,F298+MAX(0,H298-F298-G298-IF((Inputs!$B$5)&lt;Inputs!$B$5,C298+E298-G298,0)))))</f>
        <v>0</v>
      </c>
      <c r="K298" s="3">
        <f>IF(Inputs!$B$26&lt;&gt;"Ready to model","PENDING INPUTS",MIN(C298+E298,MAX(0,H298-J298)))</f>
        <v>0</v>
      </c>
      <c r="L298" s="3">
        <f>IF(Inputs!$B$26&lt;&gt;"Ready to model","PENDING INPUTS",MAX(0,B298+D298-J298))</f>
        <v>0</v>
      </c>
      <c r="M298" s="3">
        <f>IF(Inputs!$B$26&lt;&gt;"Ready to model","PENDING INPUTS",MAX(0,C298+E298-K298))</f>
        <v>0</v>
      </c>
      <c r="N298" s="3">
        <f>IF(Inputs!$B$26&lt;&gt;"Ready to model","PENDING INPUTS",L298+M298)</f>
        <v>0</v>
      </c>
      <c r="O298" s="3">
        <f>IF(Inputs!$B$26&lt;&gt;"Ready to model","PENDING INPUTS",D298+E298+O297)</f>
        <v>2224.3199999999997</v>
      </c>
      <c r="P298" s="3">
        <f>IF(Inputs!$B$26&lt;&gt;"Ready to model","PENDING INPUTS",J298+K298+P297)</f>
        <v>12124.32</v>
      </c>
    </row>
    <row r="299" spans="1:16" ht="27.95" customHeight="1" x14ac:dyDescent="0.25">
      <c r="A299">
        <v>295</v>
      </c>
      <c r="B299" s="3">
        <f>IF(Inputs!$B$26&lt;&gt;"Ready to model","PENDING INPUTS",L298)</f>
        <v>0</v>
      </c>
      <c r="C299" s="3">
        <f>IF(Inputs!$B$26&lt;&gt;"Ready to model","PENDING INPUTS",M298)</f>
        <v>0</v>
      </c>
      <c r="D299" s="3">
        <f>IF(Inputs!$B$26&lt;&gt;"Ready to model","PENDING INPUTS",ROUND(B299*(Inputs!$B$5)/12,2))</f>
        <v>0</v>
      </c>
      <c r="E299" s="3">
        <f>IF(Inputs!$B$26&lt;&gt;"Ready to model","PENDING INPUTS",ROUND(C299*Inputs!$B$5/12,2))</f>
        <v>0</v>
      </c>
      <c r="F299" s="3">
        <f>IF(Inputs!$B$26&lt;&gt;"Ready to model","PENDING INPUTS",MIN(B299+D299,Inputs!$B$6))</f>
        <v>0</v>
      </c>
      <c r="G299" s="3">
        <f>IF(Inputs!$B$26&lt;&gt;"Ready to model","PENDING INPUTS",MIN(C299+E299,Inputs!$B$9))</f>
        <v>0</v>
      </c>
      <c r="H299" s="3">
        <f>IF(Inputs!$B$26&lt;&gt;"Ready to model","PENDING INPUTS",Inputs!$B$7)</f>
        <v>550</v>
      </c>
      <c r="I299" s="3">
        <f>IF(Inputs!$B$26&lt;&gt;"Ready to model","PENDING INPUTS",MAX(0,F299+G299-H299))</f>
        <v>0</v>
      </c>
      <c r="J299" s="3">
        <f>IF(Inputs!$B$26&lt;&gt;"Ready to model","PENDING INPUTS",IF(F299+G299&gt;H299,IF(F299+G299=0,0,H299*F299/(F299+G299)),MIN(B299+D299,F299+MAX(0,H299-F299-G299-IF((Inputs!$B$5)&lt;Inputs!$B$5,C299+E299-G299,0)))))</f>
        <v>0</v>
      </c>
      <c r="K299" s="3">
        <f>IF(Inputs!$B$26&lt;&gt;"Ready to model","PENDING INPUTS",MIN(C299+E299,MAX(0,H299-J299)))</f>
        <v>0</v>
      </c>
      <c r="L299" s="3">
        <f>IF(Inputs!$B$26&lt;&gt;"Ready to model","PENDING INPUTS",MAX(0,B299+D299-J299))</f>
        <v>0</v>
      </c>
      <c r="M299" s="3">
        <f>IF(Inputs!$B$26&lt;&gt;"Ready to model","PENDING INPUTS",MAX(0,C299+E299-K299))</f>
        <v>0</v>
      </c>
      <c r="N299" s="3">
        <f>IF(Inputs!$B$26&lt;&gt;"Ready to model","PENDING INPUTS",L299+M299)</f>
        <v>0</v>
      </c>
      <c r="O299" s="3">
        <f>IF(Inputs!$B$26&lt;&gt;"Ready to model","PENDING INPUTS",D299+E299+O298)</f>
        <v>2224.3199999999997</v>
      </c>
      <c r="P299" s="3">
        <f>IF(Inputs!$B$26&lt;&gt;"Ready to model","PENDING INPUTS",J299+K299+P298)</f>
        <v>12124.32</v>
      </c>
    </row>
    <row r="300" spans="1:16" ht="27.95" customHeight="1" x14ac:dyDescent="0.25">
      <c r="A300">
        <v>296</v>
      </c>
      <c r="B300" s="3">
        <f>IF(Inputs!$B$26&lt;&gt;"Ready to model","PENDING INPUTS",L299)</f>
        <v>0</v>
      </c>
      <c r="C300" s="3">
        <f>IF(Inputs!$B$26&lt;&gt;"Ready to model","PENDING INPUTS",M299)</f>
        <v>0</v>
      </c>
      <c r="D300" s="3">
        <f>IF(Inputs!$B$26&lt;&gt;"Ready to model","PENDING INPUTS",ROUND(B300*(Inputs!$B$5)/12,2))</f>
        <v>0</v>
      </c>
      <c r="E300" s="3">
        <f>IF(Inputs!$B$26&lt;&gt;"Ready to model","PENDING INPUTS",ROUND(C300*Inputs!$B$5/12,2))</f>
        <v>0</v>
      </c>
      <c r="F300" s="3">
        <f>IF(Inputs!$B$26&lt;&gt;"Ready to model","PENDING INPUTS",MIN(B300+D300,Inputs!$B$6))</f>
        <v>0</v>
      </c>
      <c r="G300" s="3">
        <f>IF(Inputs!$B$26&lt;&gt;"Ready to model","PENDING INPUTS",MIN(C300+E300,Inputs!$B$9))</f>
        <v>0</v>
      </c>
      <c r="H300" s="3">
        <f>IF(Inputs!$B$26&lt;&gt;"Ready to model","PENDING INPUTS",Inputs!$B$7)</f>
        <v>550</v>
      </c>
      <c r="I300" s="3">
        <f>IF(Inputs!$B$26&lt;&gt;"Ready to model","PENDING INPUTS",MAX(0,F300+G300-H300))</f>
        <v>0</v>
      </c>
      <c r="J300" s="3">
        <f>IF(Inputs!$B$26&lt;&gt;"Ready to model","PENDING INPUTS",IF(F300+G300&gt;H300,IF(F300+G300=0,0,H300*F300/(F300+G300)),MIN(B300+D300,F300+MAX(0,H300-F300-G300-IF((Inputs!$B$5)&lt;Inputs!$B$5,C300+E300-G300,0)))))</f>
        <v>0</v>
      </c>
      <c r="K300" s="3">
        <f>IF(Inputs!$B$26&lt;&gt;"Ready to model","PENDING INPUTS",MIN(C300+E300,MAX(0,H300-J300)))</f>
        <v>0</v>
      </c>
      <c r="L300" s="3">
        <f>IF(Inputs!$B$26&lt;&gt;"Ready to model","PENDING INPUTS",MAX(0,B300+D300-J300))</f>
        <v>0</v>
      </c>
      <c r="M300" s="3">
        <f>IF(Inputs!$B$26&lt;&gt;"Ready to model","PENDING INPUTS",MAX(0,C300+E300-K300))</f>
        <v>0</v>
      </c>
      <c r="N300" s="3">
        <f>IF(Inputs!$B$26&lt;&gt;"Ready to model","PENDING INPUTS",L300+M300)</f>
        <v>0</v>
      </c>
      <c r="O300" s="3">
        <f>IF(Inputs!$B$26&lt;&gt;"Ready to model","PENDING INPUTS",D300+E300+O299)</f>
        <v>2224.3199999999997</v>
      </c>
      <c r="P300" s="3">
        <f>IF(Inputs!$B$26&lt;&gt;"Ready to model","PENDING INPUTS",J300+K300+P299)</f>
        <v>12124.32</v>
      </c>
    </row>
    <row r="301" spans="1:16" ht="27.95" customHeight="1" x14ac:dyDescent="0.25">
      <c r="A301">
        <v>297</v>
      </c>
      <c r="B301" s="3">
        <f>IF(Inputs!$B$26&lt;&gt;"Ready to model","PENDING INPUTS",L300)</f>
        <v>0</v>
      </c>
      <c r="C301" s="3">
        <f>IF(Inputs!$B$26&lt;&gt;"Ready to model","PENDING INPUTS",M300)</f>
        <v>0</v>
      </c>
      <c r="D301" s="3">
        <f>IF(Inputs!$B$26&lt;&gt;"Ready to model","PENDING INPUTS",ROUND(B301*(Inputs!$B$5)/12,2))</f>
        <v>0</v>
      </c>
      <c r="E301" s="3">
        <f>IF(Inputs!$B$26&lt;&gt;"Ready to model","PENDING INPUTS",ROUND(C301*Inputs!$B$5/12,2))</f>
        <v>0</v>
      </c>
      <c r="F301" s="3">
        <f>IF(Inputs!$B$26&lt;&gt;"Ready to model","PENDING INPUTS",MIN(B301+D301,Inputs!$B$6))</f>
        <v>0</v>
      </c>
      <c r="G301" s="3">
        <f>IF(Inputs!$B$26&lt;&gt;"Ready to model","PENDING INPUTS",MIN(C301+E301,Inputs!$B$9))</f>
        <v>0</v>
      </c>
      <c r="H301" s="3">
        <f>IF(Inputs!$B$26&lt;&gt;"Ready to model","PENDING INPUTS",Inputs!$B$7)</f>
        <v>550</v>
      </c>
      <c r="I301" s="3">
        <f>IF(Inputs!$B$26&lt;&gt;"Ready to model","PENDING INPUTS",MAX(0,F301+G301-H301))</f>
        <v>0</v>
      </c>
      <c r="J301" s="3">
        <f>IF(Inputs!$B$26&lt;&gt;"Ready to model","PENDING INPUTS",IF(F301+G301&gt;H301,IF(F301+G301=0,0,H301*F301/(F301+G301)),MIN(B301+D301,F301+MAX(0,H301-F301-G301-IF((Inputs!$B$5)&lt;Inputs!$B$5,C301+E301-G301,0)))))</f>
        <v>0</v>
      </c>
      <c r="K301" s="3">
        <f>IF(Inputs!$B$26&lt;&gt;"Ready to model","PENDING INPUTS",MIN(C301+E301,MAX(0,H301-J301)))</f>
        <v>0</v>
      </c>
      <c r="L301" s="3">
        <f>IF(Inputs!$B$26&lt;&gt;"Ready to model","PENDING INPUTS",MAX(0,B301+D301-J301))</f>
        <v>0</v>
      </c>
      <c r="M301" s="3">
        <f>IF(Inputs!$B$26&lt;&gt;"Ready to model","PENDING INPUTS",MAX(0,C301+E301-K301))</f>
        <v>0</v>
      </c>
      <c r="N301" s="3">
        <f>IF(Inputs!$B$26&lt;&gt;"Ready to model","PENDING INPUTS",L301+M301)</f>
        <v>0</v>
      </c>
      <c r="O301" s="3">
        <f>IF(Inputs!$B$26&lt;&gt;"Ready to model","PENDING INPUTS",D301+E301+O300)</f>
        <v>2224.3199999999997</v>
      </c>
      <c r="P301" s="3">
        <f>IF(Inputs!$B$26&lt;&gt;"Ready to model","PENDING INPUTS",J301+K301+P300)</f>
        <v>12124.32</v>
      </c>
    </row>
    <row r="302" spans="1:16" ht="27.95" customHeight="1" x14ac:dyDescent="0.25">
      <c r="A302">
        <v>298</v>
      </c>
      <c r="B302" s="3">
        <f>IF(Inputs!$B$26&lt;&gt;"Ready to model","PENDING INPUTS",L301)</f>
        <v>0</v>
      </c>
      <c r="C302" s="3">
        <f>IF(Inputs!$B$26&lt;&gt;"Ready to model","PENDING INPUTS",M301)</f>
        <v>0</v>
      </c>
      <c r="D302" s="3">
        <f>IF(Inputs!$B$26&lt;&gt;"Ready to model","PENDING INPUTS",ROUND(B302*(Inputs!$B$5)/12,2))</f>
        <v>0</v>
      </c>
      <c r="E302" s="3">
        <f>IF(Inputs!$B$26&lt;&gt;"Ready to model","PENDING INPUTS",ROUND(C302*Inputs!$B$5/12,2))</f>
        <v>0</v>
      </c>
      <c r="F302" s="3">
        <f>IF(Inputs!$B$26&lt;&gt;"Ready to model","PENDING INPUTS",MIN(B302+D302,Inputs!$B$6))</f>
        <v>0</v>
      </c>
      <c r="G302" s="3">
        <f>IF(Inputs!$B$26&lt;&gt;"Ready to model","PENDING INPUTS",MIN(C302+E302,Inputs!$B$9))</f>
        <v>0</v>
      </c>
      <c r="H302" s="3">
        <f>IF(Inputs!$B$26&lt;&gt;"Ready to model","PENDING INPUTS",Inputs!$B$7)</f>
        <v>550</v>
      </c>
      <c r="I302" s="3">
        <f>IF(Inputs!$B$26&lt;&gt;"Ready to model","PENDING INPUTS",MAX(0,F302+G302-H302))</f>
        <v>0</v>
      </c>
      <c r="J302" s="3">
        <f>IF(Inputs!$B$26&lt;&gt;"Ready to model","PENDING INPUTS",IF(F302+G302&gt;H302,IF(F302+G302=0,0,H302*F302/(F302+G302)),MIN(B302+D302,F302+MAX(0,H302-F302-G302-IF((Inputs!$B$5)&lt;Inputs!$B$5,C302+E302-G302,0)))))</f>
        <v>0</v>
      </c>
      <c r="K302" s="3">
        <f>IF(Inputs!$B$26&lt;&gt;"Ready to model","PENDING INPUTS",MIN(C302+E302,MAX(0,H302-J302)))</f>
        <v>0</v>
      </c>
      <c r="L302" s="3">
        <f>IF(Inputs!$B$26&lt;&gt;"Ready to model","PENDING INPUTS",MAX(0,B302+D302-J302))</f>
        <v>0</v>
      </c>
      <c r="M302" s="3">
        <f>IF(Inputs!$B$26&lt;&gt;"Ready to model","PENDING INPUTS",MAX(0,C302+E302-K302))</f>
        <v>0</v>
      </c>
      <c r="N302" s="3">
        <f>IF(Inputs!$B$26&lt;&gt;"Ready to model","PENDING INPUTS",L302+M302)</f>
        <v>0</v>
      </c>
      <c r="O302" s="3">
        <f>IF(Inputs!$B$26&lt;&gt;"Ready to model","PENDING INPUTS",D302+E302+O301)</f>
        <v>2224.3199999999997</v>
      </c>
      <c r="P302" s="3">
        <f>IF(Inputs!$B$26&lt;&gt;"Ready to model","PENDING INPUTS",J302+K302+P301)</f>
        <v>12124.32</v>
      </c>
    </row>
    <row r="303" spans="1:16" ht="27.95" customHeight="1" x14ac:dyDescent="0.25">
      <c r="A303">
        <v>299</v>
      </c>
      <c r="B303" s="3">
        <f>IF(Inputs!$B$26&lt;&gt;"Ready to model","PENDING INPUTS",L302)</f>
        <v>0</v>
      </c>
      <c r="C303" s="3">
        <f>IF(Inputs!$B$26&lt;&gt;"Ready to model","PENDING INPUTS",M302)</f>
        <v>0</v>
      </c>
      <c r="D303" s="3">
        <f>IF(Inputs!$B$26&lt;&gt;"Ready to model","PENDING INPUTS",ROUND(B303*(Inputs!$B$5)/12,2))</f>
        <v>0</v>
      </c>
      <c r="E303" s="3">
        <f>IF(Inputs!$B$26&lt;&gt;"Ready to model","PENDING INPUTS",ROUND(C303*Inputs!$B$5/12,2))</f>
        <v>0</v>
      </c>
      <c r="F303" s="3">
        <f>IF(Inputs!$B$26&lt;&gt;"Ready to model","PENDING INPUTS",MIN(B303+D303,Inputs!$B$6))</f>
        <v>0</v>
      </c>
      <c r="G303" s="3">
        <f>IF(Inputs!$B$26&lt;&gt;"Ready to model","PENDING INPUTS",MIN(C303+E303,Inputs!$B$9))</f>
        <v>0</v>
      </c>
      <c r="H303" s="3">
        <f>IF(Inputs!$B$26&lt;&gt;"Ready to model","PENDING INPUTS",Inputs!$B$7)</f>
        <v>550</v>
      </c>
      <c r="I303" s="3">
        <f>IF(Inputs!$B$26&lt;&gt;"Ready to model","PENDING INPUTS",MAX(0,F303+G303-H303))</f>
        <v>0</v>
      </c>
      <c r="J303" s="3">
        <f>IF(Inputs!$B$26&lt;&gt;"Ready to model","PENDING INPUTS",IF(F303+G303&gt;H303,IF(F303+G303=0,0,H303*F303/(F303+G303)),MIN(B303+D303,F303+MAX(0,H303-F303-G303-IF((Inputs!$B$5)&lt;Inputs!$B$5,C303+E303-G303,0)))))</f>
        <v>0</v>
      </c>
      <c r="K303" s="3">
        <f>IF(Inputs!$B$26&lt;&gt;"Ready to model","PENDING INPUTS",MIN(C303+E303,MAX(0,H303-J303)))</f>
        <v>0</v>
      </c>
      <c r="L303" s="3">
        <f>IF(Inputs!$B$26&lt;&gt;"Ready to model","PENDING INPUTS",MAX(0,B303+D303-J303))</f>
        <v>0</v>
      </c>
      <c r="M303" s="3">
        <f>IF(Inputs!$B$26&lt;&gt;"Ready to model","PENDING INPUTS",MAX(0,C303+E303-K303))</f>
        <v>0</v>
      </c>
      <c r="N303" s="3">
        <f>IF(Inputs!$B$26&lt;&gt;"Ready to model","PENDING INPUTS",L303+M303)</f>
        <v>0</v>
      </c>
      <c r="O303" s="3">
        <f>IF(Inputs!$B$26&lt;&gt;"Ready to model","PENDING INPUTS",D303+E303+O302)</f>
        <v>2224.3199999999997</v>
      </c>
      <c r="P303" s="3">
        <f>IF(Inputs!$B$26&lt;&gt;"Ready to model","PENDING INPUTS",J303+K303+P302)</f>
        <v>12124.32</v>
      </c>
    </row>
    <row r="304" spans="1:16" ht="27.95" customHeight="1" x14ac:dyDescent="0.25">
      <c r="A304">
        <v>300</v>
      </c>
      <c r="B304" s="3">
        <f>IF(Inputs!$B$26&lt;&gt;"Ready to model","PENDING INPUTS",L303)</f>
        <v>0</v>
      </c>
      <c r="C304" s="3">
        <f>IF(Inputs!$B$26&lt;&gt;"Ready to model","PENDING INPUTS",M303)</f>
        <v>0</v>
      </c>
      <c r="D304" s="3">
        <f>IF(Inputs!$B$26&lt;&gt;"Ready to model","PENDING INPUTS",ROUND(B304*(Inputs!$B$5)/12,2))</f>
        <v>0</v>
      </c>
      <c r="E304" s="3">
        <f>IF(Inputs!$B$26&lt;&gt;"Ready to model","PENDING INPUTS",ROUND(C304*Inputs!$B$5/12,2))</f>
        <v>0</v>
      </c>
      <c r="F304" s="3">
        <f>IF(Inputs!$B$26&lt;&gt;"Ready to model","PENDING INPUTS",MIN(B304+D304,Inputs!$B$6))</f>
        <v>0</v>
      </c>
      <c r="G304" s="3">
        <f>IF(Inputs!$B$26&lt;&gt;"Ready to model","PENDING INPUTS",MIN(C304+E304,Inputs!$B$9))</f>
        <v>0</v>
      </c>
      <c r="H304" s="3">
        <f>IF(Inputs!$B$26&lt;&gt;"Ready to model","PENDING INPUTS",Inputs!$B$7)</f>
        <v>550</v>
      </c>
      <c r="I304" s="3">
        <f>IF(Inputs!$B$26&lt;&gt;"Ready to model","PENDING INPUTS",MAX(0,F304+G304-H304))</f>
        <v>0</v>
      </c>
      <c r="J304" s="3">
        <f>IF(Inputs!$B$26&lt;&gt;"Ready to model","PENDING INPUTS",IF(F304+G304&gt;H304,IF(F304+G304=0,0,H304*F304/(F304+G304)),MIN(B304+D304,F304+MAX(0,H304-F304-G304-IF((Inputs!$B$5)&lt;Inputs!$B$5,C304+E304-G304,0)))))</f>
        <v>0</v>
      </c>
      <c r="K304" s="3">
        <f>IF(Inputs!$B$26&lt;&gt;"Ready to model","PENDING INPUTS",MIN(C304+E304,MAX(0,H304-J304)))</f>
        <v>0</v>
      </c>
      <c r="L304" s="3">
        <f>IF(Inputs!$B$26&lt;&gt;"Ready to model","PENDING INPUTS",MAX(0,B304+D304-J304))</f>
        <v>0</v>
      </c>
      <c r="M304" s="3">
        <f>IF(Inputs!$B$26&lt;&gt;"Ready to model","PENDING INPUTS",MAX(0,C304+E304-K304))</f>
        <v>0</v>
      </c>
      <c r="N304" s="3">
        <f>IF(Inputs!$B$26&lt;&gt;"Ready to model","PENDING INPUTS",L304+M304)</f>
        <v>0</v>
      </c>
      <c r="O304" s="3">
        <f>IF(Inputs!$B$26&lt;&gt;"Ready to model","PENDING INPUTS",D304+E304+O303)</f>
        <v>2224.3199999999997</v>
      </c>
      <c r="P304" s="3">
        <f>IF(Inputs!$B$26&lt;&gt;"Ready to model","PENDING INPUTS",J304+K304+P303)</f>
        <v>12124.32</v>
      </c>
    </row>
    <row r="305" spans="1:16" ht="27.95" customHeight="1" x14ac:dyDescent="0.25">
      <c r="A305">
        <v>301</v>
      </c>
      <c r="B305" s="3">
        <f>IF(Inputs!$B$26&lt;&gt;"Ready to model","PENDING INPUTS",L304)</f>
        <v>0</v>
      </c>
      <c r="C305" s="3">
        <f>IF(Inputs!$B$26&lt;&gt;"Ready to model","PENDING INPUTS",M304)</f>
        <v>0</v>
      </c>
      <c r="D305" s="3">
        <f>IF(Inputs!$B$26&lt;&gt;"Ready to model","PENDING INPUTS",ROUND(B305*(Inputs!$B$5)/12,2))</f>
        <v>0</v>
      </c>
      <c r="E305" s="3">
        <f>IF(Inputs!$B$26&lt;&gt;"Ready to model","PENDING INPUTS",ROUND(C305*Inputs!$B$5/12,2))</f>
        <v>0</v>
      </c>
      <c r="F305" s="3">
        <f>IF(Inputs!$B$26&lt;&gt;"Ready to model","PENDING INPUTS",MIN(B305+D305,Inputs!$B$6))</f>
        <v>0</v>
      </c>
      <c r="G305" s="3">
        <f>IF(Inputs!$B$26&lt;&gt;"Ready to model","PENDING INPUTS",MIN(C305+E305,Inputs!$B$9))</f>
        <v>0</v>
      </c>
      <c r="H305" s="3">
        <f>IF(Inputs!$B$26&lt;&gt;"Ready to model","PENDING INPUTS",Inputs!$B$7)</f>
        <v>550</v>
      </c>
      <c r="I305" s="3">
        <f>IF(Inputs!$B$26&lt;&gt;"Ready to model","PENDING INPUTS",MAX(0,F305+G305-H305))</f>
        <v>0</v>
      </c>
      <c r="J305" s="3">
        <f>IF(Inputs!$B$26&lt;&gt;"Ready to model","PENDING INPUTS",IF(F305+G305&gt;H305,IF(F305+G305=0,0,H305*F305/(F305+G305)),MIN(B305+D305,F305+MAX(0,H305-F305-G305-IF((Inputs!$B$5)&lt;Inputs!$B$5,C305+E305-G305,0)))))</f>
        <v>0</v>
      </c>
      <c r="K305" s="3">
        <f>IF(Inputs!$B$26&lt;&gt;"Ready to model","PENDING INPUTS",MIN(C305+E305,MAX(0,H305-J305)))</f>
        <v>0</v>
      </c>
      <c r="L305" s="3">
        <f>IF(Inputs!$B$26&lt;&gt;"Ready to model","PENDING INPUTS",MAX(0,B305+D305-J305))</f>
        <v>0</v>
      </c>
      <c r="M305" s="3">
        <f>IF(Inputs!$B$26&lt;&gt;"Ready to model","PENDING INPUTS",MAX(0,C305+E305-K305))</f>
        <v>0</v>
      </c>
      <c r="N305" s="3">
        <f>IF(Inputs!$B$26&lt;&gt;"Ready to model","PENDING INPUTS",L305+M305)</f>
        <v>0</v>
      </c>
      <c r="O305" s="3">
        <f>IF(Inputs!$B$26&lt;&gt;"Ready to model","PENDING INPUTS",D305+E305+O304)</f>
        <v>2224.3199999999997</v>
      </c>
      <c r="P305" s="3">
        <f>IF(Inputs!$B$26&lt;&gt;"Ready to model","PENDING INPUTS",J305+K305+P304)</f>
        <v>12124.32</v>
      </c>
    </row>
    <row r="306" spans="1:16" ht="27.95" customHeight="1" x14ac:dyDescent="0.25">
      <c r="A306">
        <v>302</v>
      </c>
      <c r="B306" s="3">
        <f>IF(Inputs!$B$26&lt;&gt;"Ready to model","PENDING INPUTS",L305)</f>
        <v>0</v>
      </c>
      <c r="C306" s="3">
        <f>IF(Inputs!$B$26&lt;&gt;"Ready to model","PENDING INPUTS",M305)</f>
        <v>0</v>
      </c>
      <c r="D306" s="3">
        <f>IF(Inputs!$B$26&lt;&gt;"Ready to model","PENDING INPUTS",ROUND(B306*(Inputs!$B$5)/12,2))</f>
        <v>0</v>
      </c>
      <c r="E306" s="3">
        <f>IF(Inputs!$B$26&lt;&gt;"Ready to model","PENDING INPUTS",ROUND(C306*Inputs!$B$5/12,2))</f>
        <v>0</v>
      </c>
      <c r="F306" s="3">
        <f>IF(Inputs!$B$26&lt;&gt;"Ready to model","PENDING INPUTS",MIN(B306+D306,Inputs!$B$6))</f>
        <v>0</v>
      </c>
      <c r="G306" s="3">
        <f>IF(Inputs!$B$26&lt;&gt;"Ready to model","PENDING INPUTS",MIN(C306+E306,Inputs!$B$9))</f>
        <v>0</v>
      </c>
      <c r="H306" s="3">
        <f>IF(Inputs!$B$26&lt;&gt;"Ready to model","PENDING INPUTS",Inputs!$B$7)</f>
        <v>550</v>
      </c>
      <c r="I306" s="3">
        <f>IF(Inputs!$B$26&lt;&gt;"Ready to model","PENDING INPUTS",MAX(0,F306+G306-H306))</f>
        <v>0</v>
      </c>
      <c r="J306" s="3">
        <f>IF(Inputs!$B$26&lt;&gt;"Ready to model","PENDING INPUTS",IF(F306+G306&gt;H306,IF(F306+G306=0,0,H306*F306/(F306+G306)),MIN(B306+D306,F306+MAX(0,H306-F306-G306-IF((Inputs!$B$5)&lt;Inputs!$B$5,C306+E306-G306,0)))))</f>
        <v>0</v>
      </c>
      <c r="K306" s="3">
        <f>IF(Inputs!$B$26&lt;&gt;"Ready to model","PENDING INPUTS",MIN(C306+E306,MAX(0,H306-J306)))</f>
        <v>0</v>
      </c>
      <c r="L306" s="3">
        <f>IF(Inputs!$B$26&lt;&gt;"Ready to model","PENDING INPUTS",MAX(0,B306+D306-J306))</f>
        <v>0</v>
      </c>
      <c r="M306" s="3">
        <f>IF(Inputs!$B$26&lt;&gt;"Ready to model","PENDING INPUTS",MAX(0,C306+E306-K306))</f>
        <v>0</v>
      </c>
      <c r="N306" s="3">
        <f>IF(Inputs!$B$26&lt;&gt;"Ready to model","PENDING INPUTS",L306+M306)</f>
        <v>0</v>
      </c>
      <c r="O306" s="3">
        <f>IF(Inputs!$B$26&lt;&gt;"Ready to model","PENDING INPUTS",D306+E306+O305)</f>
        <v>2224.3199999999997</v>
      </c>
      <c r="P306" s="3">
        <f>IF(Inputs!$B$26&lt;&gt;"Ready to model","PENDING INPUTS",J306+K306+P305)</f>
        <v>12124.32</v>
      </c>
    </row>
    <row r="307" spans="1:16" ht="27.95" customHeight="1" x14ac:dyDescent="0.25">
      <c r="A307">
        <v>303</v>
      </c>
      <c r="B307" s="3">
        <f>IF(Inputs!$B$26&lt;&gt;"Ready to model","PENDING INPUTS",L306)</f>
        <v>0</v>
      </c>
      <c r="C307" s="3">
        <f>IF(Inputs!$B$26&lt;&gt;"Ready to model","PENDING INPUTS",M306)</f>
        <v>0</v>
      </c>
      <c r="D307" s="3">
        <f>IF(Inputs!$B$26&lt;&gt;"Ready to model","PENDING INPUTS",ROUND(B307*(Inputs!$B$5)/12,2))</f>
        <v>0</v>
      </c>
      <c r="E307" s="3">
        <f>IF(Inputs!$B$26&lt;&gt;"Ready to model","PENDING INPUTS",ROUND(C307*Inputs!$B$5/12,2))</f>
        <v>0</v>
      </c>
      <c r="F307" s="3">
        <f>IF(Inputs!$B$26&lt;&gt;"Ready to model","PENDING INPUTS",MIN(B307+D307,Inputs!$B$6))</f>
        <v>0</v>
      </c>
      <c r="G307" s="3">
        <f>IF(Inputs!$B$26&lt;&gt;"Ready to model","PENDING INPUTS",MIN(C307+E307,Inputs!$B$9))</f>
        <v>0</v>
      </c>
      <c r="H307" s="3">
        <f>IF(Inputs!$B$26&lt;&gt;"Ready to model","PENDING INPUTS",Inputs!$B$7)</f>
        <v>550</v>
      </c>
      <c r="I307" s="3">
        <f>IF(Inputs!$B$26&lt;&gt;"Ready to model","PENDING INPUTS",MAX(0,F307+G307-H307))</f>
        <v>0</v>
      </c>
      <c r="J307" s="3">
        <f>IF(Inputs!$B$26&lt;&gt;"Ready to model","PENDING INPUTS",IF(F307+G307&gt;H307,IF(F307+G307=0,0,H307*F307/(F307+G307)),MIN(B307+D307,F307+MAX(0,H307-F307-G307-IF((Inputs!$B$5)&lt;Inputs!$B$5,C307+E307-G307,0)))))</f>
        <v>0</v>
      </c>
      <c r="K307" s="3">
        <f>IF(Inputs!$B$26&lt;&gt;"Ready to model","PENDING INPUTS",MIN(C307+E307,MAX(0,H307-J307)))</f>
        <v>0</v>
      </c>
      <c r="L307" s="3">
        <f>IF(Inputs!$B$26&lt;&gt;"Ready to model","PENDING INPUTS",MAX(0,B307+D307-J307))</f>
        <v>0</v>
      </c>
      <c r="M307" s="3">
        <f>IF(Inputs!$B$26&lt;&gt;"Ready to model","PENDING INPUTS",MAX(0,C307+E307-K307))</f>
        <v>0</v>
      </c>
      <c r="N307" s="3">
        <f>IF(Inputs!$B$26&lt;&gt;"Ready to model","PENDING INPUTS",L307+M307)</f>
        <v>0</v>
      </c>
      <c r="O307" s="3">
        <f>IF(Inputs!$B$26&lt;&gt;"Ready to model","PENDING INPUTS",D307+E307+O306)</f>
        <v>2224.3199999999997</v>
      </c>
      <c r="P307" s="3">
        <f>IF(Inputs!$B$26&lt;&gt;"Ready to model","PENDING INPUTS",J307+K307+P306)</f>
        <v>12124.32</v>
      </c>
    </row>
    <row r="308" spans="1:16" ht="27.95" customHeight="1" x14ac:dyDescent="0.25">
      <c r="A308">
        <v>304</v>
      </c>
      <c r="B308" s="3">
        <f>IF(Inputs!$B$26&lt;&gt;"Ready to model","PENDING INPUTS",L307)</f>
        <v>0</v>
      </c>
      <c r="C308" s="3">
        <f>IF(Inputs!$B$26&lt;&gt;"Ready to model","PENDING INPUTS",M307)</f>
        <v>0</v>
      </c>
      <c r="D308" s="3">
        <f>IF(Inputs!$B$26&lt;&gt;"Ready to model","PENDING INPUTS",ROUND(B308*(Inputs!$B$5)/12,2))</f>
        <v>0</v>
      </c>
      <c r="E308" s="3">
        <f>IF(Inputs!$B$26&lt;&gt;"Ready to model","PENDING INPUTS",ROUND(C308*Inputs!$B$5/12,2))</f>
        <v>0</v>
      </c>
      <c r="F308" s="3">
        <f>IF(Inputs!$B$26&lt;&gt;"Ready to model","PENDING INPUTS",MIN(B308+D308,Inputs!$B$6))</f>
        <v>0</v>
      </c>
      <c r="G308" s="3">
        <f>IF(Inputs!$B$26&lt;&gt;"Ready to model","PENDING INPUTS",MIN(C308+E308,Inputs!$B$9))</f>
        <v>0</v>
      </c>
      <c r="H308" s="3">
        <f>IF(Inputs!$B$26&lt;&gt;"Ready to model","PENDING INPUTS",Inputs!$B$7)</f>
        <v>550</v>
      </c>
      <c r="I308" s="3">
        <f>IF(Inputs!$B$26&lt;&gt;"Ready to model","PENDING INPUTS",MAX(0,F308+G308-H308))</f>
        <v>0</v>
      </c>
      <c r="J308" s="3">
        <f>IF(Inputs!$B$26&lt;&gt;"Ready to model","PENDING INPUTS",IF(F308+G308&gt;H308,IF(F308+G308=0,0,H308*F308/(F308+G308)),MIN(B308+D308,F308+MAX(0,H308-F308-G308-IF((Inputs!$B$5)&lt;Inputs!$B$5,C308+E308-G308,0)))))</f>
        <v>0</v>
      </c>
      <c r="K308" s="3">
        <f>IF(Inputs!$B$26&lt;&gt;"Ready to model","PENDING INPUTS",MIN(C308+E308,MAX(0,H308-J308)))</f>
        <v>0</v>
      </c>
      <c r="L308" s="3">
        <f>IF(Inputs!$B$26&lt;&gt;"Ready to model","PENDING INPUTS",MAX(0,B308+D308-J308))</f>
        <v>0</v>
      </c>
      <c r="M308" s="3">
        <f>IF(Inputs!$B$26&lt;&gt;"Ready to model","PENDING INPUTS",MAX(0,C308+E308-K308))</f>
        <v>0</v>
      </c>
      <c r="N308" s="3">
        <f>IF(Inputs!$B$26&lt;&gt;"Ready to model","PENDING INPUTS",L308+M308)</f>
        <v>0</v>
      </c>
      <c r="O308" s="3">
        <f>IF(Inputs!$B$26&lt;&gt;"Ready to model","PENDING INPUTS",D308+E308+O307)</f>
        <v>2224.3199999999997</v>
      </c>
      <c r="P308" s="3">
        <f>IF(Inputs!$B$26&lt;&gt;"Ready to model","PENDING INPUTS",J308+K308+P307)</f>
        <v>12124.32</v>
      </c>
    </row>
    <row r="309" spans="1:16" ht="27.95" customHeight="1" x14ac:dyDescent="0.25">
      <c r="A309">
        <v>305</v>
      </c>
      <c r="B309" s="3">
        <f>IF(Inputs!$B$26&lt;&gt;"Ready to model","PENDING INPUTS",L308)</f>
        <v>0</v>
      </c>
      <c r="C309" s="3">
        <f>IF(Inputs!$B$26&lt;&gt;"Ready to model","PENDING INPUTS",M308)</f>
        <v>0</v>
      </c>
      <c r="D309" s="3">
        <f>IF(Inputs!$B$26&lt;&gt;"Ready to model","PENDING INPUTS",ROUND(B309*(Inputs!$B$5)/12,2))</f>
        <v>0</v>
      </c>
      <c r="E309" s="3">
        <f>IF(Inputs!$B$26&lt;&gt;"Ready to model","PENDING INPUTS",ROUND(C309*Inputs!$B$5/12,2))</f>
        <v>0</v>
      </c>
      <c r="F309" s="3">
        <f>IF(Inputs!$B$26&lt;&gt;"Ready to model","PENDING INPUTS",MIN(B309+D309,Inputs!$B$6))</f>
        <v>0</v>
      </c>
      <c r="G309" s="3">
        <f>IF(Inputs!$B$26&lt;&gt;"Ready to model","PENDING INPUTS",MIN(C309+E309,Inputs!$B$9))</f>
        <v>0</v>
      </c>
      <c r="H309" s="3">
        <f>IF(Inputs!$B$26&lt;&gt;"Ready to model","PENDING INPUTS",Inputs!$B$7)</f>
        <v>550</v>
      </c>
      <c r="I309" s="3">
        <f>IF(Inputs!$B$26&lt;&gt;"Ready to model","PENDING INPUTS",MAX(0,F309+G309-H309))</f>
        <v>0</v>
      </c>
      <c r="J309" s="3">
        <f>IF(Inputs!$B$26&lt;&gt;"Ready to model","PENDING INPUTS",IF(F309+G309&gt;H309,IF(F309+G309=0,0,H309*F309/(F309+G309)),MIN(B309+D309,F309+MAX(0,H309-F309-G309-IF((Inputs!$B$5)&lt;Inputs!$B$5,C309+E309-G309,0)))))</f>
        <v>0</v>
      </c>
      <c r="K309" s="3">
        <f>IF(Inputs!$B$26&lt;&gt;"Ready to model","PENDING INPUTS",MIN(C309+E309,MAX(0,H309-J309)))</f>
        <v>0</v>
      </c>
      <c r="L309" s="3">
        <f>IF(Inputs!$B$26&lt;&gt;"Ready to model","PENDING INPUTS",MAX(0,B309+D309-J309))</f>
        <v>0</v>
      </c>
      <c r="M309" s="3">
        <f>IF(Inputs!$B$26&lt;&gt;"Ready to model","PENDING INPUTS",MAX(0,C309+E309-K309))</f>
        <v>0</v>
      </c>
      <c r="N309" s="3">
        <f>IF(Inputs!$B$26&lt;&gt;"Ready to model","PENDING INPUTS",L309+M309)</f>
        <v>0</v>
      </c>
      <c r="O309" s="3">
        <f>IF(Inputs!$B$26&lt;&gt;"Ready to model","PENDING INPUTS",D309+E309+O308)</f>
        <v>2224.3199999999997</v>
      </c>
      <c r="P309" s="3">
        <f>IF(Inputs!$B$26&lt;&gt;"Ready to model","PENDING INPUTS",J309+K309+P308)</f>
        <v>12124.32</v>
      </c>
    </row>
    <row r="310" spans="1:16" ht="27.95" customHeight="1" x14ac:dyDescent="0.25">
      <c r="A310">
        <v>306</v>
      </c>
      <c r="B310" s="3">
        <f>IF(Inputs!$B$26&lt;&gt;"Ready to model","PENDING INPUTS",L309)</f>
        <v>0</v>
      </c>
      <c r="C310" s="3">
        <f>IF(Inputs!$B$26&lt;&gt;"Ready to model","PENDING INPUTS",M309)</f>
        <v>0</v>
      </c>
      <c r="D310" s="3">
        <f>IF(Inputs!$B$26&lt;&gt;"Ready to model","PENDING INPUTS",ROUND(B310*(Inputs!$B$5)/12,2))</f>
        <v>0</v>
      </c>
      <c r="E310" s="3">
        <f>IF(Inputs!$B$26&lt;&gt;"Ready to model","PENDING INPUTS",ROUND(C310*Inputs!$B$5/12,2))</f>
        <v>0</v>
      </c>
      <c r="F310" s="3">
        <f>IF(Inputs!$B$26&lt;&gt;"Ready to model","PENDING INPUTS",MIN(B310+D310,Inputs!$B$6))</f>
        <v>0</v>
      </c>
      <c r="G310" s="3">
        <f>IF(Inputs!$B$26&lt;&gt;"Ready to model","PENDING INPUTS",MIN(C310+E310,Inputs!$B$9))</f>
        <v>0</v>
      </c>
      <c r="H310" s="3">
        <f>IF(Inputs!$B$26&lt;&gt;"Ready to model","PENDING INPUTS",Inputs!$B$7)</f>
        <v>550</v>
      </c>
      <c r="I310" s="3">
        <f>IF(Inputs!$B$26&lt;&gt;"Ready to model","PENDING INPUTS",MAX(0,F310+G310-H310))</f>
        <v>0</v>
      </c>
      <c r="J310" s="3">
        <f>IF(Inputs!$B$26&lt;&gt;"Ready to model","PENDING INPUTS",IF(F310+G310&gt;H310,IF(F310+G310=0,0,H310*F310/(F310+G310)),MIN(B310+D310,F310+MAX(0,H310-F310-G310-IF((Inputs!$B$5)&lt;Inputs!$B$5,C310+E310-G310,0)))))</f>
        <v>0</v>
      </c>
      <c r="K310" s="3">
        <f>IF(Inputs!$B$26&lt;&gt;"Ready to model","PENDING INPUTS",MIN(C310+E310,MAX(0,H310-J310)))</f>
        <v>0</v>
      </c>
      <c r="L310" s="3">
        <f>IF(Inputs!$B$26&lt;&gt;"Ready to model","PENDING INPUTS",MAX(0,B310+D310-J310))</f>
        <v>0</v>
      </c>
      <c r="M310" s="3">
        <f>IF(Inputs!$B$26&lt;&gt;"Ready to model","PENDING INPUTS",MAX(0,C310+E310-K310))</f>
        <v>0</v>
      </c>
      <c r="N310" s="3">
        <f>IF(Inputs!$B$26&lt;&gt;"Ready to model","PENDING INPUTS",L310+M310)</f>
        <v>0</v>
      </c>
      <c r="O310" s="3">
        <f>IF(Inputs!$B$26&lt;&gt;"Ready to model","PENDING INPUTS",D310+E310+O309)</f>
        <v>2224.3199999999997</v>
      </c>
      <c r="P310" s="3">
        <f>IF(Inputs!$B$26&lt;&gt;"Ready to model","PENDING INPUTS",J310+K310+P309)</f>
        <v>12124.32</v>
      </c>
    </row>
    <row r="311" spans="1:16" ht="27.95" customHeight="1" x14ac:dyDescent="0.25">
      <c r="A311">
        <v>307</v>
      </c>
      <c r="B311" s="3">
        <f>IF(Inputs!$B$26&lt;&gt;"Ready to model","PENDING INPUTS",L310)</f>
        <v>0</v>
      </c>
      <c r="C311" s="3">
        <f>IF(Inputs!$B$26&lt;&gt;"Ready to model","PENDING INPUTS",M310)</f>
        <v>0</v>
      </c>
      <c r="D311" s="3">
        <f>IF(Inputs!$B$26&lt;&gt;"Ready to model","PENDING INPUTS",ROUND(B311*(Inputs!$B$5)/12,2))</f>
        <v>0</v>
      </c>
      <c r="E311" s="3">
        <f>IF(Inputs!$B$26&lt;&gt;"Ready to model","PENDING INPUTS",ROUND(C311*Inputs!$B$5/12,2))</f>
        <v>0</v>
      </c>
      <c r="F311" s="3">
        <f>IF(Inputs!$B$26&lt;&gt;"Ready to model","PENDING INPUTS",MIN(B311+D311,Inputs!$B$6))</f>
        <v>0</v>
      </c>
      <c r="G311" s="3">
        <f>IF(Inputs!$B$26&lt;&gt;"Ready to model","PENDING INPUTS",MIN(C311+E311,Inputs!$B$9))</f>
        <v>0</v>
      </c>
      <c r="H311" s="3">
        <f>IF(Inputs!$B$26&lt;&gt;"Ready to model","PENDING INPUTS",Inputs!$B$7)</f>
        <v>550</v>
      </c>
      <c r="I311" s="3">
        <f>IF(Inputs!$B$26&lt;&gt;"Ready to model","PENDING INPUTS",MAX(0,F311+G311-H311))</f>
        <v>0</v>
      </c>
      <c r="J311" s="3">
        <f>IF(Inputs!$B$26&lt;&gt;"Ready to model","PENDING INPUTS",IF(F311+G311&gt;H311,IF(F311+G311=0,0,H311*F311/(F311+G311)),MIN(B311+D311,F311+MAX(0,H311-F311-G311-IF((Inputs!$B$5)&lt;Inputs!$B$5,C311+E311-G311,0)))))</f>
        <v>0</v>
      </c>
      <c r="K311" s="3">
        <f>IF(Inputs!$B$26&lt;&gt;"Ready to model","PENDING INPUTS",MIN(C311+E311,MAX(0,H311-J311)))</f>
        <v>0</v>
      </c>
      <c r="L311" s="3">
        <f>IF(Inputs!$B$26&lt;&gt;"Ready to model","PENDING INPUTS",MAX(0,B311+D311-J311))</f>
        <v>0</v>
      </c>
      <c r="M311" s="3">
        <f>IF(Inputs!$B$26&lt;&gt;"Ready to model","PENDING INPUTS",MAX(0,C311+E311-K311))</f>
        <v>0</v>
      </c>
      <c r="N311" s="3">
        <f>IF(Inputs!$B$26&lt;&gt;"Ready to model","PENDING INPUTS",L311+M311)</f>
        <v>0</v>
      </c>
      <c r="O311" s="3">
        <f>IF(Inputs!$B$26&lt;&gt;"Ready to model","PENDING INPUTS",D311+E311+O310)</f>
        <v>2224.3199999999997</v>
      </c>
      <c r="P311" s="3">
        <f>IF(Inputs!$B$26&lt;&gt;"Ready to model","PENDING INPUTS",J311+K311+P310)</f>
        <v>12124.32</v>
      </c>
    </row>
    <row r="312" spans="1:16" ht="27.95" customHeight="1" x14ac:dyDescent="0.25">
      <c r="A312">
        <v>308</v>
      </c>
      <c r="B312" s="3">
        <f>IF(Inputs!$B$26&lt;&gt;"Ready to model","PENDING INPUTS",L311)</f>
        <v>0</v>
      </c>
      <c r="C312" s="3">
        <f>IF(Inputs!$B$26&lt;&gt;"Ready to model","PENDING INPUTS",M311)</f>
        <v>0</v>
      </c>
      <c r="D312" s="3">
        <f>IF(Inputs!$B$26&lt;&gt;"Ready to model","PENDING INPUTS",ROUND(B312*(Inputs!$B$5)/12,2))</f>
        <v>0</v>
      </c>
      <c r="E312" s="3">
        <f>IF(Inputs!$B$26&lt;&gt;"Ready to model","PENDING INPUTS",ROUND(C312*Inputs!$B$5/12,2))</f>
        <v>0</v>
      </c>
      <c r="F312" s="3">
        <f>IF(Inputs!$B$26&lt;&gt;"Ready to model","PENDING INPUTS",MIN(B312+D312,Inputs!$B$6))</f>
        <v>0</v>
      </c>
      <c r="G312" s="3">
        <f>IF(Inputs!$B$26&lt;&gt;"Ready to model","PENDING INPUTS",MIN(C312+E312,Inputs!$B$9))</f>
        <v>0</v>
      </c>
      <c r="H312" s="3">
        <f>IF(Inputs!$B$26&lt;&gt;"Ready to model","PENDING INPUTS",Inputs!$B$7)</f>
        <v>550</v>
      </c>
      <c r="I312" s="3">
        <f>IF(Inputs!$B$26&lt;&gt;"Ready to model","PENDING INPUTS",MAX(0,F312+G312-H312))</f>
        <v>0</v>
      </c>
      <c r="J312" s="3">
        <f>IF(Inputs!$B$26&lt;&gt;"Ready to model","PENDING INPUTS",IF(F312+G312&gt;H312,IF(F312+G312=0,0,H312*F312/(F312+G312)),MIN(B312+D312,F312+MAX(0,H312-F312-G312-IF((Inputs!$B$5)&lt;Inputs!$B$5,C312+E312-G312,0)))))</f>
        <v>0</v>
      </c>
      <c r="K312" s="3">
        <f>IF(Inputs!$B$26&lt;&gt;"Ready to model","PENDING INPUTS",MIN(C312+E312,MAX(0,H312-J312)))</f>
        <v>0</v>
      </c>
      <c r="L312" s="3">
        <f>IF(Inputs!$B$26&lt;&gt;"Ready to model","PENDING INPUTS",MAX(0,B312+D312-J312))</f>
        <v>0</v>
      </c>
      <c r="M312" s="3">
        <f>IF(Inputs!$B$26&lt;&gt;"Ready to model","PENDING INPUTS",MAX(0,C312+E312-K312))</f>
        <v>0</v>
      </c>
      <c r="N312" s="3">
        <f>IF(Inputs!$B$26&lt;&gt;"Ready to model","PENDING INPUTS",L312+M312)</f>
        <v>0</v>
      </c>
      <c r="O312" s="3">
        <f>IF(Inputs!$B$26&lt;&gt;"Ready to model","PENDING INPUTS",D312+E312+O311)</f>
        <v>2224.3199999999997</v>
      </c>
      <c r="P312" s="3">
        <f>IF(Inputs!$B$26&lt;&gt;"Ready to model","PENDING INPUTS",J312+K312+P311)</f>
        <v>12124.32</v>
      </c>
    </row>
    <row r="313" spans="1:16" ht="27.95" customHeight="1" x14ac:dyDescent="0.25">
      <c r="A313">
        <v>309</v>
      </c>
      <c r="B313" s="3">
        <f>IF(Inputs!$B$26&lt;&gt;"Ready to model","PENDING INPUTS",L312)</f>
        <v>0</v>
      </c>
      <c r="C313" s="3">
        <f>IF(Inputs!$B$26&lt;&gt;"Ready to model","PENDING INPUTS",M312)</f>
        <v>0</v>
      </c>
      <c r="D313" s="3">
        <f>IF(Inputs!$B$26&lt;&gt;"Ready to model","PENDING INPUTS",ROUND(B313*(Inputs!$B$5)/12,2))</f>
        <v>0</v>
      </c>
      <c r="E313" s="3">
        <f>IF(Inputs!$B$26&lt;&gt;"Ready to model","PENDING INPUTS",ROUND(C313*Inputs!$B$5/12,2))</f>
        <v>0</v>
      </c>
      <c r="F313" s="3">
        <f>IF(Inputs!$B$26&lt;&gt;"Ready to model","PENDING INPUTS",MIN(B313+D313,Inputs!$B$6))</f>
        <v>0</v>
      </c>
      <c r="G313" s="3">
        <f>IF(Inputs!$B$26&lt;&gt;"Ready to model","PENDING INPUTS",MIN(C313+E313,Inputs!$B$9))</f>
        <v>0</v>
      </c>
      <c r="H313" s="3">
        <f>IF(Inputs!$B$26&lt;&gt;"Ready to model","PENDING INPUTS",Inputs!$B$7)</f>
        <v>550</v>
      </c>
      <c r="I313" s="3">
        <f>IF(Inputs!$B$26&lt;&gt;"Ready to model","PENDING INPUTS",MAX(0,F313+G313-H313))</f>
        <v>0</v>
      </c>
      <c r="J313" s="3">
        <f>IF(Inputs!$B$26&lt;&gt;"Ready to model","PENDING INPUTS",IF(F313+G313&gt;H313,IF(F313+G313=0,0,H313*F313/(F313+G313)),MIN(B313+D313,F313+MAX(0,H313-F313-G313-IF((Inputs!$B$5)&lt;Inputs!$B$5,C313+E313-G313,0)))))</f>
        <v>0</v>
      </c>
      <c r="K313" s="3">
        <f>IF(Inputs!$B$26&lt;&gt;"Ready to model","PENDING INPUTS",MIN(C313+E313,MAX(0,H313-J313)))</f>
        <v>0</v>
      </c>
      <c r="L313" s="3">
        <f>IF(Inputs!$B$26&lt;&gt;"Ready to model","PENDING INPUTS",MAX(0,B313+D313-J313))</f>
        <v>0</v>
      </c>
      <c r="M313" s="3">
        <f>IF(Inputs!$B$26&lt;&gt;"Ready to model","PENDING INPUTS",MAX(0,C313+E313-K313))</f>
        <v>0</v>
      </c>
      <c r="N313" s="3">
        <f>IF(Inputs!$B$26&lt;&gt;"Ready to model","PENDING INPUTS",L313+M313)</f>
        <v>0</v>
      </c>
      <c r="O313" s="3">
        <f>IF(Inputs!$B$26&lt;&gt;"Ready to model","PENDING INPUTS",D313+E313+O312)</f>
        <v>2224.3199999999997</v>
      </c>
      <c r="P313" s="3">
        <f>IF(Inputs!$B$26&lt;&gt;"Ready to model","PENDING INPUTS",J313+K313+P312)</f>
        <v>12124.32</v>
      </c>
    </row>
    <row r="314" spans="1:16" ht="27.95" customHeight="1" x14ac:dyDescent="0.25">
      <c r="A314">
        <v>310</v>
      </c>
      <c r="B314" s="3">
        <f>IF(Inputs!$B$26&lt;&gt;"Ready to model","PENDING INPUTS",L313)</f>
        <v>0</v>
      </c>
      <c r="C314" s="3">
        <f>IF(Inputs!$B$26&lt;&gt;"Ready to model","PENDING INPUTS",M313)</f>
        <v>0</v>
      </c>
      <c r="D314" s="3">
        <f>IF(Inputs!$B$26&lt;&gt;"Ready to model","PENDING INPUTS",ROUND(B314*(Inputs!$B$5)/12,2))</f>
        <v>0</v>
      </c>
      <c r="E314" s="3">
        <f>IF(Inputs!$B$26&lt;&gt;"Ready to model","PENDING INPUTS",ROUND(C314*Inputs!$B$5/12,2))</f>
        <v>0</v>
      </c>
      <c r="F314" s="3">
        <f>IF(Inputs!$B$26&lt;&gt;"Ready to model","PENDING INPUTS",MIN(B314+D314,Inputs!$B$6))</f>
        <v>0</v>
      </c>
      <c r="G314" s="3">
        <f>IF(Inputs!$B$26&lt;&gt;"Ready to model","PENDING INPUTS",MIN(C314+E314,Inputs!$B$9))</f>
        <v>0</v>
      </c>
      <c r="H314" s="3">
        <f>IF(Inputs!$B$26&lt;&gt;"Ready to model","PENDING INPUTS",Inputs!$B$7)</f>
        <v>550</v>
      </c>
      <c r="I314" s="3">
        <f>IF(Inputs!$B$26&lt;&gt;"Ready to model","PENDING INPUTS",MAX(0,F314+G314-H314))</f>
        <v>0</v>
      </c>
      <c r="J314" s="3">
        <f>IF(Inputs!$B$26&lt;&gt;"Ready to model","PENDING INPUTS",IF(F314+G314&gt;H314,IF(F314+G314=0,0,H314*F314/(F314+G314)),MIN(B314+D314,F314+MAX(0,H314-F314-G314-IF((Inputs!$B$5)&lt;Inputs!$B$5,C314+E314-G314,0)))))</f>
        <v>0</v>
      </c>
      <c r="K314" s="3">
        <f>IF(Inputs!$B$26&lt;&gt;"Ready to model","PENDING INPUTS",MIN(C314+E314,MAX(0,H314-J314)))</f>
        <v>0</v>
      </c>
      <c r="L314" s="3">
        <f>IF(Inputs!$B$26&lt;&gt;"Ready to model","PENDING INPUTS",MAX(0,B314+D314-J314))</f>
        <v>0</v>
      </c>
      <c r="M314" s="3">
        <f>IF(Inputs!$B$26&lt;&gt;"Ready to model","PENDING INPUTS",MAX(0,C314+E314-K314))</f>
        <v>0</v>
      </c>
      <c r="N314" s="3">
        <f>IF(Inputs!$B$26&lt;&gt;"Ready to model","PENDING INPUTS",L314+M314)</f>
        <v>0</v>
      </c>
      <c r="O314" s="3">
        <f>IF(Inputs!$B$26&lt;&gt;"Ready to model","PENDING INPUTS",D314+E314+O313)</f>
        <v>2224.3199999999997</v>
      </c>
      <c r="P314" s="3">
        <f>IF(Inputs!$B$26&lt;&gt;"Ready to model","PENDING INPUTS",J314+K314+P313)</f>
        <v>12124.32</v>
      </c>
    </row>
    <row r="315" spans="1:16" ht="27.95" customHeight="1" x14ac:dyDescent="0.25">
      <c r="A315">
        <v>311</v>
      </c>
      <c r="B315" s="3">
        <f>IF(Inputs!$B$26&lt;&gt;"Ready to model","PENDING INPUTS",L314)</f>
        <v>0</v>
      </c>
      <c r="C315" s="3">
        <f>IF(Inputs!$B$26&lt;&gt;"Ready to model","PENDING INPUTS",M314)</f>
        <v>0</v>
      </c>
      <c r="D315" s="3">
        <f>IF(Inputs!$B$26&lt;&gt;"Ready to model","PENDING INPUTS",ROUND(B315*(Inputs!$B$5)/12,2))</f>
        <v>0</v>
      </c>
      <c r="E315" s="3">
        <f>IF(Inputs!$B$26&lt;&gt;"Ready to model","PENDING INPUTS",ROUND(C315*Inputs!$B$5/12,2))</f>
        <v>0</v>
      </c>
      <c r="F315" s="3">
        <f>IF(Inputs!$B$26&lt;&gt;"Ready to model","PENDING INPUTS",MIN(B315+D315,Inputs!$B$6))</f>
        <v>0</v>
      </c>
      <c r="G315" s="3">
        <f>IF(Inputs!$B$26&lt;&gt;"Ready to model","PENDING INPUTS",MIN(C315+E315,Inputs!$B$9))</f>
        <v>0</v>
      </c>
      <c r="H315" s="3">
        <f>IF(Inputs!$B$26&lt;&gt;"Ready to model","PENDING INPUTS",Inputs!$B$7)</f>
        <v>550</v>
      </c>
      <c r="I315" s="3">
        <f>IF(Inputs!$B$26&lt;&gt;"Ready to model","PENDING INPUTS",MAX(0,F315+G315-H315))</f>
        <v>0</v>
      </c>
      <c r="J315" s="3">
        <f>IF(Inputs!$B$26&lt;&gt;"Ready to model","PENDING INPUTS",IF(F315+G315&gt;H315,IF(F315+G315=0,0,H315*F315/(F315+G315)),MIN(B315+D315,F315+MAX(0,H315-F315-G315-IF((Inputs!$B$5)&lt;Inputs!$B$5,C315+E315-G315,0)))))</f>
        <v>0</v>
      </c>
      <c r="K315" s="3">
        <f>IF(Inputs!$B$26&lt;&gt;"Ready to model","PENDING INPUTS",MIN(C315+E315,MAX(0,H315-J315)))</f>
        <v>0</v>
      </c>
      <c r="L315" s="3">
        <f>IF(Inputs!$B$26&lt;&gt;"Ready to model","PENDING INPUTS",MAX(0,B315+D315-J315))</f>
        <v>0</v>
      </c>
      <c r="M315" s="3">
        <f>IF(Inputs!$B$26&lt;&gt;"Ready to model","PENDING INPUTS",MAX(0,C315+E315-K315))</f>
        <v>0</v>
      </c>
      <c r="N315" s="3">
        <f>IF(Inputs!$B$26&lt;&gt;"Ready to model","PENDING INPUTS",L315+M315)</f>
        <v>0</v>
      </c>
      <c r="O315" s="3">
        <f>IF(Inputs!$B$26&lt;&gt;"Ready to model","PENDING INPUTS",D315+E315+O314)</f>
        <v>2224.3199999999997</v>
      </c>
      <c r="P315" s="3">
        <f>IF(Inputs!$B$26&lt;&gt;"Ready to model","PENDING INPUTS",J315+K315+P314)</f>
        <v>12124.32</v>
      </c>
    </row>
    <row r="316" spans="1:16" ht="27.95" customHeight="1" x14ac:dyDescent="0.25">
      <c r="A316">
        <v>312</v>
      </c>
      <c r="B316" s="3">
        <f>IF(Inputs!$B$26&lt;&gt;"Ready to model","PENDING INPUTS",L315)</f>
        <v>0</v>
      </c>
      <c r="C316" s="3">
        <f>IF(Inputs!$B$26&lt;&gt;"Ready to model","PENDING INPUTS",M315)</f>
        <v>0</v>
      </c>
      <c r="D316" s="3">
        <f>IF(Inputs!$B$26&lt;&gt;"Ready to model","PENDING INPUTS",ROUND(B316*(Inputs!$B$5)/12,2))</f>
        <v>0</v>
      </c>
      <c r="E316" s="3">
        <f>IF(Inputs!$B$26&lt;&gt;"Ready to model","PENDING INPUTS",ROUND(C316*Inputs!$B$5/12,2))</f>
        <v>0</v>
      </c>
      <c r="F316" s="3">
        <f>IF(Inputs!$B$26&lt;&gt;"Ready to model","PENDING INPUTS",MIN(B316+D316,Inputs!$B$6))</f>
        <v>0</v>
      </c>
      <c r="G316" s="3">
        <f>IF(Inputs!$B$26&lt;&gt;"Ready to model","PENDING INPUTS",MIN(C316+E316,Inputs!$B$9))</f>
        <v>0</v>
      </c>
      <c r="H316" s="3">
        <f>IF(Inputs!$B$26&lt;&gt;"Ready to model","PENDING INPUTS",Inputs!$B$7)</f>
        <v>550</v>
      </c>
      <c r="I316" s="3">
        <f>IF(Inputs!$B$26&lt;&gt;"Ready to model","PENDING INPUTS",MAX(0,F316+G316-H316))</f>
        <v>0</v>
      </c>
      <c r="J316" s="3">
        <f>IF(Inputs!$B$26&lt;&gt;"Ready to model","PENDING INPUTS",IF(F316+G316&gt;H316,IF(F316+G316=0,0,H316*F316/(F316+G316)),MIN(B316+D316,F316+MAX(0,H316-F316-G316-IF((Inputs!$B$5)&lt;Inputs!$B$5,C316+E316-G316,0)))))</f>
        <v>0</v>
      </c>
      <c r="K316" s="3">
        <f>IF(Inputs!$B$26&lt;&gt;"Ready to model","PENDING INPUTS",MIN(C316+E316,MAX(0,H316-J316)))</f>
        <v>0</v>
      </c>
      <c r="L316" s="3">
        <f>IF(Inputs!$B$26&lt;&gt;"Ready to model","PENDING INPUTS",MAX(0,B316+D316-J316))</f>
        <v>0</v>
      </c>
      <c r="M316" s="3">
        <f>IF(Inputs!$B$26&lt;&gt;"Ready to model","PENDING INPUTS",MAX(0,C316+E316-K316))</f>
        <v>0</v>
      </c>
      <c r="N316" s="3">
        <f>IF(Inputs!$B$26&lt;&gt;"Ready to model","PENDING INPUTS",L316+M316)</f>
        <v>0</v>
      </c>
      <c r="O316" s="3">
        <f>IF(Inputs!$B$26&lt;&gt;"Ready to model","PENDING INPUTS",D316+E316+O315)</f>
        <v>2224.3199999999997</v>
      </c>
      <c r="P316" s="3">
        <f>IF(Inputs!$B$26&lt;&gt;"Ready to model","PENDING INPUTS",J316+K316+P315)</f>
        <v>12124.32</v>
      </c>
    </row>
    <row r="317" spans="1:16" ht="27.95" customHeight="1" x14ac:dyDescent="0.25">
      <c r="A317">
        <v>313</v>
      </c>
      <c r="B317" s="3">
        <f>IF(Inputs!$B$26&lt;&gt;"Ready to model","PENDING INPUTS",L316)</f>
        <v>0</v>
      </c>
      <c r="C317" s="3">
        <f>IF(Inputs!$B$26&lt;&gt;"Ready to model","PENDING INPUTS",M316)</f>
        <v>0</v>
      </c>
      <c r="D317" s="3">
        <f>IF(Inputs!$B$26&lt;&gt;"Ready to model","PENDING INPUTS",ROUND(B317*(Inputs!$B$5)/12,2))</f>
        <v>0</v>
      </c>
      <c r="E317" s="3">
        <f>IF(Inputs!$B$26&lt;&gt;"Ready to model","PENDING INPUTS",ROUND(C317*Inputs!$B$5/12,2))</f>
        <v>0</v>
      </c>
      <c r="F317" s="3">
        <f>IF(Inputs!$B$26&lt;&gt;"Ready to model","PENDING INPUTS",MIN(B317+D317,Inputs!$B$6))</f>
        <v>0</v>
      </c>
      <c r="G317" s="3">
        <f>IF(Inputs!$B$26&lt;&gt;"Ready to model","PENDING INPUTS",MIN(C317+E317,Inputs!$B$9))</f>
        <v>0</v>
      </c>
      <c r="H317" s="3">
        <f>IF(Inputs!$B$26&lt;&gt;"Ready to model","PENDING INPUTS",Inputs!$B$7)</f>
        <v>550</v>
      </c>
      <c r="I317" s="3">
        <f>IF(Inputs!$B$26&lt;&gt;"Ready to model","PENDING INPUTS",MAX(0,F317+G317-H317))</f>
        <v>0</v>
      </c>
      <c r="J317" s="3">
        <f>IF(Inputs!$B$26&lt;&gt;"Ready to model","PENDING INPUTS",IF(F317+G317&gt;H317,IF(F317+G317=0,0,H317*F317/(F317+G317)),MIN(B317+D317,F317+MAX(0,H317-F317-G317-IF((Inputs!$B$5)&lt;Inputs!$B$5,C317+E317-G317,0)))))</f>
        <v>0</v>
      </c>
      <c r="K317" s="3">
        <f>IF(Inputs!$B$26&lt;&gt;"Ready to model","PENDING INPUTS",MIN(C317+E317,MAX(0,H317-J317)))</f>
        <v>0</v>
      </c>
      <c r="L317" s="3">
        <f>IF(Inputs!$B$26&lt;&gt;"Ready to model","PENDING INPUTS",MAX(0,B317+D317-J317))</f>
        <v>0</v>
      </c>
      <c r="M317" s="3">
        <f>IF(Inputs!$B$26&lt;&gt;"Ready to model","PENDING INPUTS",MAX(0,C317+E317-K317))</f>
        <v>0</v>
      </c>
      <c r="N317" s="3">
        <f>IF(Inputs!$B$26&lt;&gt;"Ready to model","PENDING INPUTS",L317+M317)</f>
        <v>0</v>
      </c>
      <c r="O317" s="3">
        <f>IF(Inputs!$B$26&lt;&gt;"Ready to model","PENDING INPUTS",D317+E317+O316)</f>
        <v>2224.3199999999997</v>
      </c>
      <c r="P317" s="3">
        <f>IF(Inputs!$B$26&lt;&gt;"Ready to model","PENDING INPUTS",J317+K317+P316)</f>
        <v>12124.32</v>
      </c>
    </row>
    <row r="318" spans="1:16" ht="27.95" customHeight="1" x14ac:dyDescent="0.25">
      <c r="A318">
        <v>314</v>
      </c>
      <c r="B318" s="3">
        <f>IF(Inputs!$B$26&lt;&gt;"Ready to model","PENDING INPUTS",L317)</f>
        <v>0</v>
      </c>
      <c r="C318" s="3">
        <f>IF(Inputs!$B$26&lt;&gt;"Ready to model","PENDING INPUTS",M317)</f>
        <v>0</v>
      </c>
      <c r="D318" s="3">
        <f>IF(Inputs!$B$26&lt;&gt;"Ready to model","PENDING INPUTS",ROUND(B318*(Inputs!$B$5)/12,2))</f>
        <v>0</v>
      </c>
      <c r="E318" s="3">
        <f>IF(Inputs!$B$26&lt;&gt;"Ready to model","PENDING INPUTS",ROUND(C318*Inputs!$B$5/12,2))</f>
        <v>0</v>
      </c>
      <c r="F318" s="3">
        <f>IF(Inputs!$B$26&lt;&gt;"Ready to model","PENDING INPUTS",MIN(B318+D318,Inputs!$B$6))</f>
        <v>0</v>
      </c>
      <c r="G318" s="3">
        <f>IF(Inputs!$B$26&lt;&gt;"Ready to model","PENDING INPUTS",MIN(C318+E318,Inputs!$B$9))</f>
        <v>0</v>
      </c>
      <c r="H318" s="3">
        <f>IF(Inputs!$B$26&lt;&gt;"Ready to model","PENDING INPUTS",Inputs!$B$7)</f>
        <v>550</v>
      </c>
      <c r="I318" s="3">
        <f>IF(Inputs!$B$26&lt;&gt;"Ready to model","PENDING INPUTS",MAX(0,F318+G318-H318))</f>
        <v>0</v>
      </c>
      <c r="J318" s="3">
        <f>IF(Inputs!$B$26&lt;&gt;"Ready to model","PENDING INPUTS",IF(F318+G318&gt;H318,IF(F318+G318=0,0,H318*F318/(F318+G318)),MIN(B318+D318,F318+MAX(0,H318-F318-G318-IF((Inputs!$B$5)&lt;Inputs!$B$5,C318+E318-G318,0)))))</f>
        <v>0</v>
      </c>
      <c r="K318" s="3">
        <f>IF(Inputs!$B$26&lt;&gt;"Ready to model","PENDING INPUTS",MIN(C318+E318,MAX(0,H318-J318)))</f>
        <v>0</v>
      </c>
      <c r="L318" s="3">
        <f>IF(Inputs!$B$26&lt;&gt;"Ready to model","PENDING INPUTS",MAX(0,B318+D318-J318))</f>
        <v>0</v>
      </c>
      <c r="M318" s="3">
        <f>IF(Inputs!$B$26&lt;&gt;"Ready to model","PENDING INPUTS",MAX(0,C318+E318-K318))</f>
        <v>0</v>
      </c>
      <c r="N318" s="3">
        <f>IF(Inputs!$B$26&lt;&gt;"Ready to model","PENDING INPUTS",L318+M318)</f>
        <v>0</v>
      </c>
      <c r="O318" s="3">
        <f>IF(Inputs!$B$26&lt;&gt;"Ready to model","PENDING INPUTS",D318+E318+O317)</f>
        <v>2224.3199999999997</v>
      </c>
      <c r="P318" s="3">
        <f>IF(Inputs!$B$26&lt;&gt;"Ready to model","PENDING INPUTS",J318+K318+P317)</f>
        <v>12124.32</v>
      </c>
    </row>
    <row r="319" spans="1:16" ht="27.95" customHeight="1" x14ac:dyDescent="0.25">
      <c r="A319">
        <v>315</v>
      </c>
      <c r="B319" s="3">
        <f>IF(Inputs!$B$26&lt;&gt;"Ready to model","PENDING INPUTS",L318)</f>
        <v>0</v>
      </c>
      <c r="C319" s="3">
        <f>IF(Inputs!$B$26&lt;&gt;"Ready to model","PENDING INPUTS",M318)</f>
        <v>0</v>
      </c>
      <c r="D319" s="3">
        <f>IF(Inputs!$B$26&lt;&gt;"Ready to model","PENDING INPUTS",ROUND(B319*(Inputs!$B$5)/12,2))</f>
        <v>0</v>
      </c>
      <c r="E319" s="3">
        <f>IF(Inputs!$B$26&lt;&gt;"Ready to model","PENDING INPUTS",ROUND(C319*Inputs!$B$5/12,2))</f>
        <v>0</v>
      </c>
      <c r="F319" s="3">
        <f>IF(Inputs!$B$26&lt;&gt;"Ready to model","PENDING INPUTS",MIN(B319+D319,Inputs!$B$6))</f>
        <v>0</v>
      </c>
      <c r="G319" s="3">
        <f>IF(Inputs!$B$26&lt;&gt;"Ready to model","PENDING INPUTS",MIN(C319+E319,Inputs!$B$9))</f>
        <v>0</v>
      </c>
      <c r="H319" s="3">
        <f>IF(Inputs!$B$26&lt;&gt;"Ready to model","PENDING INPUTS",Inputs!$B$7)</f>
        <v>550</v>
      </c>
      <c r="I319" s="3">
        <f>IF(Inputs!$B$26&lt;&gt;"Ready to model","PENDING INPUTS",MAX(0,F319+G319-H319))</f>
        <v>0</v>
      </c>
      <c r="J319" s="3">
        <f>IF(Inputs!$B$26&lt;&gt;"Ready to model","PENDING INPUTS",IF(F319+G319&gt;H319,IF(F319+G319=0,0,H319*F319/(F319+G319)),MIN(B319+D319,F319+MAX(0,H319-F319-G319-IF((Inputs!$B$5)&lt;Inputs!$B$5,C319+E319-G319,0)))))</f>
        <v>0</v>
      </c>
      <c r="K319" s="3">
        <f>IF(Inputs!$B$26&lt;&gt;"Ready to model","PENDING INPUTS",MIN(C319+E319,MAX(0,H319-J319)))</f>
        <v>0</v>
      </c>
      <c r="L319" s="3">
        <f>IF(Inputs!$B$26&lt;&gt;"Ready to model","PENDING INPUTS",MAX(0,B319+D319-J319))</f>
        <v>0</v>
      </c>
      <c r="M319" s="3">
        <f>IF(Inputs!$B$26&lt;&gt;"Ready to model","PENDING INPUTS",MAX(0,C319+E319-K319))</f>
        <v>0</v>
      </c>
      <c r="N319" s="3">
        <f>IF(Inputs!$B$26&lt;&gt;"Ready to model","PENDING INPUTS",L319+M319)</f>
        <v>0</v>
      </c>
      <c r="O319" s="3">
        <f>IF(Inputs!$B$26&lt;&gt;"Ready to model","PENDING INPUTS",D319+E319+O318)</f>
        <v>2224.3199999999997</v>
      </c>
      <c r="P319" s="3">
        <f>IF(Inputs!$B$26&lt;&gt;"Ready to model","PENDING INPUTS",J319+K319+P318)</f>
        <v>12124.32</v>
      </c>
    </row>
    <row r="320" spans="1:16" ht="27.95" customHeight="1" x14ac:dyDescent="0.25">
      <c r="A320">
        <v>316</v>
      </c>
      <c r="B320" s="3">
        <f>IF(Inputs!$B$26&lt;&gt;"Ready to model","PENDING INPUTS",L319)</f>
        <v>0</v>
      </c>
      <c r="C320" s="3">
        <f>IF(Inputs!$B$26&lt;&gt;"Ready to model","PENDING INPUTS",M319)</f>
        <v>0</v>
      </c>
      <c r="D320" s="3">
        <f>IF(Inputs!$B$26&lt;&gt;"Ready to model","PENDING INPUTS",ROUND(B320*(Inputs!$B$5)/12,2))</f>
        <v>0</v>
      </c>
      <c r="E320" s="3">
        <f>IF(Inputs!$B$26&lt;&gt;"Ready to model","PENDING INPUTS",ROUND(C320*Inputs!$B$5/12,2))</f>
        <v>0</v>
      </c>
      <c r="F320" s="3">
        <f>IF(Inputs!$B$26&lt;&gt;"Ready to model","PENDING INPUTS",MIN(B320+D320,Inputs!$B$6))</f>
        <v>0</v>
      </c>
      <c r="G320" s="3">
        <f>IF(Inputs!$B$26&lt;&gt;"Ready to model","PENDING INPUTS",MIN(C320+E320,Inputs!$B$9))</f>
        <v>0</v>
      </c>
      <c r="H320" s="3">
        <f>IF(Inputs!$B$26&lt;&gt;"Ready to model","PENDING INPUTS",Inputs!$B$7)</f>
        <v>550</v>
      </c>
      <c r="I320" s="3">
        <f>IF(Inputs!$B$26&lt;&gt;"Ready to model","PENDING INPUTS",MAX(0,F320+G320-H320))</f>
        <v>0</v>
      </c>
      <c r="J320" s="3">
        <f>IF(Inputs!$B$26&lt;&gt;"Ready to model","PENDING INPUTS",IF(F320+G320&gt;H320,IF(F320+G320=0,0,H320*F320/(F320+G320)),MIN(B320+D320,F320+MAX(0,H320-F320-G320-IF((Inputs!$B$5)&lt;Inputs!$B$5,C320+E320-G320,0)))))</f>
        <v>0</v>
      </c>
      <c r="K320" s="3">
        <f>IF(Inputs!$B$26&lt;&gt;"Ready to model","PENDING INPUTS",MIN(C320+E320,MAX(0,H320-J320)))</f>
        <v>0</v>
      </c>
      <c r="L320" s="3">
        <f>IF(Inputs!$B$26&lt;&gt;"Ready to model","PENDING INPUTS",MAX(0,B320+D320-J320))</f>
        <v>0</v>
      </c>
      <c r="M320" s="3">
        <f>IF(Inputs!$B$26&lt;&gt;"Ready to model","PENDING INPUTS",MAX(0,C320+E320-K320))</f>
        <v>0</v>
      </c>
      <c r="N320" s="3">
        <f>IF(Inputs!$B$26&lt;&gt;"Ready to model","PENDING INPUTS",L320+M320)</f>
        <v>0</v>
      </c>
      <c r="O320" s="3">
        <f>IF(Inputs!$B$26&lt;&gt;"Ready to model","PENDING INPUTS",D320+E320+O319)</f>
        <v>2224.3199999999997</v>
      </c>
      <c r="P320" s="3">
        <f>IF(Inputs!$B$26&lt;&gt;"Ready to model","PENDING INPUTS",J320+K320+P319)</f>
        <v>12124.32</v>
      </c>
    </row>
    <row r="321" spans="1:16" ht="27.95" customHeight="1" x14ac:dyDescent="0.25">
      <c r="A321">
        <v>317</v>
      </c>
      <c r="B321" s="3">
        <f>IF(Inputs!$B$26&lt;&gt;"Ready to model","PENDING INPUTS",L320)</f>
        <v>0</v>
      </c>
      <c r="C321" s="3">
        <f>IF(Inputs!$B$26&lt;&gt;"Ready to model","PENDING INPUTS",M320)</f>
        <v>0</v>
      </c>
      <c r="D321" s="3">
        <f>IF(Inputs!$B$26&lt;&gt;"Ready to model","PENDING INPUTS",ROUND(B321*(Inputs!$B$5)/12,2))</f>
        <v>0</v>
      </c>
      <c r="E321" s="3">
        <f>IF(Inputs!$B$26&lt;&gt;"Ready to model","PENDING INPUTS",ROUND(C321*Inputs!$B$5/12,2))</f>
        <v>0</v>
      </c>
      <c r="F321" s="3">
        <f>IF(Inputs!$B$26&lt;&gt;"Ready to model","PENDING INPUTS",MIN(B321+D321,Inputs!$B$6))</f>
        <v>0</v>
      </c>
      <c r="G321" s="3">
        <f>IF(Inputs!$B$26&lt;&gt;"Ready to model","PENDING INPUTS",MIN(C321+E321,Inputs!$B$9))</f>
        <v>0</v>
      </c>
      <c r="H321" s="3">
        <f>IF(Inputs!$B$26&lt;&gt;"Ready to model","PENDING INPUTS",Inputs!$B$7)</f>
        <v>550</v>
      </c>
      <c r="I321" s="3">
        <f>IF(Inputs!$B$26&lt;&gt;"Ready to model","PENDING INPUTS",MAX(0,F321+G321-H321))</f>
        <v>0</v>
      </c>
      <c r="J321" s="3">
        <f>IF(Inputs!$B$26&lt;&gt;"Ready to model","PENDING INPUTS",IF(F321+G321&gt;H321,IF(F321+G321=0,0,H321*F321/(F321+G321)),MIN(B321+D321,F321+MAX(0,H321-F321-G321-IF((Inputs!$B$5)&lt;Inputs!$B$5,C321+E321-G321,0)))))</f>
        <v>0</v>
      </c>
      <c r="K321" s="3">
        <f>IF(Inputs!$B$26&lt;&gt;"Ready to model","PENDING INPUTS",MIN(C321+E321,MAX(0,H321-J321)))</f>
        <v>0</v>
      </c>
      <c r="L321" s="3">
        <f>IF(Inputs!$B$26&lt;&gt;"Ready to model","PENDING INPUTS",MAX(0,B321+D321-J321))</f>
        <v>0</v>
      </c>
      <c r="M321" s="3">
        <f>IF(Inputs!$B$26&lt;&gt;"Ready to model","PENDING INPUTS",MAX(0,C321+E321-K321))</f>
        <v>0</v>
      </c>
      <c r="N321" s="3">
        <f>IF(Inputs!$B$26&lt;&gt;"Ready to model","PENDING INPUTS",L321+M321)</f>
        <v>0</v>
      </c>
      <c r="O321" s="3">
        <f>IF(Inputs!$B$26&lt;&gt;"Ready to model","PENDING INPUTS",D321+E321+O320)</f>
        <v>2224.3199999999997</v>
      </c>
      <c r="P321" s="3">
        <f>IF(Inputs!$B$26&lt;&gt;"Ready to model","PENDING INPUTS",J321+K321+P320)</f>
        <v>12124.32</v>
      </c>
    </row>
    <row r="322" spans="1:16" ht="27.95" customHeight="1" x14ac:dyDescent="0.25">
      <c r="A322">
        <v>318</v>
      </c>
      <c r="B322" s="3">
        <f>IF(Inputs!$B$26&lt;&gt;"Ready to model","PENDING INPUTS",L321)</f>
        <v>0</v>
      </c>
      <c r="C322" s="3">
        <f>IF(Inputs!$B$26&lt;&gt;"Ready to model","PENDING INPUTS",M321)</f>
        <v>0</v>
      </c>
      <c r="D322" s="3">
        <f>IF(Inputs!$B$26&lt;&gt;"Ready to model","PENDING INPUTS",ROUND(B322*(Inputs!$B$5)/12,2))</f>
        <v>0</v>
      </c>
      <c r="E322" s="3">
        <f>IF(Inputs!$B$26&lt;&gt;"Ready to model","PENDING INPUTS",ROUND(C322*Inputs!$B$5/12,2))</f>
        <v>0</v>
      </c>
      <c r="F322" s="3">
        <f>IF(Inputs!$B$26&lt;&gt;"Ready to model","PENDING INPUTS",MIN(B322+D322,Inputs!$B$6))</f>
        <v>0</v>
      </c>
      <c r="G322" s="3">
        <f>IF(Inputs!$B$26&lt;&gt;"Ready to model","PENDING INPUTS",MIN(C322+E322,Inputs!$B$9))</f>
        <v>0</v>
      </c>
      <c r="H322" s="3">
        <f>IF(Inputs!$B$26&lt;&gt;"Ready to model","PENDING INPUTS",Inputs!$B$7)</f>
        <v>550</v>
      </c>
      <c r="I322" s="3">
        <f>IF(Inputs!$B$26&lt;&gt;"Ready to model","PENDING INPUTS",MAX(0,F322+G322-H322))</f>
        <v>0</v>
      </c>
      <c r="J322" s="3">
        <f>IF(Inputs!$B$26&lt;&gt;"Ready to model","PENDING INPUTS",IF(F322+G322&gt;H322,IF(F322+G322=0,0,H322*F322/(F322+G322)),MIN(B322+D322,F322+MAX(0,H322-F322-G322-IF((Inputs!$B$5)&lt;Inputs!$B$5,C322+E322-G322,0)))))</f>
        <v>0</v>
      </c>
      <c r="K322" s="3">
        <f>IF(Inputs!$B$26&lt;&gt;"Ready to model","PENDING INPUTS",MIN(C322+E322,MAX(0,H322-J322)))</f>
        <v>0</v>
      </c>
      <c r="L322" s="3">
        <f>IF(Inputs!$B$26&lt;&gt;"Ready to model","PENDING INPUTS",MAX(0,B322+D322-J322))</f>
        <v>0</v>
      </c>
      <c r="M322" s="3">
        <f>IF(Inputs!$B$26&lt;&gt;"Ready to model","PENDING INPUTS",MAX(0,C322+E322-K322))</f>
        <v>0</v>
      </c>
      <c r="N322" s="3">
        <f>IF(Inputs!$B$26&lt;&gt;"Ready to model","PENDING INPUTS",L322+M322)</f>
        <v>0</v>
      </c>
      <c r="O322" s="3">
        <f>IF(Inputs!$B$26&lt;&gt;"Ready to model","PENDING INPUTS",D322+E322+O321)</f>
        <v>2224.3199999999997</v>
      </c>
      <c r="P322" s="3">
        <f>IF(Inputs!$B$26&lt;&gt;"Ready to model","PENDING INPUTS",J322+K322+P321)</f>
        <v>12124.32</v>
      </c>
    </row>
    <row r="323" spans="1:16" ht="27.95" customHeight="1" x14ac:dyDescent="0.25">
      <c r="A323">
        <v>319</v>
      </c>
      <c r="B323" s="3">
        <f>IF(Inputs!$B$26&lt;&gt;"Ready to model","PENDING INPUTS",L322)</f>
        <v>0</v>
      </c>
      <c r="C323" s="3">
        <f>IF(Inputs!$B$26&lt;&gt;"Ready to model","PENDING INPUTS",M322)</f>
        <v>0</v>
      </c>
      <c r="D323" s="3">
        <f>IF(Inputs!$B$26&lt;&gt;"Ready to model","PENDING INPUTS",ROUND(B323*(Inputs!$B$5)/12,2))</f>
        <v>0</v>
      </c>
      <c r="E323" s="3">
        <f>IF(Inputs!$B$26&lt;&gt;"Ready to model","PENDING INPUTS",ROUND(C323*Inputs!$B$5/12,2))</f>
        <v>0</v>
      </c>
      <c r="F323" s="3">
        <f>IF(Inputs!$B$26&lt;&gt;"Ready to model","PENDING INPUTS",MIN(B323+D323,Inputs!$B$6))</f>
        <v>0</v>
      </c>
      <c r="G323" s="3">
        <f>IF(Inputs!$B$26&lt;&gt;"Ready to model","PENDING INPUTS",MIN(C323+E323,Inputs!$B$9))</f>
        <v>0</v>
      </c>
      <c r="H323" s="3">
        <f>IF(Inputs!$B$26&lt;&gt;"Ready to model","PENDING INPUTS",Inputs!$B$7)</f>
        <v>550</v>
      </c>
      <c r="I323" s="3">
        <f>IF(Inputs!$B$26&lt;&gt;"Ready to model","PENDING INPUTS",MAX(0,F323+G323-H323))</f>
        <v>0</v>
      </c>
      <c r="J323" s="3">
        <f>IF(Inputs!$B$26&lt;&gt;"Ready to model","PENDING INPUTS",IF(F323+G323&gt;H323,IF(F323+G323=0,0,H323*F323/(F323+G323)),MIN(B323+D323,F323+MAX(0,H323-F323-G323-IF((Inputs!$B$5)&lt;Inputs!$B$5,C323+E323-G323,0)))))</f>
        <v>0</v>
      </c>
      <c r="K323" s="3">
        <f>IF(Inputs!$B$26&lt;&gt;"Ready to model","PENDING INPUTS",MIN(C323+E323,MAX(0,H323-J323)))</f>
        <v>0</v>
      </c>
      <c r="L323" s="3">
        <f>IF(Inputs!$B$26&lt;&gt;"Ready to model","PENDING INPUTS",MAX(0,B323+D323-J323))</f>
        <v>0</v>
      </c>
      <c r="M323" s="3">
        <f>IF(Inputs!$B$26&lt;&gt;"Ready to model","PENDING INPUTS",MAX(0,C323+E323-K323))</f>
        <v>0</v>
      </c>
      <c r="N323" s="3">
        <f>IF(Inputs!$B$26&lt;&gt;"Ready to model","PENDING INPUTS",L323+M323)</f>
        <v>0</v>
      </c>
      <c r="O323" s="3">
        <f>IF(Inputs!$B$26&lt;&gt;"Ready to model","PENDING INPUTS",D323+E323+O322)</f>
        <v>2224.3199999999997</v>
      </c>
      <c r="P323" s="3">
        <f>IF(Inputs!$B$26&lt;&gt;"Ready to model","PENDING INPUTS",J323+K323+P322)</f>
        <v>12124.32</v>
      </c>
    </row>
    <row r="324" spans="1:16" ht="27.95" customHeight="1" x14ac:dyDescent="0.25">
      <c r="A324">
        <v>320</v>
      </c>
      <c r="B324" s="3">
        <f>IF(Inputs!$B$26&lt;&gt;"Ready to model","PENDING INPUTS",L323)</f>
        <v>0</v>
      </c>
      <c r="C324" s="3">
        <f>IF(Inputs!$B$26&lt;&gt;"Ready to model","PENDING INPUTS",M323)</f>
        <v>0</v>
      </c>
      <c r="D324" s="3">
        <f>IF(Inputs!$B$26&lt;&gt;"Ready to model","PENDING INPUTS",ROUND(B324*(Inputs!$B$5)/12,2))</f>
        <v>0</v>
      </c>
      <c r="E324" s="3">
        <f>IF(Inputs!$B$26&lt;&gt;"Ready to model","PENDING INPUTS",ROUND(C324*Inputs!$B$5/12,2))</f>
        <v>0</v>
      </c>
      <c r="F324" s="3">
        <f>IF(Inputs!$B$26&lt;&gt;"Ready to model","PENDING INPUTS",MIN(B324+D324,Inputs!$B$6))</f>
        <v>0</v>
      </c>
      <c r="G324" s="3">
        <f>IF(Inputs!$B$26&lt;&gt;"Ready to model","PENDING INPUTS",MIN(C324+E324,Inputs!$B$9))</f>
        <v>0</v>
      </c>
      <c r="H324" s="3">
        <f>IF(Inputs!$B$26&lt;&gt;"Ready to model","PENDING INPUTS",Inputs!$B$7)</f>
        <v>550</v>
      </c>
      <c r="I324" s="3">
        <f>IF(Inputs!$B$26&lt;&gt;"Ready to model","PENDING INPUTS",MAX(0,F324+G324-H324))</f>
        <v>0</v>
      </c>
      <c r="J324" s="3">
        <f>IF(Inputs!$B$26&lt;&gt;"Ready to model","PENDING INPUTS",IF(F324+G324&gt;H324,IF(F324+G324=0,0,H324*F324/(F324+G324)),MIN(B324+D324,F324+MAX(0,H324-F324-G324-IF((Inputs!$B$5)&lt;Inputs!$B$5,C324+E324-G324,0)))))</f>
        <v>0</v>
      </c>
      <c r="K324" s="3">
        <f>IF(Inputs!$B$26&lt;&gt;"Ready to model","PENDING INPUTS",MIN(C324+E324,MAX(0,H324-J324)))</f>
        <v>0</v>
      </c>
      <c r="L324" s="3">
        <f>IF(Inputs!$B$26&lt;&gt;"Ready to model","PENDING INPUTS",MAX(0,B324+D324-J324))</f>
        <v>0</v>
      </c>
      <c r="M324" s="3">
        <f>IF(Inputs!$B$26&lt;&gt;"Ready to model","PENDING INPUTS",MAX(0,C324+E324-K324))</f>
        <v>0</v>
      </c>
      <c r="N324" s="3">
        <f>IF(Inputs!$B$26&lt;&gt;"Ready to model","PENDING INPUTS",L324+M324)</f>
        <v>0</v>
      </c>
      <c r="O324" s="3">
        <f>IF(Inputs!$B$26&lt;&gt;"Ready to model","PENDING INPUTS",D324+E324+O323)</f>
        <v>2224.3199999999997</v>
      </c>
      <c r="P324" s="3">
        <f>IF(Inputs!$B$26&lt;&gt;"Ready to model","PENDING INPUTS",J324+K324+P323)</f>
        <v>12124.32</v>
      </c>
    </row>
    <row r="325" spans="1:16" ht="27.95" customHeight="1" x14ac:dyDescent="0.25">
      <c r="A325">
        <v>321</v>
      </c>
      <c r="B325" s="3">
        <f>IF(Inputs!$B$26&lt;&gt;"Ready to model","PENDING INPUTS",L324)</f>
        <v>0</v>
      </c>
      <c r="C325" s="3">
        <f>IF(Inputs!$B$26&lt;&gt;"Ready to model","PENDING INPUTS",M324)</f>
        <v>0</v>
      </c>
      <c r="D325" s="3">
        <f>IF(Inputs!$B$26&lt;&gt;"Ready to model","PENDING INPUTS",ROUND(B325*(Inputs!$B$5)/12,2))</f>
        <v>0</v>
      </c>
      <c r="E325" s="3">
        <f>IF(Inputs!$B$26&lt;&gt;"Ready to model","PENDING INPUTS",ROUND(C325*Inputs!$B$5/12,2))</f>
        <v>0</v>
      </c>
      <c r="F325" s="3">
        <f>IF(Inputs!$B$26&lt;&gt;"Ready to model","PENDING INPUTS",MIN(B325+D325,Inputs!$B$6))</f>
        <v>0</v>
      </c>
      <c r="G325" s="3">
        <f>IF(Inputs!$B$26&lt;&gt;"Ready to model","PENDING INPUTS",MIN(C325+E325,Inputs!$B$9))</f>
        <v>0</v>
      </c>
      <c r="H325" s="3">
        <f>IF(Inputs!$B$26&lt;&gt;"Ready to model","PENDING INPUTS",Inputs!$B$7)</f>
        <v>550</v>
      </c>
      <c r="I325" s="3">
        <f>IF(Inputs!$B$26&lt;&gt;"Ready to model","PENDING INPUTS",MAX(0,F325+G325-H325))</f>
        <v>0</v>
      </c>
      <c r="J325" s="3">
        <f>IF(Inputs!$B$26&lt;&gt;"Ready to model","PENDING INPUTS",IF(F325+G325&gt;H325,IF(F325+G325=0,0,H325*F325/(F325+G325)),MIN(B325+D325,F325+MAX(0,H325-F325-G325-IF((Inputs!$B$5)&lt;Inputs!$B$5,C325+E325-G325,0)))))</f>
        <v>0</v>
      </c>
      <c r="K325" s="3">
        <f>IF(Inputs!$B$26&lt;&gt;"Ready to model","PENDING INPUTS",MIN(C325+E325,MAX(0,H325-J325)))</f>
        <v>0</v>
      </c>
      <c r="L325" s="3">
        <f>IF(Inputs!$B$26&lt;&gt;"Ready to model","PENDING INPUTS",MAX(0,B325+D325-J325))</f>
        <v>0</v>
      </c>
      <c r="M325" s="3">
        <f>IF(Inputs!$B$26&lt;&gt;"Ready to model","PENDING INPUTS",MAX(0,C325+E325-K325))</f>
        <v>0</v>
      </c>
      <c r="N325" s="3">
        <f>IF(Inputs!$B$26&lt;&gt;"Ready to model","PENDING INPUTS",L325+M325)</f>
        <v>0</v>
      </c>
      <c r="O325" s="3">
        <f>IF(Inputs!$B$26&lt;&gt;"Ready to model","PENDING INPUTS",D325+E325+O324)</f>
        <v>2224.3199999999997</v>
      </c>
      <c r="P325" s="3">
        <f>IF(Inputs!$B$26&lt;&gt;"Ready to model","PENDING INPUTS",J325+K325+P324)</f>
        <v>12124.32</v>
      </c>
    </row>
    <row r="326" spans="1:16" ht="27.95" customHeight="1" x14ac:dyDescent="0.25">
      <c r="A326">
        <v>322</v>
      </c>
      <c r="B326" s="3">
        <f>IF(Inputs!$B$26&lt;&gt;"Ready to model","PENDING INPUTS",L325)</f>
        <v>0</v>
      </c>
      <c r="C326" s="3">
        <f>IF(Inputs!$B$26&lt;&gt;"Ready to model","PENDING INPUTS",M325)</f>
        <v>0</v>
      </c>
      <c r="D326" s="3">
        <f>IF(Inputs!$B$26&lt;&gt;"Ready to model","PENDING INPUTS",ROUND(B326*(Inputs!$B$5)/12,2))</f>
        <v>0</v>
      </c>
      <c r="E326" s="3">
        <f>IF(Inputs!$B$26&lt;&gt;"Ready to model","PENDING INPUTS",ROUND(C326*Inputs!$B$5/12,2))</f>
        <v>0</v>
      </c>
      <c r="F326" s="3">
        <f>IF(Inputs!$B$26&lt;&gt;"Ready to model","PENDING INPUTS",MIN(B326+D326,Inputs!$B$6))</f>
        <v>0</v>
      </c>
      <c r="G326" s="3">
        <f>IF(Inputs!$B$26&lt;&gt;"Ready to model","PENDING INPUTS",MIN(C326+E326,Inputs!$B$9))</f>
        <v>0</v>
      </c>
      <c r="H326" s="3">
        <f>IF(Inputs!$B$26&lt;&gt;"Ready to model","PENDING INPUTS",Inputs!$B$7)</f>
        <v>550</v>
      </c>
      <c r="I326" s="3">
        <f>IF(Inputs!$B$26&lt;&gt;"Ready to model","PENDING INPUTS",MAX(0,F326+G326-H326))</f>
        <v>0</v>
      </c>
      <c r="J326" s="3">
        <f>IF(Inputs!$B$26&lt;&gt;"Ready to model","PENDING INPUTS",IF(F326+G326&gt;H326,IF(F326+G326=0,0,H326*F326/(F326+G326)),MIN(B326+D326,F326+MAX(0,H326-F326-G326-IF((Inputs!$B$5)&lt;Inputs!$B$5,C326+E326-G326,0)))))</f>
        <v>0</v>
      </c>
      <c r="K326" s="3">
        <f>IF(Inputs!$B$26&lt;&gt;"Ready to model","PENDING INPUTS",MIN(C326+E326,MAX(0,H326-J326)))</f>
        <v>0</v>
      </c>
      <c r="L326" s="3">
        <f>IF(Inputs!$B$26&lt;&gt;"Ready to model","PENDING INPUTS",MAX(0,B326+D326-J326))</f>
        <v>0</v>
      </c>
      <c r="M326" s="3">
        <f>IF(Inputs!$B$26&lt;&gt;"Ready to model","PENDING INPUTS",MAX(0,C326+E326-K326))</f>
        <v>0</v>
      </c>
      <c r="N326" s="3">
        <f>IF(Inputs!$B$26&lt;&gt;"Ready to model","PENDING INPUTS",L326+M326)</f>
        <v>0</v>
      </c>
      <c r="O326" s="3">
        <f>IF(Inputs!$B$26&lt;&gt;"Ready to model","PENDING INPUTS",D326+E326+O325)</f>
        <v>2224.3199999999997</v>
      </c>
      <c r="P326" s="3">
        <f>IF(Inputs!$B$26&lt;&gt;"Ready to model","PENDING INPUTS",J326+K326+P325)</f>
        <v>12124.32</v>
      </c>
    </row>
    <row r="327" spans="1:16" ht="27.95" customHeight="1" x14ac:dyDescent="0.25">
      <c r="A327">
        <v>323</v>
      </c>
      <c r="B327" s="3">
        <f>IF(Inputs!$B$26&lt;&gt;"Ready to model","PENDING INPUTS",L326)</f>
        <v>0</v>
      </c>
      <c r="C327" s="3">
        <f>IF(Inputs!$B$26&lt;&gt;"Ready to model","PENDING INPUTS",M326)</f>
        <v>0</v>
      </c>
      <c r="D327" s="3">
        <f>IF(Inputs!$B$26&lt;&gt;"Ready to model","PENDING INPUTS",ROUND(B327*(Inputs!$B$5)/12,2))</f>
        <v>0</v>
      </c>
      <c r="E327" s="3">
        <f>IF(Inputs!$B$26&lt;&gt;"Ready to model","PENDING INPUTS",ROUND(C327*Inputs!$B$5/12,2))</f>
        <v>0</v>
      </c>
      <c r="F327" s="3">
        <f>IF(Inputs!$B$26&lt;&gt;"Ready to model","PENDING INPUTS",MIN(B327+D327,Inputs!$B$6))</f>
        <v>0</v>
      </c>
      <c r="G327" s="3">
        <f>IF(Inputs!$B$26&lt;&gt;"Ready to model","PENDING INPUTS",MIN(C327+E327,Inputs!$B$9))</f>
        <v>0</v>
      </c>
      <c r="H327" s="3">
        <f>IF(Inputs!$B$26&lt;&gt;"Ready to model","PENDING INPUTS",Inputs!$B$7)</f>
        <v>550</v>
      </c>
      <c r="I327" s="3">
        <f>IF(Inputs!$B$26&lt;&gt;"Ready to model","PENDING INPUTS",MAX(0,F327+G327-H327))</f>
        <v>0</v>
      </c>
      <c r="J327" s="3">
        <f>IF(Inputs!$B$26&lt;&gt;"Ready to model","PENDING INPUTS",IF(F327+G327&gt;H327,IF(F327+G327=0,0,H327*F327/(F327+G327)),MIN(B327+D327,F327+MAX(0,H327-F327-G327-IF((Inputs!$B$5)&lt;Inputs!$B$5,C327+E327-G327,0)))))</f>
        <v>0</v>
      </c>
      <c r="K327" s="3">
        <f>IF(Inputs!$B$26&lt;&gt;"Ready to model","PENDING INPUTS",MIN(C327+E327,MAX(0,H327-J327)))</f>
        <v>0</v>
      </c>
      <c r="L327" s="3">
        <f>IF(Inputs!$B$26&lt;&gt;"Ready to model","PENDING INPUTS",MAX(0,B327+D327-J327))</f>
        <v>0</v>
      </c>
      <c r="M327" s="3">
        <f>IF(Inputs!$B$26&lt;&gt;"Ready to model","PENDING INPUTS",MAX(0,C327+E327-K327))</f>
        <v>0</v>
      </c>
      <c r="N327" s="3">
        <f>IF(Inputs!$B$26&lt;&gt;"Ready to model","PENDING INPUTS",L327+M327)</f>
        <v>0</v>
      </c>
      <c r="O327" s="3">
        <f>IF(Inputs!$B$26&lt;&gt;"Ready to model","PENDING INPUTS",D327+E327+O326)</f>
        <v>2224.3199999999997</v>
      </c>
      <c r="P327" s="3">
        <f>IF(Inputs!$B$26&lt;&gt;"Ready to model","PENDING INPUTS",J327+K327+P326)</f>
        <v>12124.32</v>
      </c>
    </row>
    <row r="328" spans="1:16" ht="27.95" customHeight="1" x14ac:dyDescent="0.25">
      <c r="A328">
        <v>324</v>
      </c>
      <c r="B328" s="3">
        <f>IF(Inputs!$B$26&lt;&gt;"Ready to model","PENDING INPUTS",L327)</f>
        <v>0</v>
      </c>
      <c r="C328" s="3">
        <f>IF(Inputs!$B$26&lt;&gt;"Ready to model","PENDING INPUTS",M327)</f>
        <v>0</v>
      </c>
      <c r="D328" s="3">
        <f>IF(Inputs!$B$26&lt;&gt;"Ready to model","PENDING INPUTS",ROUND(B328*(Inputs!$B$5)/12,2))</f>
        <v>0</v>
      </c>
      <c r="E328" s="3">
        <f>IF(Inputs!$B$26&lt;&gt;"Ready to model","PENDING INPUTS",ROUND(C328*Inputs!$B$5/12,2))</f>
        <v>0</v>
      </c>
      <c r="F328" s="3">
        <f>IF(Inputs!$B$26&lt;&gt;"Ready to model","PENDING INPUTS",MIN(B328+D328,Inputs!$B$6))</f>
        <v>0</v>
      </c>
      <c r="G328" s="3">
        <f>IF(Inputs!$B$26&lt;&gt;"Ready to model","PENDING INPUTS",MIN(C328+E328,Inputs!$B$9))</f>
        <v>0</v>
      </c>
      <c r="H328" s="3">
        <f>IF(Inputs!$B$26&lt;&gt;"Ready to model","PENDING INPUTS",Inputs!$B$7)</f>
        <v>550</v>
      </c>
      <c r="I328" s="3">
        <f>IF(Inputs!$B$26&lt;&gt;"Ready to model","PENDING INPUTS",MAX(0,F328+G328-H328))</f>
        <v>0</v>
      </c>
      <c r="J328" s="3">
        <f>IF(Inputs!$B$26&lt;&gt;"Ready to model","PENDING INPUTS",IF(F328+G328&gt;H328,IF(F328+G328=0,0,H328*F328/(F328+G328)),MIN(B328+D328,F328+MAX(0,H328-F328-G328-IF((Inputs!$B$5)&lt;Inputs!$B$5,C328+E328-G328,0)))))</f>
        <v>0</v>
      </c>
      <c r="K328" s="3">
        <f>IF(Inputs!$B$26&lt;&gt;"Ready to model","PENDING INPUTS",MIN(C328+E328,MAX(0,H328-J328)))</f>
        <v>0</v>
      </c>
      <c r="L328" s="3">
        <f>IF(Inputs!$B$26&lt;&gt;"Ready to model","PENDING INPUTS",MAX(0,B328+D328-J328))</f>
        <v>0</v>
      </c>
      <c r="M328" s="3">
        <f>IF(Inputs!$B$26&lt;&gt;"Ready to model","PENDING INPUTS",MAX(0,C328+E328-K328))</f>
        <v>0</v>
      </c>
      <c r="N328" s="3">
        <f>IF(Inputs!$B$26&lt;&gt;"Ready to model","PENDING INPUTS",L328+M328)</f>
        <v>0</v>
      </c>
      <c r="O328" s="3">
        <f>IF(Inputs!$B$26&lt;&gt;"Ready to model","PENDING INPUTS",D328+E328+O327)</f>
        <v>2224.3199999999997</v>
      </c>
      <c r="P328" s="3">
        <f>IF(Inputs!$B$26&lt;&gt;"Ready to model","PENDING INPUTS",J328+K328+P327)</f>
        <v>12124.32</v>
      </c>
    </row>
    <row r="329" spans="1:16" ht="27.95" customHeight="1" x14ac:dyDescent="0.25">
      <c r="A329">
        <v>325</v>
      </c>
      <c r="B329" s="3">
        <f>IF(Inputs!$B$26&lt;&gt;"Ready to model","PENDING INPUTS",L328)</f>
        <v>0</v>
      </c>
      <c r="C329" s="3">
        <f>IF(Inputs!$B$26&lt;&gt;"Ready to model","PENDING INPUTS",M328)</f>
        <v>0</v>
      </c>
      <c r="D329" s="3">
        <f>IF(Inputs!$B$26&lt;&gt;"Ready to model","PENDING INPUTS",ROUND(B329*(Inputs!$B$5)/12,2))</f>
        <v>0</v>
      </c>
      <c r="E329" s="3">
        <f>IF(Inputs!$B$26&lt;&gt;"Ready to model","PENDING INPUTS",ROUND(C329*Inputs!$B$5/12,2))</f>
        <v>0</v>
      </c>
      <c r="F329" s="3">
        <f>IF(Inputs!$B$26&lt;&gt;"Ready to model","PENDING INPUTS",MIN(B329+D329,Inputs!$B$6))</f>
        <v>0</v>
      </c>
      <c r="G329" s="3">
        <f>IF(Inputs!$B$26&lt;&gt;"Ready to model","PENDING INPUTS",MIN(C329+E329,Inputs!$B$9))</f>
        <v>0</v>
      </c>
      <c r="H329" s="3">
        <f>IF(Inputs!$B$26&lt;&gt;"Ready to model","PENDING INPUTS",Inputs!$B$7)</f>
        <v>550</v>
      </c>
      <c r="I329" s="3">
        <f>IF(Inputs!$B$26&lt;&gt;"Ready to model","PENDING INPUTS",MAX(0,F329+G329-H329))</f>
        <v>0</v>
      </c>
      <c r="J329" s="3">
        <f>IF(Inputs!$B$26&lt;&gt;"Ready to model","PENDING INPUTS",IF(F329+G329&gt;H329,IF(F329+G329=0,0,H329*F329/(F329+G329)),MIN(B329+D329,F329+MAX(0,H329-F329-G329-IF((Inputs!$B$5)&lt;Inputs!$B$5,C329+E329-G329,0)))))</f>
        <v>0</v>
      </c>
      <c r="K329" s="3">
        <f>IF(Inputs!$B$26&lt;&gt;"Ready to model","PENDING INPUTS",MIN(C329+E329,MAX(0,H329-J329)))</f>
        <v>0</v>
      </c>
      <c r="L329" s="3">
        <f>IF(Inputs!$B$26&lt;&gt;"Ready to model","PENDING INPUTS",MAX(0,B329+D329-J329))</f>
        <v>0</v>
      </c>
      <c r="M329" s="3">
        <f>IF(Inputs!$B$26&lt;&gt;"Ready to model","PENDING INPUTS",MAX(0,C329+E329-K329))</f>
        <v>0</v>
      </c>
      <c r="N329" s="3">
        <f>IF(Inputs!$B$26&lt;&gt;"Ready to model","PENDING INPUTS",L329+M329)</f>
        <v>0</v>
      </c>
      <c r="O329" s="3">
        <f>IF(Inputs!$B$26&lt;&gt;"Ready to model","PENDING INPUTS",D329+E329+O328)</f>
        <v>2224.3199999999997</v>
      </c>
      <c r="P329" s="3">
        <f>IF(Inputs!$B$26&lt;&gt;"Ready to model","PENDING INPUTS",J329+K329+P328)</f>
        <v>12124.32</v>
      </c>
    </row>
    <row r="330" spans="1:16" ht="27.95" customHeight="1" x14ac:dyDescent="0.25">
      <c r="A330">
        <v>326</v>
      </c>
      <c r="B330" s="3">
        <f>IF(Inputs!$B$26&lt;&gt;"Ready to model","PENDING INPUTS",L329)</f>
        <v>0</v>
      </c>
      <c r="C330" s="3">
        <f>IF(Inputs!$B$26&lt;&gt;"Ready to model","PENDING INPUTS",M329)</f>
        <v>0</v>
      </c>
      <c r="D330" s="3">
        <f>IF(Inputs!$B$26&lt;&gt;"Ready to model","PENDING INPUTS",ROUND(B330*(Inputs!$B$5)/12,2))</f>
        <v>0</v>
      </c>
      <c r="E330" s="3">
        <f>IF(Inputs!$B$26&lt;&gt;"Ready to model","PENDING INPUTS",ROUND(C330*Inputs!$B$5/12,2))</f>
        <v>0</v>
      </c>
      <c r="F330" s="3">
        <f>IF(Inputs!$B$26&lt;&gt;"Ready to model","PENDING INPUTS",MIN(B330+D330,Inputs!$B$6))</f>
        <v>0</v>
      </c>
      <c r="G330" s="3">
        <f>IF(Inputs!$B$26&lt;&gt;"Ready to model","PENDING INPUTS",MIN(C330+E330,Inputs!$B$9))</f>
        <v>0</v>
      </c>
      <c r="H330" s="3">
        <f>IF(Inputs!$B$26&lt;&gt;"Ready to model","PENDING INPUTS",Inputs!$B$7)</f>
        <v>550</v>
      </c>
      <c r="I330" s="3">
        <f>IF(Inputs!$B$26&lt;&gt;"Ready to model","PENDING INPUTS",MAX(0,F330+G330-H330))</f>
        <v>0</v>
      </c>
      <c r="J330" s="3">
        <f>IF(Inputs!$B$26&lt;&gt;"Ready to model","PENDING INPUTS",IF(F330+G330&gt;H330,IF(F330+G330=0,0,H330*F330/(F330+G330)),MIN(B330+D330,F330+MAX(0,H330-F330-G330-IF((Inputs!$B$5)&lt;Inputs!$B$5,C330+E330-G330,0)))))</f>
        <v>0</v>
      </c>
      <c r="K330" s="3">
        <f>IF(Inputs!$B$26&lt;&gt;"Ready to model","PENDING INPUTS",MIN(C330+E330,MAX(0,H330-J330)))</f>
        <v>0</v>
      </c>
      <c r="L330" s="3">
        <f>IF(Inputs!$B$26&lt;&gt;"Ready to model","PENDING INPUTS",MAX(0,B330+D330-J330))</f>
        <v>0</v>
      </c>
      <c r="M330" s="3">
        <f>IF(Inputs!$B$26&lt;&gt;"Ready to model","PENDING INPUTS",MAX(0,C330+E330-K330))</f>
        <v>0</v>
      </c>
      <c r="N330" s="3">
        <f>IF(Inputs!$B$26&lt;&gt;"Ready to model","PENDING INPUTS",L330+M330)</f>
        <v>0</v>
      </c>
      <c r="O330" s="3">
        <f>IF(Inputs!$B$26&lt;&gt;"Ready to model","PENDING INPUTS",D330+E330+O329)</f>
        <v>2224.3199999999997</v>
      </c>
      <c r="P330" s="3">
        <f>IF(Inputs!$B$26&lt;&gt;"Ready to model","PENDING INPUTS",J330+K330+P329)</f>
        <v>12124.32</v>
      </c>
    </row>
    <row r="331" spans="1:16" ht="27.95" customHeight="1" x14ac:dyDescent="0.25">
      <c r="A331">
        <v>327</v>
      </c>
      <c r="B331" s="3">
        <f>IF(Inputs!$B$26&lt;&gt;"Ready to model","PENDING INPUTS",L330)</f>
        <v>0</v>
      </c>
      <c r="C331" s="3">
        <f>IF(Inputs!$B$26&lt;&gt;"Ready to model","PENDING INPUTS",M330)</f>
        <v>0</v>
      </c>
      <c r="D331" s="3">
        <f>IF(Inputs!$B$26&lt;&gt;"Ready to model","PENDING INPUTS",ROUND(B331*(Inputs!$B$5)/12,2))</f>
        <v>0</v>
      </c>
      <c r="E331" s="3">
        <f>IF(Inputs!$B$26&lt;&gt;"Ready to model","PENDING INPUTS",ROUND(C331*Inputs!$B$5/12,2))</f>
        <v>0</v>
      </c>
      <c r="F331" s="3">
        <f>IF(Inputs!$B$26&lt;&gt;"Ready to model","PENDING INPUTS",MIN(B331+D331,Inputs!$B$6))</f>
        <v>0</v>
      </c>
      <c r="G331" s="3">
        <f>IF(Inputs!$B$26&lt;&gt;"Ready to model","PENDING INPUTS",MIN(C331+E331,Inputs!$B$9))</f>
        <v>0</v>
      </c>
      <c r="H331" s="3">
        <f>IF(Inputs!$B$26&lt;&gt;"Ready to model","PENDING INPUTS",Inputs!$B$7)</f>
        <v>550</v>
      </c>
      <c r="I331" s="3">
        <f>IF(Inputs!$B$26&lt;&gt;"Ready to model","PENDING INPUTS",MAX(0,F331+G331-H331))</f>
        <v>0</v>
      </c>
      <c r="J331" s="3">
        <f>IF(Inputs!$B$26&lt;&gt;"Ready to model","PENDING INPUTS",IF(F331+G331&gt;H331,IF(F331+G331=0,0,H331*F331/(F331+G331)),MIN(B331+D331,F331+MAX(0,H331-F331-G331-IF((Inputs!$B$5)&lt;Inputs!$B$5,C331+E331-G331,0)))))</f>
        <v>0</v>
      </c>
      <c r="K331" s="3">
        <f>IF(Inputs!$B$26&lt;&gt;"Ready to model","PENDING INPUTS",MIN(C331+E331,MAX(0,H331-J331)))</f>
        <v>0</v>
      </c>
      <c r="L331" s="3">
        <f>IF(Inputs!$B$26&lt;&gt;"Ready to model","PENDING INPUTS",MAX(0,B331+D331-J331))</f>
        <v>0</v>
      </c>
      <c r="M331" s="3">
        <f>IF(Inputs!$B$26&lt;&gt;"Ready to model","PENDING INPUTS",MAX(0,C331+E331-K331))</f>
        <v>0</v>
      </c>
      <c r="N331" s="3">
        <f>IF(Inputs!$B$26&lt;&gt;"Ready to model","PENDING INPUTS",L331+M331)</f>
        <v>0</v>
      </c>
      <c r="O331" s="3">
        <f>IF(Inputs!$B$26&lt;&gt;"Ready to model","PENDING INPUTS",D331+E331+O330)</f>
        <v>2224.3199999999997</v>
      </c>
      <c r="P331" s="3">
        <f>IF(Inputs!$B$26&lt;&gt;"Ready to model","PENDING INPUTS",J331+K331+P330)</f>
        <v>12124.32</v>
      </c>
    </row>
    <row r="332" spans="1:16" ht="27.95" customHeight="1" x14ac:dyDescent="0.25">
      <c r="A332">
        <v>328</v>
      </c>
      <c r="B332" s="3">
        <f>IF(Inputs!$B$26&lt;&gt;"Ready to model","PENDING INPUTS",L331)</f>
        <v>0</v>
      </c>
      <c r="C332" s="3">
        <f>IF(Inputs!$B$26&lt;&gt;"Ready to model","PENDING INPUTS",M331)</f>
        <v>0</v>
      </c>
      <c r="D332" s="3">
        <f>IF(Inputs!$B$26&lt;&gt;"Ready to model","PENDING INPUTS",ROUND(B332*(Inputs!$B$5)/12,2))</f>
        <v>0</v>
      </c>
      <c r="E332" s="3">
        <f>IF(Inputs!$B$26&lt;&gt;"Ready to model","PENDING INPUTS",ROUND(C332*Inputs!$B$5/12,2))</f>
        <v>0</v>
      </c>
      <c r="F332" s="3">
        <f>IF(Inputs!$B$26&lt;&gt;"Ready to model","PENDING INPUTS",MIN(B332+D332,Inputs!$B$6))</f>
        <v>0</v>
      </c>
      <c r="G332" s="3">
        <f>IF(Inputs!$B$26&lt;&gt;"Ready to model","PENDING INPUTS",MIN(C332+E332,Inputs!$B$9))</f>
        <v>0</v>
      </c>
      <c r="H332" s="3">
        <f>IF(Inputs!$B$26&lt;&gt;"Ready to model","PENDING INPUTS",Inputs!$B$7)</f>
        <v>550</v>
      </c>
      <c r="I332" s="3">
        <f>IF(Inputs!$B$26&lt;&gt;"Ready to model","PENDING INPUTS",MAX(0,F332+G332-H332))</f>
        <v>0</v>
      </c>
      <c r="J332" s="3">
        <f>IF(Inputs!$B$26&lt;&gt;"Ready to model","PENDING INPUTS",IF(F332+G332&gt;H332,IF(F332+G332=0,0,H332*F332/(F332+G332)),MIN(B332+D332,F332+MAX(0,H332-F332-G332-IF((Inputs!$B$5)&lt;Inputs!$B$5,C332+E332-G332,0)))))</f>
        <v>0</v>
      </c>
      <c r="K332" s="3">
        <f>IF(Inputs!$B$26&lt;&gt;"Ready to model","PENDING INPUTS",MIN(C332+E332,MAX(0,H332-J332)))</f>
        <v>0</v>
      </c>
      <c r="L332" s="3">
        <f>IF(Inputs!$B$26&lt;&gt;"Ready to model","PENDING INPUTS",MAX(0,B332+D332-J332))</f>
        <v>0</v>
      </c>
      <c r="M332" s="3">
        <f>IF(Inputs!$B$26&lt;&gt;"Ready to model","PENDING INPUTS",MAX(0,C332+E332-K332))</f>
        <v>0</v>
      </c>
      <c r="N332" s="3">
        <f>IF(Inputs!$B$26&lt;&gt;"Ready to model","PENDING INPUTS",L332+M332)</f>
        <v>0</v>
      </c>
      <c r="O332" s="3">
        <f>IF(Inputs!$B$26&lt;&gt;"Ready to model","PENDING INPUTS",D332+E332+O331)</f>
        <v>2224.3199999999997</v>
      </c>
      <c r="P332" s="3">
        <f>IF(Inputs!$B$26&lt;&gt;"Ready to model","PENDING INPUTS",J332+K332+P331)</f>
        <v>12124.32</v>
      </c>
    </row>
    <row r="333" spans="1:16" ht="27.95" customHeight="1" x14ac:dyDescent="0.25">
      <c r="A333">
        <v>329</v>
      </c>
      <c r="B333" s="3">
        <f>IF(Inputs!$B$26&lt;&gt;"Ready to model","PENDING INPUTS",L332)</f>
        <v>0</v>
      </c>
      <c r="C333" s="3">
        <f>IF(Inputs!$B$26&lt;&gt;"Ready to model","PENDING INPUTS",M332)</f>
        <v>0</v>
      </c>
      <c r="D333" s="3">
        <f>IF(Inputs!$B$26&lt;&gt;"Ready to model","PENDING INPUTS",ROUND(B333*(Inputs!$B$5)/12,2))</f>
        <v>0</v>
      </c>
      <c r="E333" s="3">
        <f>IF(Inputs!$B$26&lt;&gt;"Ready to model","PENDING INPUTS",ROUND(C333*Inputs!$B$5/12,2))</f>
        <v>0</v>
      </c>
      <c r="F333" s="3">
        <f>IF(Inputs!$B$26&lt;&gt;"Ready to model","PENDING INPUTS",MIN(B333+D333,Inputs!$B$6))</f>
        <v>0</v>
      </c>
      <c r="G333" s="3">
        <f>IF(Inputs!$B$26&lt;&gt;"Ready to model","PENDING INPUTS",MIN(C333+E333,Inputs!$B$9))</f>
        <v>0</v>
      </c>
      <c r="H333" s="3">
        <f>IF(Inputs!$B$26&lt;&gt;"Ready to model","PENDING INPUTS",Inputs!$B$7)</f>
        <v>550</v>
      </c>
      <c r="I333" s="3">
        <f>IF(Inputs!$B$26&lt;&gt;"Ready to model","PENDING INPUTS",MAX(0,F333+G333-H333))</f>
        <v>0</v>
      </c>
      <c r="J333" s="3">
        <f>IF(Inputs!$B$26&lt;&gt;"Ready to model","PENDING INPUTS",IF(F333+G333&gt;H333,IF(F333+G333=0,0,H333*F333/(F333+G333)),MIN(B333+D333,F333+MAX(0,H333-F333-G333-IF((Inputs!$B$5)&lt;Inputs!$B$5,C333+E333-G333,0)))))</f>
        <v>0</v>
      </c>
      <c r="K333" s="3">
        <f>IF(Inputs!$B$26&lt;&gt;"Ready to model","PENDING INPUTS",MIN(C333+E333,MAX(0,H333-J333)))</f>
        <v>0</v>
      </c>
      <c r="L333" s="3">
        <f>IF(Inputs!$B$26&lt;&gt;"Ready to model","PENDING INPUTS",MAX(0,B333+D333-J333))</f>
        <v>0</v>
      </c>
      <c r="M333" s="3">
        <f>IF(Inputs!$B$26&lt;&gt;"Ready to model","PENDING INPUTS",MAX(0,C333+E333-K333))</f>
        <v>0</v>
      </c>
      <c r="N333" s="3">
        <f>IF(Inputs!$B$26&lt;&gt;"Ready to model","PENDING INPUTS",L333+M333)</f>
        <v>0</v>
      </c>
      <c r="O333" s="3">
        <f>IF(Inputs!$B$26&lt;&gt;"Ready to model","PENDING INPUTS",D333+E333+O332)</f>
        <v>2224.3199999999997</v>
      </c>
      <c r="P333" s="3">
        <f>IF(Inputs!$B$26&lt;&gt;"Ready to model","PENDING INPUTS",J333+K333+P332)</f>
        <v>12124.32</v>
      </c>
    </row>
    <row r="334" spans="1:16" ht="27.95" customHeight="1" x14ac:dyDescent="0.25">
      <c r="A334">
        <v>330</v>
      </c>
      <c r="B334" s="3">
        <f>IF(Inputs!$B$26&lt;&gt;"Ready to model","PENDING INPUTS",L333)</f>
        <v>0</v>
      </c>
      <c r="C334" s="3">
        <f>IF(Inputs!$B$26&lt;&gt;"Ready to model","PENDING INPUTS",M333)</f>
        <v>0</v>
      </c>
      <c r="D334" s="3">
        <f>IF(Inputs!$B$26&lt;&gt;"Ready to model","PENDING INPUTS",ROUND(B334*(Inputs!$B$5)/12,2))</f>
        <v>0</v>
      </c>
      <c r="E334" s="3">
        <f>IF(Inputs!$B$26&lt;&gt;"Ready to model","PENDING INPUTS",ROUND(C334*Inputs!$B$5/12,2))</f>
        <v>0</v>
      </c>
      <c r="F334" s="3">
        <f>IF(Inputs!$B$26&lt;&gt;"Ready to model","PENDING INPUTS",MIN(B334+D334,Inputs!$B$6))</f>
        <v>0</v>
      </c>
      <c r="G334" s="3">
        <f>IF(Inputs!$B$26&lt;&gt;"Ready to model","PENDING INPUTS",MIN(C334+E334,Inputs!$B$9))</f>
        <v>0</v>
      </c>
      <c r="H334" s="3">
        <f>IF(Inputs!$B$26&lt;&gt;"Ready to model","PENDING INPUTS",Inputs!$B$7)</f>
        <v>550</v>
      </c>
      <c r="I334" s="3">
        <f>IF(Inputs!$B$26&lt;&gt;"Ready to model","PENDING INPUTS",MAX(0,F334+G334-H334))</f>
        <v>0</v>
      </c>
      <c r="J334" s="3">
        <f>IF(Inputs!$B$26&lt;&gt;"Ready to model","PENDING INPUTS",IF(F334+G334&gt;H334,IF(F334+G334=0,0,H334*F334/(F334+G334)),MIN(B334+D334,F334+MAX(0,H334-F334-G334-IF((Inputs!$B$5)&lt;Inputs!$B$5,C334+E334-G334,0)))))</f>
        <v>0</v>
      </c>
      <c r="K334" s="3">
        <f>IF(Inputs!$B$26&lt;&gt;"Ready to model","PENDING INPUTS",MIN(C334+E334,MAX(0,H334-J334)))</f>
        <v>0</v>
      </c>
      <c r="L334" s="3">
        <f>IF(Inputs!$B$26&lt;&gt;"Ready to model","PENDING INPUTS",MAX(0,B334+D334-J334))</f>
        <v>0</v>
      </c>
      <c r="M334" s="3">
        <f>IF(Inputs!$B$26&lt;&gt;"Ready to model","PENDING INPUTS",MAX(0,C334+E334-K334))</f>
        <v>0</v>
      </c>
      <c r="N334" s="3">
        <f>IF(Inputs!$B$26&lt;&gt;"Ready to model","PENDING INPUTS",L334+M334)</f>
        <v>0</v>
      </c>
      <c r="O334" s="3">
        <f>IF(Inputs!$B$26&lt;&gt;"Ready to model","PENDING INPUTS",D334+E334+O333)</f>
        <v>2224.3199999999997</v>
      </c>
      <c r="P334" s="3">
        <f>IF(Inputs!$B$26&lt;&gt;"Ready to model","PENDING INPUTS",J334+K334+P333)</f>
        <v>12124.32</v>
      </c>
    </row>
    <row r="335" spans="1:16" ht="27.95" customHeight="1" x14ac:dyDescent="0.25">
      <c r="A335">
        <v>331</v>
      </c>
      <c r="B335" s="3">
        <f>IF(Inputs!$B$26&lt;&gt;"Ready to model","PENDING INPUTS",L334)</f>
        <v>0</v>
      </c>
      <c r="C335" s="3">
        <f>IF(Inputs!$B$26&lt;&gt;"Ready to model","PENDING INPUTS",M334)</f>
        <v>0</v>
      </c>
      <c r="D335" s="3">
        <f>IF(Inputs!$B$26&lt;&gt;"Ready to model","PENDING INPUTS",ROUND(B335*(Inputs!$B$5)/12,2))</f>
        <v>0</v>
      </c>
      <c r="E335" s="3">
        <f>IF(Inputs!$B$26&lt;&gt;"Ready to model","PENDING INPUTS",ROUND(C335*Inputs!$B$5/12,2))</f>
        <v>0</v>
      </c>
      <c r="F335" s="3">
        <f>IF(Inputs!$B$26&lt;&gt;"Ready to model","PENDING INPUTS",MIN(B335+D335,Inputs!$B$6))</f>
        <v>0</v>
      </c>
      <c r="G335" s="3">
        <f>IF(Inputs!$B$26&lt;&gt;"Ready to model","PENDING INPUTS",MIN(C335+E335,Inputs!$B$9))</f>
        <v>0</v>
      </c>
      <c r="H335" s="3">
        <f>IF(Inputs!$B$26&lt;&gt;"Ready to model","PENDING INPUTS",Inputs!$B$7)</f>
        <v>550</v>
      </c>
      <c r="I335" s="3">
        <f>IF(Inputs!$B$26&lt;&gt;"Ready to model","PENDING INPUTS",MAX(0,F335+G335-H335))</f>
        <v>0</v>
      </c>
      <c r="J335" s="3">
        <f>IF(Inputs!$B$26&lt;&gt;"Ready to model","PENDING INPUTS",IF(F335+G335&gt;H335,IF(F335+G335=0,0,H335*F335/(F335+G335)),MIN(B335+D335,F335+MAX(0,H335-F335-G335-IF((Inputs!$B$5)&lt;Inputs!$B$5,C335+E335-G335,0)))))</f>
        <v>0</v>
      </c>
      <c r="K335" s="3">
        <f>IF(Inputs!$B$26&lt;&gt;"Ready to model","PENDING INPUTS",MIN(C335+E335,MAX(0,H335-J335)))</f>
        <v>0</v>
      </c>
      <c r="L335" s="3">
        <f>IF(Inputs!$B$26&lt;&gt;"Ready to model","PENDING INPUTS",MAX(0,B335+D335-J335))</f>
        <v>0</v>
      </c>
      <c r="M335" s="3">
        <f>IF(Inputs!$B$26&lt;&gt;"Ready to model","PENDING INPUTS",MAX(0,C335+E335-K335))</f>
        <v>0</v>
      </c>
      <c r="N335" s="3">
        <f>IF(Inputs!$B$26&lt;&gt;"Ready to model","PENDING INPUTS",L335+M335)</f>
        <v>0</v>
      </c>
      <c r="O335" s="3">
        <f>IF(Inputs!$B$26&lt;&gt;"Ready to model","PENDING INPUTS",D335+E335+O334)</f>
        <v>2224.3199999999997</v>
      </c>
      <c r="P335" s="3">
        <f>IF(Inputs!$B$26&lt;&gt;"Ready to model","PENDING INPUTS",J335+K335+P334)</f>
        <v>12124.32</v>
      </c>
    </row>
    <row r="336" spans="1:16" ht="27.95" customHeight="1" x14ac:dyDescent="0.25">
      <c r="A336">
        <v>332</v>
      </c>
      <c r="B336" s="3">
        <f>IF(Inputs!$B$26&lt;&gt;"Ready to model","PENDING INPUTS",L335)</f>
        <v>0</v>
      </c>
      <c r="C336" s="3">
        <f>IF(Inputs!$B$26&lt;&gt;"Ready to model","PENDING INPUTS",M335)</f>
        <v>0</v>
      </c>
      <c r="D336" s="3">
        <f>IF(Inputs!$B$26&lt;&gt;"Ready to model","PENDING INPUTS",ROUND(B336*(Inputs!$B$5)/12,2))</f>
        <v>0</v>
      </c>
      <c r="E336" s="3">
        <f>IF(Inputs!$B$26&lt;&gt;"Ready to model","PENDING INPUTS",ROUND(C336*Inputs!$B$5/12,2))</f>
        <v>0</v>
      </c>
      <c r="F336" s="3">
        <f>IF(Inputs!$B$26&lt;&gt;"Ready to model","PENDING INPUTS",MIN(B336+D336,Inputs!$B$6))</f>
        <v>0</v>
      </c>
      <c r="G336" s="3">
        <f>IF(Inputs!$B$26&lt;&gt;"Ready to model","PENDING INPUTS",MIN(C336+E336,Inputs!$B$9))</f>
        <v>0</v>
      </c>
      <c r="H336" s="3">
        <f>IF(Inputs!$B$26&lt;&gt;"Ready to model","PENDING INPUTS",Inputs!$B$7)</f>
        <v>550</v>
      </c>
      <c r="I336" s="3">
        <f>IF(Inputs!$B$26&lt;&gt;"Ready to model","PENDING INPUTS",MAX(0,F336+G336-H336))</f>
        <v>0</v>
      </c>
      <c r="J336" s="3">
        <f>IF(Inputs!$B$26&lt;&gt;"Ready to model","PENDING INPUTS",IF(F336+G336&gt;H336,IF(F336+G336=0,0,H336*F336/(F336+G336)),MIN(B336+D336,F336+MAX(0,H336-F336-G336-IF((Inputs!$B$5)&lt;Inputs!$B$5,C336+E336-G336,0)))))</f>
        <v>0</v>
      </c>
      <c r="K336" s="3">
        <f>IF(Inputs!$B$26&lt;&gt;"Ready to model","PENDING INPUTS",MIN(C336+E336,MAX(0,H336-J336)))</f>
        <v>0</v>
      </c>
      <c r="L336" s="3">
        <f>IF(Inputs!$B$26&lt;&gt;"Ready to model","PENDING INPUTS",MAX(0,B336+D336-J336))</f>
        <v>0</v>
      </c>
      <c r="M336" s="3">
        <f>IF(Inputs!$B$26&lt;&gt;"Ready to model","PENDING INPUTS",MAX(0,C336+E336-K336))</f>
        <v>0</v>
      </c>
      <c r="N336" s="3">
        <f>IF(Inputs!$B$26&lt;&gt;"Ready to model","PENDING INPUTS",L336+M336)</f>
        <v>0</v>
      </c>
      <c r="O336" s="3">
        <f>IF(Inputs!$B$26&lt;&gt;"Ready to model","PENDING INPUTS",D336+E336+O335)</f>
        <v>2224.3199999999997</v>
      </c>
      <c r="P336" s="3">
        <f>IF(Inputs!$B$26&lt;&gt;"Ready to model","PENDING INPUTS",J336+K336+P335)</f>
        <v>12124.32</v>
      </c>
    </row>
    <row r="337" spans="1:16" ht="27.95" customHeight="1" x14ac:dyDescent="0.25">
      <c r="A337">
        <v>333</v>
      </c>
      <c r="B337" s="3">
        <f>IF(Inputs!$B$26&lt;&gt;"Ready to model","PENDING INPUTS",L336)</f>
        <v>0</v>
      </c>
      <c r="C337" s="3">
        <f>IF(Inputs!$B$26&lt;&gt;"Ready to model","PENDING INPUTS",M336)</f>
        <v>0</v>
      </c>
      <c r="D337" s="3">
        <f>IF(Inputs!$B$26&lt;&gt;"Ready to model","PENDING INPUTS",ROUND(B337*(Inputs!$B$5)/12,2))</f>
        <v>0</v>
      </c>
      <c r="E337" s="3">
        <f>IF(Inputs!$B$26&lt;&gt;"Ready to model","PENDING INPUTS",ROUND(C337*Inputs!$B$5/12,2))</f>
        <v>0</v>
      </c>
      <c r="F337" s="3">
        <f>IF(Inputs!$B$26&lt;&gt;"Ready to model","PENDING INPUTS",MIN(B337+D337,Inputs!$B$6))</f>
        <v>0</v>
      </c>
      <c r="G337" s="3">
        <f>IF(Inputs!$B$26&lt;&gt;"Ready to model","PENDING INPUTS",MIN(C337+E337,Inputs!$B$9))</f>
        <v>0</v>
      </c>
      <c r="H337" s="3">
        <f>IF(Inputs!$B$26&lt;&gt;"Ready to model","PENDING INPUTS",Inputs!$B$7)</f>
        <v>550</v>
      </c>
      <c r="I337" s="3">
        <f>IF(Inputs!$B$26&lt;&gt;"Ready to model","PENDING INPUTS",MAX(0,F337+G337-H337))</f>
        <v>0</v>
      </c>
      <c r="J337" s="3">
        <f>IF(Inputs!$B$26&lt;&gt;"Ready to model","PENDING INPUTS",IF(F337+G337&gt;H337,IF(F337+G337=0,0,H337*F337/(F337+G337)),MIN(B337+D337,F337+MAX(0,H337-F337-G337-IF((Inputs!$B$5)&lt;Inputs!$B$5,C337+E337-G337,0)))))</f>
        <v>0</v>
      </c>
      <c r="K337" s="3">
        <f>IF(Inputs!$B$26&lt;&gt;"Ready to model","PENDING INPUTS",MIN(C337+E337,MAX(0,H337-J337)))</f>
        <v>0</v>
      </c>
      <c r="L337" s="3">
        <f>IF(Inputs!$B$26&lt;&gt;"Ready to model","PENDING INPUTS",MAX(0,B337+D337-J337))</f>
        <v>0</v>
      </c>
      <c r="M337" s="3">
        <f>IF(Inputs!$B$26&lt;&gt;"Ready to model","PENDING INPUTS",MAX(0,C337+E337-K337))</f>
        <v>0</v>
      </c>
      <c r="N337" s="3">
        <f>IF(Inputs!$B$26&lt;&gt;"Ready to model","PENDING INPUTS",L337+M337)</f>
        <v>0</v>
      </c>
      <c r="O337" s="3">
        <f>IF(Inputs!$B$26&lt;&gt;"Ready to model","PENDING INPUTS",D337+E337+O336)</f>
        <v>2224.3199999999997</v>
      </c>
      <c r="P337" s="3">
        <f>IF(Inputs!$B$26&lt;&gt;"Ready to model","PENDING INPUTS",J337+K337+P336)</f>
        <v>12124.32</v>
      </c>
    </row>
    <row r="338" spans="1:16" ht="27.95" customHeight="1" x14ac:dyDescent="0.25">
      <c r="A338">
        <v>334</v>
      </c>
      <c r="B338" s="3">
        <f>IF(Inputs!$B$26&lt;&gt;"Ready to model","PENDING INPUTS",L337)</f>
        <v>0</v>
      </c>
      <c r="C338" s="3">
        <f>IF(Inputs!$B$26&lt;&gt;"Ready to model","PENDING INPUTS",M337)</f>
        <v>0</v>
      </c>
      <c r="D338" s="3">
        <f>IF(Inputs!$B$26&lt;&gt;"Ready to model","PENDING INPUTS",ROUND(B338*(Inputs!$B$5)/12,2))</f>
        <v>0</v>
      </c>
      <c r="E338" s="3">
        <f>IF(Inputs!$B$26&lt;&gt;"Ready to model","PENDING INPUTS",ROUND(C338*Inputs!$B$5/12,2))</f>
        <v>0</v>
      </c>
      <c r="F338" s="3">
        <f>IF(Inputs!$B$26&lt;&gt;"Ready to model","PENDING INPUTS",MIN(B338+D338,Inputs!$B$6))</f>
        <v>0</v>
      </c>
      <c r="G338" s="3">
        <f>IF(Inputs!$B$26&lt;&gt;"Ready to model","PENDING INPUTS",MIN(C338+E338,Inputs!$B$9))</f>
        <v>0</v>
      </c>
      <c r="H338" s="3">
        <f>IF(Inputs!$B$26&lt;&gt;"Ready to model","PENDING INPUTS",Inputs!$B$7)</f>
        <v>550</v>
      </c>
      <c r="I338" s="3">
        <f>IF(Inputs!$B$26&lt;&gt;"Ready to model","PENDING INPUTS",MAX(0,F338+G338-H338))</f>
        <v>0</v>
      </c>
      <c r="J338" s="3">
        <f>IF(Inputs!$B$26&lt;&gt;"Ready to model","PENDING INPUTS",IF(F338+G338&gt;H338,IF(F338+G338=0,0,H338*F338/(F338+G338)),MIN(B338+D338,F338+MAX(0,H338-F338-G338-IF((Inputs!$B$5)&lt;Inputs!$B$5,C338+E338-G338,0)))))</f>
        <v>0</v>
      </c>
      <c r="K338" s="3">
        <f>IF(Inputs!$B$26&lt;&gt;"Ready to model","PENDING INPUTS",MIN(C338+E338,MAX(0,H338-J338)))</f>
        <v>0</v>
      </c>
      <c r="L338" s="3">
        <f>IF(Inputs!$B$26&lt;&gt;"Ready to model","PENDING INPUTS",MAX(0,B338+D338-J338))</f>
        <v>0</v>
      </c>
      <c r="M338" s="3">
        <f>IF(Inputs!$B$26&lt;&gt;"Ready to model","PENDING INPUTS",MAX(0,C338+E338-K338))</f>
        <v>0</v>
      </c>
      <c r="N338" s="3">
        <f>IF(Inputs!$B$26&lt;&gt;"Ready to model","PENDING INPUTS",L338+M338)</f>
        <v>0</v>
      </c>
      <c r="O338" s="3">
        <f>IF(Inputs!$B$26&lt;&gt;"Ready to model","PENDING INPUTS",D338+E338+O337)</f>
        <v>2224.3199999999997</v>
      </c>
      <c r="P338" s="3">
        <f>IF(Inputs!$B$26&lt;&gt;"Ready to model","PENDING INPUTS",J338+K338+P337)</f>
        <v>12124.32</v>
      </c>
    </row>
    <row r="339" spans="1:16" ht="27.95" customHeight="1" x14ac:dyDescent="0.25">
      <c r="A339">
        <v>335</v>
      </c>
      <c r="B339" s="3">
        <f>IF(Inputs!$B$26&lt;&gt;"Ready to model","PENDING INPUTS",L338)</f>
        <v>0</v>
      </c>
      <c r="C339" s="3">
        <f>IF(Inputs!$B$26&lt;&gt;"Ready to model","PENDING INPUTS",M338)</f>
        <v>0</v>
      </c>
      <c r="D339" s="3">
        <f>IF(Inputs!$B$26&lt;&gt;"Ready to model","PENDING INPUTS",ROUND(B339*(Inputs!$B$5)/12,2))</f>
        <v>0</v>
      </c>
      <c r="E339" s="3">
        <f>IF(Inputs!$B$26&lt;&gt;"Ready to model","PENDING INPUTS",ROUND(C339*Inputs!$B$5/12,2))</f>
        <v>0</v>
      </c>
      <c r="F339" s="3">
        <f>IF(Inputs!$B$26&lt;&gt;"Ready to model","PENDING INPUTS",MIN(B339+D339,Inputs!$B$6))</f>
        <v>0</v>
      </c>
      <c r="G339" s="3">
        <f>IF(Inputs!$B$26&lt;&gt;"Ready to model","PENDING INPUTS",MIN(C339+E339,Inputs!$B$9))</f>
        <v>0</v>
      </c>
      <c r="H339" s="3">
        <f>IF(Inputs!$B$26&lt;&gt;"Ready to model","PENDING INPUTS",Inputs!$B$7)</f>
        <v>550</v>
      </c>
      <c r="I339" s="3">
        <f>IF(Inputs!$B$26&lt;&gt;"Ready to model","PENDING INPUTS",MAX(0,F339+G339-H339))</f>
        <v>0</v>
      </c>
      <c r="J339" s="3">
        <f>IF(Inputs!$B$26&lt;&gt;"Ready to model","PENDING INPUTS",IF(F339+G339&gt;H339,IF(F339+G339=0,0,H339*F339/(F339+G339)),MIN(B339+D339,F339+MAX(0,H339-F339-G339-IF((Inputs!$B$5)&lt;Inputs!$B$5,C339+E339-G339,0)))))</f>
        <v>0</v>
      </c>
      <c r="K339" s="3">
        <f>IF(Inputs!$B$26&lt;&gt;"Ready to model","PENDING INPUTS",MIN(C339+E339,MAX(0,H339-J339)))</f>
        <v>0</v>
      </c>
      <c r="L339" s="3">
        <f>IF(Inputs!$B$26&lt;&gt;"Ready to model","PENDING INPUTS",MAX(0,B339+D339-J339))</f>
        <v>0</v>
      </c>
      <c r="M339" s="3">
        <f>IF(Inputs!$B$26&lt;&gt;"Ready to model","PENDING INPUTS",MAX(0,C339+E339-K339))</f>
        <v>0</v>
      </c>
      <c r="N339" s="3">
        <f>IF(Inputs!$B$26&lt;&gt;"Ready to model","PENDING INPUTS",L339+M339)</f>
        <v>0</v>
      </c>
      <c r="O339" s="3">
        <f>IF(Inputs!$B$26&lt;&gt;"Ready to model","PENDING INPUTS",D339+E339+O338)</f>
        <v>2224.3199999999997</v>
      </c>
      <c r="P339" s="3">
        <f>IF(Inputs!$B$26&lt;&gt;"Ready to model","PENDING INPUTS",J339+K339+P338)</f>
        <v>12124.32</v>
      </c>
    </row>
    <row r="340" spans="1:16" ht="27.95" customHeight="1" x14ac:dyDescent="0.25">
      <c r="A340">
        <v>336</v>
      </c>
      <c r="B340" s="3">
        <f>IF(Inputs!$B$26&lt;&gt;"Ready to model","PENDING INPUTS",L339)</f>
        <v>0</v>
      </c>
      <c r="C340" s="3">
        <f>IF(Inputs!$B$26&lt;&gt;"Ready to model","PENDING INPUTS",M339)</f>
        <v>0</v>
      </c>
      <c r="D340" s="3">
        <f>IF(Inputs!$B$26&lt;&gt;"Ready to model","PENDING INPUTS",ROUND(B340*(Inputs!$B$5)/12,2))</f>
        <v>0</v>
      </c>
      <c r="E340" s="3">
        <f>IF(Inputs!$B$26&lt;&gt;"Ready to model","PENDING INPUTS",ROUND(C340*Inputs!$B$5/12,2))</f>
        <v>0</v>
      </c>
      <c r="F340" s="3">
        <f>IF(Inputs!$B$26&lt;&gt;"Ready to model","PENDING INPUTS",MIN(B340+D340,Inputs!$B$6))</f>
        <v>0</v>
      </c>
      <c r="G340" s="3">
        <f>IF(Inputs!$B$26&lt;&gt;"Ready to model","PENDING INPUTS",MIN(C340+E340,Inputs!$B$9))</f>
        <v>0</v>
      </c>
      <c r="H340" s="3">
        <f>IF(Inputs!$B$26&lt;&gt;"Ready to model","PENDING INPUTS",Inputs!$B$7)</f>
        <v>550</v>
      </c>
      <c r="I340" s="3">
        <f>IF(Inputs!$B$26&lt;&gt;"Ready to model","PENDING INPUTS",MAX(0,F340+G340-H340))</f>
        <v>0</v>
      </c>
      <c r="J340" s="3">
        <f>IF(Inputs!$B$26&lt;&gt;"Ready to model","PENDING INPUTS",IF(F340+G340&gt;H340,IF(F340+G340=0,0,H340*F340/(F340+G340)),MIN(B340+D340,F340+MAX(0,H340-F340-G340-IF((Inputs!$B$5)&lt;Inputs!$B$5,C340+E340-G340,0)))))</f>
        <v>0</v>
      </c>
      <c r="K340" s="3">
        <f>IF(Inputs!$B$26&lt;&gt;"Ready to model","PENDING INPUTS",MIN(C340+E340,MAX(0,H340-J340)))</f>
        <v>0</v>
      </c>
      <c r="L340" s="3">
        <f>IF(Inputs!$B$26&lt;&gt;"Ready to model","PENDING INPUTS",MAX(0,B340+D340-J340))</f>
        <v>0</v>
      </c>
      <c r="M340" s="3">
        <f>IF(Inputs!$B$26&lt;&gt;"Ready to model","PENDING INPUTS",MAX(0,C340+E340-K340))</f>
        <v>0</v>
      </c>
      <c r="N340" s="3">
        <f>IF(Inputs!$B$26&lt;&gt;"Ready to model","PENDING INPUTS",L340+M340)</f>
        <v>0</v>
      </c>
      <c r="O340" s="3">
        <f>IF(Inputs!$B$26&lt;&gt;"Ready to model","PENDING INPUTS",D340+E340+O339)</f>
        <v>2224.3199999999997</v>
      </c>
      <c r="P340" s="3">
        <f>IF(Inputs!$B$26&lt;&gt;"Ready to model","PENDING INPUTS",J340+K340+P339)</f>
        <v>12124.32</v>
      </c>
    </row>
    <row r="341" spans="1:16" ht="27.95" customHeight="1" x14ac:dyDescent="0.25">
      <c r="A341">
        <v>337</v>
      </c>
      <c r="B341" s="3">
        <f>IF(Inputs!$B$26&lt;&gt;"Ready to model","PENDING INPUTS",L340)</f>
        <v>0</v>
      </c>
      <c r="C341" s="3">
        <f>IF(Inputs!$B$26&lt;&gt;"Ready to model","PENDING INPUTS",M340)</f>
        <v>0</v>
      </c>
      <c r="D341" s="3">
        <f>IF(Inputs!$B$26&lt;&gt;"Ready to model","PENDING INPUTS",ROUND(B341*(Inputs!$B$5)/12,2))</f>
        <v>0</v>
      </c>
      <c r="E341" s="3">
        <f>IF(Inputs!$B$26&lt;&gt;"Ready to model","PENDING INPUTS",ROUND(C341*Inputs!$B$5/12,2))</f>
        <v>0</v>
      </c>
      <c r="F341" s="3">
        <f>IF(Inputs!$B$26&lt;&gt;"Ready to model","PENDING INPUTS",MIN(B341+D341,Inputs!$B$6))</f>
        <v>0</v>
      </c>
      <c r="G341" s="3">
        <f>IF(Inputs!$B$26&lt;&gt;"Ready to model","PENDING INPUTS",MIN(C341+E341,Inputs!$B$9))</f>
        <v>0</v>
      </c>
      <c r="H341" s="3">
        <f>IF(Inputs!$B$26&lt;&gt;"Ready to model","PENDING INPUTS",Inputs!$B$7)</f>
        <v>550</v>
      </c>
      <c r="I341" s="3">
        <f>IF(Inputs!$B$26&lt;&gt;"Ready to model","PENDING INPUTS",MAX(0,F341+G341-H341))</f>
        <v>0</v>
      </c>
      <c r="J341" s="3">
        <f>IF(Inputs!$B$26&lt;&gt;"Ready to model","PENDING INPUTS",IF(F341+G341&gt;H341,IF(F341+G341=0,0,H341*F341/(F341+G341)),MIN(B341+D341,F341+MAX(0,H341-F341-G341-IF((Inputs!$B$5)&lt;Inputs!$B$5,C341+E341-G341,0)))))</f>
        <v>0</v>
      </c>
      <c r="K341" s="3">
        <f>IF(Inputs!$B$26&lt;&gt;"Ready to model","PENDING INPUTS",MIN(C341+E341,MAX(0,H341-J341)))</f>
        <v>0</v>
      </c>
      <c r="L341" s="3">
        <f>IF(Inputs!$B$26&lt;&gt;"Ready to model","PENDING INPUTS",MAX(0,B341+D341-J341))</f>
        <v>0</v>
      </c>
      <c r="M341" s="3">
        <f>IF(Inputs!$B$26&lt;&gt;"Ready to model","PENDING INPUTS",MAX(0,C341+E341-K341))</f>
        <v>0</v>
      </c>
      <c r="N341" s="3">
        <f>IF(Inputs!$B$26&lt;&gt;"Ready to model","PENDING INPUTS",L341+M341)</f>
        <v>0</v>
      </c>
      <c r="O341" s="3">
        <f>IF(Inputs!$B$26&lt;&gt;"Ready to model","PENDING INPUTS",D341+E341+O340)</f>
        <v>2224.3199999999997</v>
      </c>
      <c r="P341" s="3">
        <f>IF(Inputs!$B$26&lt;&gt;"Ready to model","PENDING INPUTS",J341+K341+P340)</f>
        <v>12124.32</v>
      </c>
    </row>
    <row r="342" spans="1:16" ht="27.95" customHeight="1" x14ac:dyDescent="0.25">
      <c r="A342">
        <v>338</v>
      </c>
      <c r="B342" s="3">
        <f>IF(Inputs!$B$26&lt;&gt;"Ready to model","PENDING INPUTS",L341)</f>
        <v>0</v>
      </c>
      <c r="C342" s="3">
        <f>IF(Inputs!$B$26&lt;&gt;"Ready to model","PENDING INPUTS",M341)</f>
        <v>0</v>
      </c>
      <c r="D342" s="3">
        <f>IF(Inputs!$B$26&lt;&gt;"Ready to model","PENDING INPUTS",ROUND(B342*(Inputs!$B$5)/12,2))</f>
        <v>0</v>
      </c>
      <c r="E342" s="3">
        <f>IF(Inputs!$B$26&lt;&gt;"Ready to model","PENDING INPUTS",ROUND(C342*Inputs!$B$5/12,2))</f>
        <v>0</v>
      </c>
      <c r="F342" s="3">
        <f>IF(Inputs!$B$26&lt;&gt;"Ready to model","PENDING INPUTS",MIN(B342+D342,Inputs!$B$6))</f>
        <v>0</v>
      </c>
      <c r="G342" s="3">
        <f>IF(Inputs!$B$26&lt;&gt;"Ready to model","PENDING INPUTS",MIN(C342+E342,Inputs!$B$9))</f>
        <v>0</v>
      </c>
      <c r="H342" s="3">
        <f>IF(Inputs!$B$26&lt;&gt;"Ready to model","PENDING INPUTS",Inputs!$B$7)</f>
        <v>550</v>
      </c>
      <c r="I342" s="3">
        <f>IF(Inputs!$B$26&lt;&gt;"Ready to model","PENDING INPUTS",MAX(0,F342+G342-H342))</f>
        <v>0</v>
      </c>
      <c r="J342" s="3">
        <f>IF(Inputs!$B$26&lt;&gt;"Ready to model","PENDING INPUTS",IF(F342+G342&gt;H342,IF(F342+G342=0,0,H342*F342/(F342+G342)),MIN(B342+D342,F342+MAX(0,H342-F342-G342-IF((Inputs!$B$5)&lt;Inputs!$B$5,C342+E342-G342,0)))))</f>
        <v>0</v>
      </c>
      <c r="K342" s="3">
        <f>IF(Inputs!$B$26&lt;&gt;"Ready to model","PENDING INPUTS",MIN(C342+E342,MAX(0,H342-J342)))</f>
        <v>0</v>
      </c>
      <c r="L342" s="3">
        <f>IF(Inputs!$B$26&lt;&gt;"Ready to model","PENDING INPUTS",MAX(0,B342+D342-J342))</f>
        <v>0</v>
      </c>
      <c r="M342" s="3">
        <f>IF(Inputs!$B$26&lt;&gt;"Ready to model","PENDING INPUTS",MAX(0,C342+E342-K342))</f>
        <v>0</v>
      </c>
      <c r="N342" s="3">
        <f>IF(Inputs!$B$26&lt;&gt;"Ready to model","PENDING INPUTS",L342+M342)</f>
        <v>0</v>
      </c>
      <c r="O342" s="3">
        <f>IF(Inputs!$B$26&lt;&gt;"Ready to model","PENDING INPUTS",D342+E342+O341)</f>
        <v>2224.3199999999997</v>
      </c>
      <c r="P342" s="3">
        <f>IF(Inputs!$B$26&lt;&gt;"Ready to model","PENDING INPUTS",J342+K342+P341)</f>
        <v>12124.32</v>
      </c>
    </row>
    <row r="343" spans="1:16" ht="27.95" customHeight="1" x14ac:dyDescent="0.25">
      <c r="A343">
        <v>339</v>
      </c>
      <c r="B343" s="3">
        <f>IF(Inputs!$B$26&lt;&gt;"Ready to model","PENDING INPUTS",L342)</f>
        <v>0</v>
      </c>
      <c r="C343" s="3">
        <f>IF(Inputs!$B$26&lt;&gt;"Ready to model","PENDING INPUTS",M342)</f>
        <v>0</v>
      </c>
      <c r="D343" s="3">
        <f>IF(Inputs!$B$26&lt;&gt;"Ready to model","PENDING INPUTS",ROUND(B343*(Inputs!$B$5)/12,2))</f>
        <v>0</v>
      </c>
      <c r="E343" s="3">
        <f>IF(Inputs!$B$26&lt;&gt;"Ready to model","PENDING INPUTS",ROUND(C343*Inputs!$B$5/12,2))</f>
        <v>0</v>
      </c>
      <c r="F343" s="3">
        <f>IF(Inputs!$B$26&lt;&gt;"Ready to model","PENDING INPUTS",MIN(B343+D343,Inputs!$B$6))</f>
        <v>0</v>
      </c>
      <c r="G343" s="3">
        <f>IF(Inputs!$B$26&lt;&gt;"Ready to model","PENDING INPUTS",MIN(C343+E343,Inputs!$B$9))</f>
        <v>0</v>
      </c>
      <c r="H343" s="3">
        <f>IF(Inputs!$B$26&lt;&gt;"Ready to model","PENDING INPUTS",Inputs!$B$7)</f>
        <v>550</v>
      </c>
      <c r="I343" s="3">
        <f>IF(Inputs!$B$26&lt;&gt;"Ready to model","PENDING INPUTS",MAX(0,F343+G343-H343))</f>
        <v>0</v>
      </c>
      <c r="J343" s="3">
        <f>IF(Inputs!$B$26&lt;&gt;"Ready to model","PENDING INPUTS",IF(F343+G343&gt;H343,IF(F343+G343=0,0,H343*F343/(F343+G343)),MIN(B343+D343,F343+MAX(0,H343-F343-G343-IF((Inputs!$B$5)&lt;Inputs!$B$5,C343+E343-G343,0)))))</f>
        <v>0</v>
      </c>
      <c r="K343" s="3">
        <f>IF(Inputs!$B$26&lt;&gt;"Ready to model","PENDING INPUTS",MIN(C343+E343,MAX(0,H343-J343)))</f>
        <v>0</v>
      </c>
      <c r="L343" s="3">
        <f>IF(Inputs!$B$26&lt;&gt;"Ready to model","PENDING INPUTS",MAX(0,B343+D343-J343))</f>
        <v>0</v>
      </c>
      <c r="M343" s="3">
        <f>IF(Inputs!$B$26&lt;&gt;"Ready to model","PENDING INPUTS",MAX(0,C343+E343-K343))</f>
        <v>0</v>
      </c>
      <c r="N343" s="3">
        <f>IF(Inputs!$B$26&lt;&gt;"Ready to model","PENDING INPUTS",L343+M343)</f>
        <v>0</v>
      </c>
      <c r="O343" s="3">
        <f>IF(Inputs!$B$26&lt;&gt;"Ready to model","PENDING INPUTS",D343+E343+O342)</f>
        <v>2224.3199999999997</v>
      </c>
      <c r="P343" s="3">
        <f>IF(Inputs!$B$26&lt;&gt;"Ready to model","PENDING INPUTS",J343+K343+P342)</f>
        <v>12124.32</v>
      </c>
    </row>
    <row r="344" spans="1:16" ht="27.95" customHeight="1" x14ac:dyDescent="0.25">
      <c r="A344">
        <v>340</v>
      </c>
      <c r="B344" s="3">
        <f>IF(Inputs!$B$26&lt;&gt;"Ready to model","PENDING INPUTS",L343)</f>
        <v>0</v>
      </c>
      <c r="C344" s="3">
        <f>IF(Inputs!$B$26&lt;&gt;"Ready to model","PENDING INPUTS",M343)</f>
        <v>0</v>
      </c>
      <c r="D344" s="3">
        <f>IF(Inputs!$B$26&lt;&gt;"Ready to model","PENDING INPUTS",ROUND(B344*(Inputs!$B$5)/12,2))</f>
        <v>0</v>
      </c>
      <c r="E344" s="3">
        <f>IF(Inputs!$B$26&lt;&gt;"Ready to model","PENDING INPUTS",ROUND(C344*Inputs!$B$5/12,2))</f>
        <v>0</v>
      </c>
      <c r="F344" s="3">
        <f>IF(Inputs!$B$26&lt;&gt;"Ready to model","PENDING INPUTS",MIN(B344+D344,Inputs!$B$6))</f>
        <v>0</v>
      </c>
      <c r="G344" s="3">
        <f>IF(Inputs!$B$26&lt;&gt;"Ready to model","PENDING INPUTS",MIN(C344+E344,Inputs!$B$9))</f>
        <v>0</v>
      </c>
      <c r="H344" s="3">
        <f>IF(Inputs!$B$26&lt;&gt;"Ready to model","PENDING INPUTS",Inputs!$B$7)</f>
        <v>550</v>
      </c>
      <c r="I344" s="3">
        <f>IF(Inputs!$B$26&lt;&gt;"Ready to model","PENDING INPUTS",MAX(0,F344+G344-H344))</f>
        <v>0</v>
      </c>
      <c r="J344" s="3">
        <f>IF(Inputs!$B$26&lt;&gt;"Ready to model","PENDING INPUTS",IF(F344+G344&gt;H344,IF(F344+G344=0,0,H344*F344/(F344+G344)),MIN(B344+D344,F344+MAX(0,H344-F344-G344-IF((Inputs!$B$5)&lt;Inputs!$B$5,C344+E344-G344,0)))))</f>
        <v>0</v>
      </c>
      <c r="K344" s="3">
        <f>IF(Inputs!$B$26&lt;&gt;"Ready to model","PENDING INPUTS",MIN(C344+E344,MAX(0,H344-J344)))</f>
        <v>0</v>
      </c>
      <c r="L344" s="3">
        <f>IF(Inputs!$B$26&lt;&gt;"Ready to model","PENDING INPUTS",MAX(0,B344+D344-J344))</f>
        <v>0</v>
      </c>
      <c r="M344" s="3">
        <f>IF(Inputs!$B$26&lt;&gt;"Ready to model","PENDING INPUTS",MAX(0,C344+E344-K344))</f>
        <v>0</v>
      </c>
      <c r="N344" s="3">
        <f>IF(Inputs!$B$26&lt;&gt;"Ready to model","PENDING INPUTS",L344+M344)</f>
        <v>0</v>
      </c>
      <c r="O344" s="3">
        <f>IF(Inputs!$B$26&lt;&gt;"Ready to model","PENDING INPUTS",D344+E344+O343)</f>
        <v>2224.3199999999997</v>
      </c>
      <c r="P344" s="3">
        <f>IF(Inputs!$B$26&lt;&gt;"Ready to model","PENDING INPUTS",J344+K344+P343)</f>
        <v>12124.32</v>
      </c>
    </row>
    <row r="345" spans="1:16" ht="27.95" customHeight="1" x14ac:dyDescent="0.25">
      <c r="A345">
        <v>341</v>
      </c>
      <c r="B345" s="3">
        <f>IF(Inputs!$B$26&lt;&gt;"Ready to model","PENDING INPUTS",L344)</f>
        <v>0</v>
      </c>
      <c r="C345" s="3">
        <f>IF(Inputs!$B$26&lt;&gt;"Ready to model","PENDING INPUTS",M344)</f>
        <v>0</v>
      </c>
      <c r="D345" s="3">
        <f>IF(Inputs!$B$26&lt;&gt;"Ready to model","PENDING INPUTS",ROUND(B345*(Inputs!$B$5)/12,2))</f>
        <v>0</v>
      </c>
      <c r="E345" s="3">
        <f>IF(Inputs!$B$26&lt;&gt;"Ready to model","PENDING INPUTS",ROUND(C345*Inputs!$B$5/12,2))</f>
        <v>0</v>
      </c>
      <c r="F345" s="3">
        <f>IF(Inputs!$B$26&lt;&gt;"Ready to model","PENDING INPUTS",MIN(B345+D345,Inputs!$B$6))</f>
        <v>0</v>
      </c>
      <c r="G345" s="3">
        <f>IF(Inputs!$B$26&lt;&gt;"Ready to model","PENDING INPUTS",MIN(C345+E345,Inputs!$B$9))</f>
        <v>0</v>
      </c>
      <c r="H345" s="3">
        <f>IF(Inputs!$B$26&lt;&gt;"Ready to model","PENDING INPUTS",Inputs!$B$7)</f>
        <v>550</v>
      </c>
      <c r="I345" s="3">
        <f>IF(Inputs!$B$26&lt;&gt;"Ready to model","PENDING INPUTS",MAX(0,F345+G345-H345))</f>
        <v>0</v>
      </c>
      <c r="J345" s="3">
        <f>IF(Inputs!$B$26&lt;&gt;"Ready to model","PENDING INPUTS",IF(F345+G345&gt;H345,IF(F345+G345=0,0,H345*F345/(F345+G345)),MIN(B345+D345,F345+MAX(0,H345-F345-G345-IF((Inputs!$B$5)&lt;Inputs!$B$5,C345+E345-G345,0)))))</f>
        <v>0</v>
      </c>
      <c r="K345" s="3">
        <f>IF(Inputs!$B$26&lt;&gt;"Ready to model","PENDING INPUTS",MIN(C345+E345,MAX(0,H345-J345)))</f>
        <v>0</v>
      </c>
      <c r="L345" s="3">
        <f>IF(Inputs!$B$26&lt;&gt;"Ready to model","PENDING INPUTS",MAX(0,B345+D345-J345))</f>
        <v>0</v>
      </c>
      <c r="M345" s="3">
        <f>IF(Inputs!$B$26&lt;&gt;"Ready to model","PENDING INPUTS",MAX(0,C345+E345-K345))</f>
        <v>0</v>
      </c>
      <c r="N345" s="3">
        <f>IF(Inputs!$B$26&lt;&gt;"Ready to model","PENDING INPUTS",L345+M345)</f>
        <v>0</v>
      </c>
      <c r="O345" s="3">
        <f>IF(Inputs!$B$26&lt;&gt;"Ready to model","PENDING INPUTS",D345+E345+O344)</f>
        <v>2224.3199999999997</v>
      </c>
      <c r="P345" s="3">
        <f>IF(Inputs!$B$26&lt;&gt;"Ready to model","PENDING INPUTS",J345+K345+P344)</f>
        <v>12124.32</v>
      </c>
    </row>
    <row r="346" spans="1:16" ht="27.95" customHeight="1" x14ac:dyDescent="0.25">
      <c r="A346">
        <v>342</v>
      </c>
      <c r="B346" s="3">
        <f>IF(Inputs!$B$26&lt;&gt;"Ready to model","PENDING INPUTS",L345)</f>
        <v>0</v>
      </c>
      <c r="C346" s="3">
        <f>IF(Inputs!$B$26&lt;&gt;"Ready to model","PENDING INPUTS",M345)</f>
        <v>0</v>
      </c>
      <c r="D346" s="3">
        <f>IF(Inputs!$B$26&lt;&gt;"Ready to model","PENDING INPUTS",ROUND(B346*(Inputs!$B$5)/12,2))</f>
        <v>0</v>
      </c>
      <c r="E346" s="3">
        <f>IF(Inputs!$B$26&lt;&gt;"Ready to model","PENDING INPUTS",ROUND(C346*Inputs!$B$5/12,2))</f>
        <v>0</v>
      </c>
      <c r="F346" s="3">
        <f>IF(Inputs!$B$26&lt;&gt;"Ready to model","PENDING INPUTS",MIN(B346+D346,Inputs!$B$6))</f>
        <v>0</v>
      </c>
      <c r="G346" s="3">
        <f>IF(Inputs!$B$26&lt;&gt;"Ready to model","PENDING INPUTS",MIN(C346+E346,Inputs!$B$9))</f>
        <v>0</v>
      </c>
      <c r="H346" s="3">
        <f>IF(Inputs!$B$26&lt;&gt;"Ready to model","PENDING INPUTS",Inputs!$B$7)</f>
        <v>550</v>
      </c>
      <c r="I346" s="3">
        <f>IF(Inputs!$B$26&lt;&gt;"Ready to model","PENDING INPUTS",MAX(0,F346+G346-H346))</f>
        <v>0</v>
      </c>
      <c r="J346" s="3">
        <f>IF(Inputs!$B$26&lt;&gt;"Ready to model","PENDING INPUTS",IF(F346+G346&gt;H346,IF(F346+G346=0,0,H346*F346/(F346+G346)),MIN(B346+D346,F346+MAX(0,H346-F346-G346-IF((Inputs!$B$5)&lt;Inputs!$B$5,C346+E346-G346,0)))))</f>
        <v>0</v>
      </c>
      <c r="K346" s="3">
        <f>IF(Inputs!$B$26&lt;&gt;"Ready to model","PENDING INPUTS",MIN(C346+E346,MAX(0,H346-J346)))</f>
        <v>0</v>
      </c>
      <c r="L346" s="3">
        <f>IF(Inputs!$B$26&lt;&gt;"Ready to model","PENDING INPUTS",MAX(0,B346+D346-J346))</f>
        <v>0</v>
      </c>
      <c r="M346" s="3">
        <f>IF(Inputs!$B$26&lt;&gt;"Ready to model","PENDING INPUTS",MAX(0,C346+E346-K346))</f>
        <v>0</v>
      </c>
      <c r="N346" s="3">
        <f>IF(Inputs!$B$26&lt;&gt;"Ready to model","PENDING INPUTS",L346+M346)</f>
        <v>0</v>
      </c>
      <c r="O346" s="3">
        <f>IF(Inputs!$B$26&lt;&gt;"Ready to model","PENDING INPUTS",D346+E346+O345)</f>
        <v>2224.3199999999997</v>
      </c>
      <c r="P346" s="3">
        <f>IF(Inputs!$B$26&lt;&gt;"Ready to model","PENDING INPUTS",J346+K346+P345)</f>
        <v>12124.32</v>
      </c>
    </row>
    <row r="347" spans="1:16" ht="27.95" customHeight="1" x14ac:dyDescent="0.25">
      <c r="A347">
        <v>343</v>
      </c>
      <c r="B347" s="3">
        <f>IF(Inputs!$B$26&lt;&gt;"Ready to model","PENDING INPUTS",L346)</f>
        <v>0</v>
      </c>
      <c r="C347" s="3">
        <f>IF(Inputs!$B$26&lt;&gt;"Ready to model","PENDING INPUTS",M346)</f>
        <v>0</v>
      </c>
      <c r="D347" s="3">
        <f>IF(Inputs!$B$26&lt;&gt;"Ready to model","PENDING INPUTS",ROUND(B347*(Inputs!$B$5)/12,2))</f>
        <v>0</v>
      </c>
      <c r="E347" s="3">
        <f>IF(Inputs!$B$26&lt;&gt;"Ready to model","PENDING INPUTS",ROUND(C347*Inputs!$B$5/12,2))</f>
        <v>0</v>
      </c>
      <c r="F347" s="3">
        <f>IF(Inputs!$B$26&lt;&gt;"Ready to model","PENDING INPUTS",MIN(B347+D347,Inputs!$B$6))</f>
        <v>0</v>
      </c>
      <c r="G347" s="3">
        <f>IF(Inputs!$B$26&lt;&gt;"Ready to model","PENDING INPUTS",MIN(C347+E347,Inputs!$B$9))</f>
        <v>0</v>
      </c>
      <c r="H347" s="3">
        <f>IF(Inputs!$B$26&lt;&gt;"Ready to model","PENDING INPUTS",Inputs!$B$7)</f>
        <v>550</v>
      </c>
      <c r="I347" s="3">
        <f>IF(Inputs!$B$26&lt;&gt;"Ready to model","PENDING INPUTS",MAX(0,F347+G347-H347))</f>
        <v>0</v>
      </c>
      <c r="J347" s="3">
        <f>IF(Inputs!$B$26&lt;&gt;"Ready to model","PENDING INPUTS",IF(F347+G347&gt;H347,IF(F347+G347=0,0,H347*F347/(F347+G347)),MIN(B347+D347,F347+MAX(0,H347-F347-G347-IF((Inputs!$B$5)&lt;Inputs!$B$5,C347+E347-G347,0)))))</f>
        <v>0</v>
      </c>
      <c r="K347" s="3">
        <f>IF(Inputs!$B$26&lt;&gt;"Ready to model","PENDING INPUTS",MIN(C347+E347,MAX(0,H347-J347)))</f>
        <v>0</v>
      </c>
      <c r="L347" s="3">
        <f>IF(Inputs!$B$26&lt;&gt;"Ready to model","PENDING INPUTS",MAX(0,B347+D347-J347))</f>
        <v>0</v>
      </c>
      <c r="M347" s="3">
        <f>IF(Inputs!$B$26&lt;&gt;"Ready to model","PENDING INPUTS",MAX(0,C347+E347-K347))</f>
        <v>0</v>
      </c>
      <c r="N347" s="3">
        <f>IF(Inputs!$B$26&lt;&gt;"Ready to model","PENDING INPUTS",L347+M347)</f>
        <v>0</v>
      </c>
      <c r="O347" s="3">
        <f>IF(Inputs!$B$26&lt;&gt;"Ready to model","PENDING INPUTS",D347+E347+O346)</f>
        <v>2224.3199999999997</v>
      </c>
      <c r="P347" s="3">
        <f>IF(Inputs!$B$26&lt;&gt;"Ready to model","PENDING INPUTS",J347+K347+P346)</f>
        <v>12124.32</v>
      </c>
    </row>
    <row r="348" spans="1:16" ht="27.95" customHeight="1" x14ac:dyDescent="0.25">
      <c r="A348">
        <v>344</v>
      </c>
      <c r="B348" s="3">
        <f>IF(Inputs!$B$26&lt;&gt;"Ready to model","PENDING INPUTS",L347)</f>
        <v>0</v>
      </c>
      <c r="C348" s="3">
        <f>IF(Inputs!$B$26&lt;&gt;"Ready to model","PENDING INPUTS",M347)</f>
        <v>0</v>
      </c>
      <c r="D348" s="3">
        <f>IF(Inputs!$B$26&lt;&gt;"Ready to model","PENDING INPUTS",ROUND(B348*(Inputs!$B$5)/12,2))</f>
        <v>0</v>
      </c>
      <c r="E348" s="3">
        <f>IF(Inputs!$B$26&lt;&gt;"Ready to model","PENDING INPUTS",ROUND(C348*Inputs!$B$5/12,2))</f>
        <v>0</v>
      </c>
      <c r="F348" s="3">
        <f>IF(Inputs!$B$26&lt;&gt;"Ready to model","PENDING INPUTS",MIN(B348+D348,Inputs!$B$6))</f>
        <v>0</v>
      </c>
      <c r="G348" s="3">
        <f>IF(Inputs!$B$26&lt;&gt;"Ready to model","PENDING INPUTS",MIN(C348+E348,Inputs!$B$9))</f>
        <v>0</v>
      </c>
      <c r="H348" s="3">
        <f>IF(Inputs!$B$26&lt;&gt;"Ready to model","PENDING INPUTS",Inputs!$B$7)</f>
        <v>550</v>
      </c>
      <c r="I348" s="3">
        <f>IF(Inputs!$B$26&lt;&gt;"Ready to model","PENDING INPUTS",MAX(0,F348+G348-H348))</f>
        <v>0</v>
      </c>
      <c r="J348" s="3">
        <f>IF(Inputs!$B$26&lt;&gt;"Ready to model","PENDING INPUTS",IF(F348+G348&gt;H348,IF(F348+G348=0,0,H348*F348/(F348+G348)),MIN(B348+D348,F348+MAX(0,H348-F348-G348-IF((Inputs!$B$5)&lt;Inputs!$B$5,C348+E348-G348,0)))))</f>
        <v>0</v>
      </c>
      <c r="K348" s="3">
        <f>IF(Inputs!$B$26&lt;&gt;"Ready to model","PENDING INPUTS",MIN(C348+E348,MAX(0,H348-J348)))</f>
        <v>0</v>
      </c>
      <c r="L348" s="3">
        <f>IF(Inputs!$B$26&lt;&gt;"Ready to model","PENDING INPUTS",MAX(0,B348+D348-J348))</f>
        <v>0</v>
      </c>
      <c r="M348" s="3">
        <f>IF(Inputs!$B$26&lt;&gt;"Ready to model","PENDING INPUTS",MAX(0,C348+E348-K348))</f>
        <v>0</v>
      </c>
      <c r="N348" s="3">
        <f>IF(Inputs!$B$26&lt;&gt;"Ready to model","PENDING INPUTS",L348+M348)</f>
        <v>0</v>
      </c>
      <c r="O348" s="3">
        <f>IF(Inputs!$B$26&lt;&gt;"Ready to model","PENDING INPUTS",D348+E348+O347)</f>
        <v>2224.3199999999997</v>
      </c>
      <c r="P348" s="3">
        <f>IF(Inputs!$B$26&lt;&gt;"Ready to model","PENDING INPUTS",J348+K348+P347)</f>
        <v>12124.32</v>
      </c>
    </row>
    <row r="349" spans="1:16" ht="27.95" customHeight="1" x14ac:dyDescent="0.25">
      <c r="A349">
        <v>345</v>
      </c>
      <c r="B349" s="3">
        <f>IF(Inputs!$B$26&lt;&gt;"Ready to model","PENDING INPUTS",L348)</f>
        <v>0</v>
      </c>
      <c r="C349" s="3">
        <f>IF(Inputs!$B$26&lt;&gt;"Ready to model","PENDING INPUTS",M348)</f>
        <v>0</v>
      </c>
      <c r="D349" s="3">
        <f>IF(Inputs!$B$26&lt;&gt;"Ready to model","PENDING INPUTS",ROUND(B349*(Inputs!$B$5)/12,2))</f>
        <v>0</v>
      </c>
      <c r="E349" s="3">
        <f>IF(Inputs!$B$26&lt;&gt;"Ready to model","PENDING INPUTS",ROUND(C349*Inputs!$B$5/12,2))</f>
        <v>0</v>
      </c>
      <c r="F349" s="3">
        <f>IF(Inputs!$B$26&lt;&gt;"Ready to model","PENDING INPUTS",MIN(B349+D349,Inputs!$B$6))</f>
        <v>0</v>
      </c>
      <c r="G349" s="3">
        <f>IF(Inputs!$B$26&lt;&gt;"Ready to model","PENDING INPUTS",MIN(C349+E349,Inputs!$B$9))</f>
        <v>0</v>
      </c>
      <c r="H349" s="3">
        <f>IF(Inputs!$B$26&lt;&gt;"Ready to model","PENDING INPUTS",Inputs!$B$7)</f>
        <v>550</v>
      </c>
      <c r="I349" s="3">
        <f>IF(Inputs!$B$26&lt;&gt;"Ready to model","PENDING INPUTS",MAX(0,F349+G349-H349))</f>
        <v>0</v>
      </c>
      <c r="J349" s="3">
        <f>IF(Inputs!$B$26&lt;&gt;"Ready to model","PENDING INPUTS",IF(F349+G349&gt;H349,IF(F349+G349=0,0,H349*F349/(F349+G349)),MIN(B349+D349,F349+MAX(0,H349-F349-G349-IF((Inputs!$B$5)&lt;Inputs!$B$5,C349+E349-G349,0)))))</f>
        <v>0</v>
      </c>
      <c r="K349" s="3">
        <f>IF(Inputs!$B$26&lt;&gt;"Ready to model","PENDING INPUTS",MIN(C349+E349,MAX(0,H349-J349)))</f>
        <v>0</v>
      </c>
      <c r="L349" s="3">
        <f>IF(Inputs!$B$26&lt;&gt;"Ready to model","PENDING INPUTS",MAX(0,B349+D349-J349))</f>
        <v>0</v>
      </c>
      <c r="M349" s="3">
        <f>IF(Inputs!$B$26&lt;&gt;"Ready to model","PENDING INPUTS",MAX(0,C349+E349-K349))</f>
        <v>0</v>
      </c>
      <c r="N349" s="3">
        <f>IF(Inputs!$B$26&lt;&gt;"Ready to model","PENDING INPUTS",L349+M349)</f>
        <v>0</v>
      </c>
      <c r="O349" s="3">
        <f>IF(Inputs!$B$26&lt;&gt;"Ready to model","PENDING INPUTS",D349+E349+O348)</f>
        <v>2224.3199999999997</v>
      </c>
      <c r="P349" s="3">
        <f>IF(Inputs!$B$26&lt;&gt;"Ready to model","PENDING INPUTS",J349+K349+P348)</f>
        <v>12124.32</v>
      </c>
    </row>
    <row r="350" spans="1:16" ht="27.95" customHeight="1" x14ac:dyDescent="0.25">
      <c r="A350">
        <v>346</v>
      </c>
      <c r="B350" s="3">
        <f>IF(Inputs!$B$26&lt;&gt;"Ready to model","PENDING INPUTS",L349)</f>
        <v>0</v>
      </c>
      <c r="C350" s="3">
        <f>IF(Inputs!$B$26&lt;&gt;"Ready to model","PENDING INPUTS",M349)</f>
        <v>0</v>
      </c>
      <c r="D350" s="3">
        <f>IF(Inputs!$B$26&lt;&gt;"Ready to model","PENDING INPUTS",ROUND(B350*(Inputs!$B$5)/12,2))</f>
        <v>0</v>
      </c>
      <c r="E350" s="3">
        <f>IF(Inputs!$B$26&lt;&gt;"Ready to model","PENDING INPUTS",ROUND(C350*Inputs!$B$5/12,2))</f>
        <v>0</v>
      </c>
      <c r="F350" s="3">
        <f>IF(Inputs!$B$26&lt;&gt;"Ready to model","PENDING INPUTS",MIN(B350+D350,Inputs!$B$6))</f>
        <v>0</v>
      </c>
      <c r="G350" s="3">
        <f>IF(Inputs!$B$26&lt;&gt;"Ready to model","PENDING INPUTS",MIN(C350+E350,Inputs!$B$9))</f>
        <v>0</v>
      </c>
      <c r="H350" s="3">
        <f>IF(Inputs!$B$26&lt;&gt;"Ready to model","PENDING INPUTS",Inputs!$B$7)</f>
        <v>550</v>
      </c>
      <c r="I350" s="3">
        <f>IF(Inputs!$B$26&lt;&gt;"Ready to model","PENDING INPUTS",MAX(0,F350+G350-H350))</f>
        <v>0</v>
      </c>
      <c r="J350" s="3">
        <f>IF(Inputs!$B$26&lt;&gt;"Ready to model","PENDING INPUTS",IF(F350+G350&gt;H350,IF(F350+G350=0,0,H350*F350/(F350+G350)),MIN(B350+D350,F350+MAX(0,H350-F350-G350-IF((Inputs!$B$5)&lt;Inputs!$B$5,C350+E350-G350,0)))))</f>
        <v>0</v>
      </c>
      <c r="K350" s="3">
        <f>IF(Inputs!$B$26&lt;&gt;"Ready to model","PENDING INPUTS",MIN(C350+E350,MAX(0,H350-J350)))</f>
        <v>0</v>
      </c>
      <c r="L350" s="3">
        <f>IF(Inputs!$B$26&lt;&gt;"Ready to model","PENDING INPUTS",MAX(0,B350+D350-J350))</f>
        <v>0</v>
      </c>
      <c r="M350" s="3">
        <f>IF(Inputs!$B$26&lt;&gt;"Ready to model","PENDING INPUTS",MAX(0,C350+E350-K350))</f>
        <v>0</v>
      </c>
      <c r="N350" s="3">
        <f>IF(Inputs!$B$26&lt;&gt;"Ready to model","PENDING INPUTS",L350+M350)</f>
        <v>0</v>
      </c>
      <c r="O350" s="3">
        <f>IF(Inputs!$B$26&lt;&gt;"Ready to model","PENDING INPUTS",D350+E350+O349)</f>
        <v>2224.3199999999997</v>
      </c>
      <c r="P350" s="3">
        <f>IF(Inputs!$B$26&lt;&gt;"Ready to model","PENDING INPUTS",J350+K350+P349)</f>
        <v>12124.32</v>
      </c>
    </row>
    <row r="351" spans="1:16" ht="27.95" customHeight="1" x14ac:dyDescent="0.25">
      <c r="A351">
        <v>347</v>
      </c>
      <c r="B351" s="3">
        <f>IF(Inputs!$B$26&lt;&gt;"Ready to model","PENDING INPUTS",L350)</f>
        <v>0</v>
      </c>
      <c r="C351" s="3">
        <f>IF(Inputs!$B$26&lt;&gt;"Ready to model","PENDING INPUTS",M350)</f>
        <v>0</v>
      </c>
      <c r="D351" s="3">
        <f>IF(Inputs!$B$26&lt;&gt;"Ready to model","PENDING INPUTS",ROUND(B351*(Inputs!$B$5)/12,2))</f>
        <v>0</v>
      </c>
      <c r="E351" s="3">
        <f>IF(Inputs!$B$26&lt;&gt;"Ready to model","PENDING INPUTS",ROUND(C351*Inputs!$B$5/12,2))</f>
        <v>0</v>
      </c>
      <c r="F351" s="3">
        <f>IF(Inputs!$B$26&lt;&gt;"Ready to model","PENDING INPUTS",MIN(B351+D351,Inputs!$B$6))</f>
        <v>0</v>
      </c>
      <c r="G351" s="3">
        <f>IF(Inputs!$B$26&lt;&gt;"Ready to model","PENDING INPUTS",MIN(C351+E351,Inputs!$B$9))</f>
        <v>0</v>
      </c>
      <c r="H351" s="3">
        <f>IF(Inputs!$B$26&lt;&gt;"Ready to model","PENDING INPUTS",Inputs!$B$7)</f>
        <v>550</v>
      </c>
      <c r="I351" s="3">
        <f>IF(Inputs!$B$26&lt;&gt;"Ready to model","PENDING INPUTS",MAX(0,F351+G351-H351))</f>
        <v>0</v>
      </c>
      <c r="J351" s="3">
        <f>IF(Inputs!$B$26&lt;&gt;"Ready to model","PENDING INPUTS",IF(F351+G351&gt;H351,IF(F351+G351=0,0,H351*F351/(F351+G351)),MIN(B351+D351,F351+MAX(0,H351-F351-G351-IF((Inputs!$B$5)&lt;Inputs!$B$5,C351+E351-G351,0)))))</f>
        <v>0</v>
      </c>
      <c r="K351" s="3">
        <f>IF(Inputs!$B$26&lt;&gt;"Ready to model","PENDING INPUTS",MIN(C351+E351,MAX(0,H351-J351)))</f>
        <v>0</v>
      </c>
      <c r="L351" s="3">
        <f>IF(Inputs!$B$26&lt;&gt;"Ready to model","PENDING INPUTS",MAX(0,B351+D351-J351))</f>
        <v>0</v>
      </c>
      <c r="M351" s="3">
        <f>IF(Inputs!$B$26&lt;&gt;"Ready to model","PENDING INPUTS",MAX(0,C351+E351-K351))</f>
        <v>0</v>
      </c>
      <c r="N351" s="3">
        <f>IF(Inputs!$B$26&lt;&gt;"Ready to model","PENDING INPUTS",L351+M351)</f>
        <v>0</v>
      </c>
      <c r="O351" s="3">
        <f>IF(Inputs!$B$26&lt;&gt;"Ready to model","PENDING INPUTS",D351+E351+O350)</f>
        <v>2224.3199999999997</v>
      </c>
      <c r="P351" s="3">
        <f>IF(Inputs!$B$26&lt;&gt;"Ready to model","PENDING INPUTS",J351+K351+P350)</f>
        <v>12124.32</v>
      </c>
    </row>
    <row r="352" spans="1:16" ht="27.95" customHeight="1" x14ac:dyDescent="0.25">
      <c r="A352">
        <v>348</v>
      </c>
      <c r="B352" s="3">
        <f>IF(Inputs!$B$26&lt;&gt;"Ready to model","PENDING INPUTS",L351)</f>
        <v>0</v>
      </c>
      <c r="C352" s="3">
        <f>IF(Inputs!$B$26&lt;&gt;"Ready to model","PENDING INPUTS",M351)</f>
        <v>0</v>
      </c>
      <c r="D352" s="3">
        <f>IF(Inputs!$B$26&lt;&gt;"Ready to model","PENDING INPUTS",ROUND(B352*(Inputs!$B$5)/12,2))</f>
        <v>0</v>
      </c>
      <c r="E352" s="3">
        <f>IF(Inputs!$B$26&lt;&gt;"Ready to model","PENDING INPUTS",ROUND(C352*Inputs!$B$5/12,2))</f>
        <v>0</v>
      </c>
      <c r="F352" s="3">
        <f>IF(Inputs!$B$26&lt;&gt;"Ready to model","PENDING INPUTS",MIN(B352+D352,Inputs!$B$6))</f>
        <v>0</v>
      </c>
      <c r="G352" s="3">
        <f>IF(Inputs!$B$26&lt;&gt;"Ready to model","PENDING INPUTS",MIN(C352+E352,Inputs!$B$9))</f>
        <v>0</v>
      </c>
      <c r="H352" s="3">
        <f>IF(Inputs!$B$26&lt;&gt;"Ready to model","PENDING INPUTS",Inputs!$B$7)</f>
        <v>550</v>
      </c>
      <c r="I352" s="3">
        <f>IF(Inputs!$B$26&lt;&gt;"Ready to model","PENDING INPUTS",MAX(0,F352+G352-H352))</f>
        <v>0</v>
      </c>
      <c r="J352" s="3">
        <f>IF(Inputs!$B$26&lt;&gt;"Ready to model","PENDING INPUTS",IF(F352+G352&gt;H352,IF(F352+G352=0,0,H352*F352/(F352+G352)),MIN(B352+D352,F352+MAX(0,H352-F352-G352-IF((Inputs!$B$5)&lt;Inputs!$B$5,C352+E352-G352,0)))))</f>
        <v>0</v>
      </c>
      <c r="K352" s="3">
        <f>IF(Inputs!$B$26&lt;&gt;"Ready to model","PENDING INPUTS",MIN(C352+E352,MAX(0,H352-J352)))</f>
        <v>0</v>
      </c>
      <c r="L352" s="3">
        <f>IF(Inputs!$B$26&lt;&gt;"Ready to model","PENDING INPUTS",MAX(0,B352+D352-J352))</f>
        <v>0</v>
      </c>
      <c r="M352" s="3">
        <f>IF(Inputs!$B$26&lt;&gt;"Ready to model","PENDING INPUTS",MAX(0,C352+E352-K352))</f>
        <v>0</v>
      </c>
      <c r="N352" s="3">
        <f>IF(Inputs!$B$26&lt;&gt;"Ready to model","PENDING INPUTS",L352+M352)</f>
        <v>0</v>
      </c>
      <c r="O352" s="3">
        <f>IF(Inputs!$B$26&lt;&gt;"Ready to model","PENDING INPUTS",D352+E352+O351)</f>
        <v>2224.3199999999997</v>
      </c>
      <c r="P352" s="3">
        <f>IF(Inputs!$B$26&lt;&gt;"Ready to model","PENDING INPUTS",J352+K352+P351)</f>
        <v>12124.32</v>
      </c>
    </row>
    <row r="353" spans="1:16" ht="27.95" customHeight="1" x14ac:dyDescent="0.25">
      <c r="A353">
        <v>349</v>
      </c>
      <c r="B353" s="3">
        <f>IF(Inputs!$B$26&lt;&gt;"Ready to model","PENDING INPUTS",L352)</f>
        <v>0</v>
      </c>
      <c r="C353" s="3">
        <f>IF(Inputs!$B$26&lt;&gt;"Ready to model","PENDING INPUTS",M352)</f>
        <v>0</v>
      </c>
      <c r="D353" s="3">
        <f>IF(Inputs!$B$26&lt;&gt;"Ready to model","PENDING INPUTS",ROUND(B353*(Inputs!$B$5)/12,2))</f>
        <v>0</v>
      </c>
      <c r="E353" s="3">
        <f>IF(Inputs!$B$26&lt;&gt;"Ready to model","PENDING INPUTS",ROUND(C353*Inputs!$B$5/12,2))</f>
        <v>0</v>
      </c>
      <c r="F353" s="3">
        <f>IF(Inputs!$B$26&lt;&gt;"Ready to model","PENDING INPUTS",MIN(B353+D353,Inputs!$B$6))</f>
        <v>0</v>
      </c>
      <c r="G353" s="3">
        <f>IF(Inputs!$B$26&lt;&gt;"Ready to model","PENDING INPUTS",MIN(C353+E353,Inputs!$B$9))</f>
        <v>0</v>
      </c>
      <c r="H353" s="3">
        <f>IF(Inputs!$B$26&lt;&gt;"Ready to model","PENDING INPUTS",Inputs!$B$7)</f>
        <v>550</v>
      </c>
      <c r="I353" s="3">
        <f>IF(Inputs!$B$26&lt;&gt;"Ready to model","PENDING INPUTS",MAX(0,F353+G353-H353))</f>
        <v>0</v>
      </c>
      <c r="J353" s="3">
        <f>IF(Inputs!$B$26&lt;&gt;"Ready to model","PENDING INPUTS",IF(F353+G353&gt;H353,IF(F353+G353=0,0,H353*F353/(F353+G353)),MIN(B353+D353,F353+MAX(0,H353-F353-G353-IF((Inputs!$B$5)&lt;Inputs!$B$5,C353+E353-G353,0)))))</f>
        <v>0</v>
      </c>
      <c r="K353" s="3">
        <f>IF(Inputs!$B$26&lt;&gt;"Ready to model","PENDING INPUTS",MIN(C353+E353,MAX(0,H353-J353)))</f>
        <v>0</v>
      </c>
      <c r="L353" s="3">
        <f>IF(Inputs!$B$26&lt;&gt;"Ready to model","PENDING INPUTS",MAX(0,B353+D353-J353))</f>
        <v>0</v>
      </c>
      <c r="M353" s="3">
        <f>IF(Inputs!$B$26&lt;&gt;"Ready to model","PENDING INPUTS",MAX(0,C353+E353-K353))</f>
        <v>0</v>
      </c>
      <c r="N353" s="3">
        <f>IF(Inputs!$B$26&lt;&gt;"Ready to model","PENDING INPUTS",L353+M353)</f>
        <v>0</v>
      </c>
      <c r="O353" s="3">
        <f>IF(Inputs!$B$26&lt;&gt;"Ready to model","PENDING INPUTS",D353+E353+O352)</f>
        <v>2224.3199999999997</v>
      </c>
      <c r="P353" s="3">
        <f>IF(Inputs!$B$26&lt;&gt;"Ready to model","PENDING INPUTS",J353+K353+P352)</f>
        <v>12124.32</v>
      </c>
    </row>
    <row r="354" spans="1:16" ht="27.95" customHeight="1" x14ac:dyDescent="0.25">
      <c r="A354">
        <v>350</v>
      </c>
      <c r="B354" s="3">
        <f>IF(Inputs!$B$26&lt;&gt;"Ready to model","PENDING INPUTS",L353)</f>
        <v>0</v>
      </c>
      <c r="C354" s="3">
        <f>IF(Inputs!$B$26&lt;&gt;"Ready to model","PENDING INPUTS",M353)</f>
        <v>0</v>
      </c>
      <c r="D354" s="3">
        <f>IF(Inputs!$B$26&lt;&gt;"Ready to model","PENDING INPUTS",ROUND(B354*(Inputs!$B$5)/12,2))</f>
        <v>0</v>
      </c>
      <c r="E354" s="3">
        <f>IF(Inputs!$B$26&lt;&gt;"Ready to model","PENDING INPUTS",ROUND(C354*Inputs!$B$5/12,2))</f>
        <v>0</v>
      </c>
      <c r="F354" s="3">
        <f>IF(Inputs!$B$26&lt;&gt;"Ready to model","PENDING INPUTS",MIN(B354+D354,Inputs!$B$6))</f>
        <v>0</v>
      </c>
      <c r="G354" s="3">
        <f>IF(Inputs!$B$26&lt;&gt;"Ready to model","PENDING INPUTS",MIN(C354+E354,Inputs!$B$9))</f>
        <v>0</v>
      </c>
      <c r="H354" s="3">
        <f>IF(Inputs!$B$26&lt;&gt;"Ready to model","PENDING INPUTS",Inputs!$B$7)</f>
        <v>550</v>
      </c>
      <c r="I354" s="3">
        <f>IF(Inputs!$B$26&lt;&gt;"Ready to model","PENDING INPUTS",MAX(0,F354+G354-H354))</f>
        <v>0</v>
      </c>
      <c r="J354" s="3">
        <f>IF(Inputs!$B$26&lt;&gt;"Ready to model","PENDING INPUTS",IF(F354+G354&gt;H354,IF(F354+G354=0,0,H354*F354/(F354+G354)),MIN(B354+D354,F354+MAX(0,H354-F354-G354-IF((Inputs!$B$5)&lt;Inputs!$B$5,C354+E354-G354,0)))))</f>
        <v>0</v>
      </c>
      <c r="K354" s="3">
        <f>IF(Inputs!$B$26&lt;&gt;"Ready to model","PENDING INPUTS",MIN(C354+E354,MAX(0,H354-J354)))</f>
        <v>0</v>
      </c>
      <c r="L354" s="3">
        <f>IF(Inputs!$B$26&lt;&gt;"Ready to model","PENDING INPUTS",MAX(0,B354+D354-J354))</f>
        <v>0</v>
      </c>
      <c r="M354" s="3">
        <f>IF(Inputs!$B$26&lt;&gt;"Ready to model","PENDING INPUTS",MAX(0,C354+E354-K354))</f>
        <v>0</v>
      </c>
      <c r="N354" s="3">
        <f>IF(Inputs!$B$26&lt;&gt;"Ready to model","PENDING INPUTS",L354+M354)</f>
        <v>0</v>
      </c>
      <c r="O354" s="3">
        <f>IF(Inputs!$B$26&lt;&gt;"Ready to model","PENDING INPUTS",D354+E354+O353)</f>
        <v>2224.3199999999997</v>
      </c>
      <c r="P354" s="3">
        <f>IF(Inputs!$B$26&lt;&gt;"Ready to model","PENDING INPUTS",J354+K354+P353)</f>
        <v>12124.32</v>
      </c>
    </row>
    <row r="355" spans="1:16" ht="27.95" customHeight="1" x14ac:dyDescent="0.25">
      <c r="A355">
        <v>351</v>
      </c>
      <c r="B355" s="3">
        <f>IF(Inputs!$B$26&lt;&gt;"Ready to model","PENDING INPUTS",L354)</f>
        <v>0</v>
      </c>
      <c r="C355" s="3">
        <f>IF(Inputs!$B$26&lt;&gt;"Ready to model","PENDING INPUTS",M354)</f>
        <v>0</v>
      </c>
      <c r="D355" s="3">
        <f>IF(Inputs!$B$26&lt;&gt;"Ready to model","PENDING INPUTS",ROUND(B355*(Inputs!$B$5)/12,2))</f>
        <v>0</v>
      </c>
      <c r="E355" s="3">
        <f>IF(Inputs!$B$26&lt;&gt;"Ready to model","PENDING INPUTS",ROUND(C355*Inputs!$B$5/12,2))</f>
        <v>0</v>
      </c>
      <c r="F355" s="3">
        <f>IF(Inputs!$B$26&lt;&gt;"Ready to model","PENDING INPUTS",MIN(B355+D355,Inputs!$B$6))</f>
        <v>0</v>
      </c>
      <c r="G355" s="3">
        <f>IF(Inputs!$B$26&lt;&gt;"Ready to model","PENDING INPUTS",MIN(C355+E355,Inputs!$B$9))</f>
        <v>0</v>
      </c>
      <c r="H355" s="3">
        <f>IF(Inputs!$B$26&lt;&gt;"Ready to model","PENDING INPUTS",Inputs!$B$7)</f>
        <v>550</v>
      </c>
      <c r="I355" s="3">
        <f>IF(Inputs!$B$26&lt;&gt;"Ready to model","PENDING INPUTS",MAX(0,F355+G355-H355))</f>
        <v>0</v>
      </c>
      <c r="J355" s="3">
        <f>IF(Inputs!$B$26&lt;&gt;"Ready to model","PENDING INPUTS",IF(F355+G355&gt;H355,IF(F355+G355=0,0,H355*F355/(F355+G355)),MIN(B355+D355,F355+MAX(0,H355-F355-G355-IF((Inputs!$B$5)&lt;Inputs!$B$5,C355+E355-G355,0)))))</f>
        <v>0</v>
      </c>
      <c r="K355" s="3">
        <f>IF(Inputs!$B$26&lt;&gt;"Ready to model","PENDING INPUTS",MIN(C355+E355,MAX(0,H355-J355)))</f>
        <v>0</v>
      </c>
      <c r="L355" s="3">
        <f>IF(Inputs!$B$26&lt;&gt;"Ready to model","PENDING INPUTS",MAX(0,B355+D355-J355))</f>
        <v>0</v>
      </c>
      <c r="M355" s="3">
        <f>IF(Inputs!$B$26&lt;&gt;"Ready to model","PENDING INPUTS",MAX(0,C355+E355-K355))</f>
        <v>0</v>
      </c>
      <c r="N355" s="3">
        <f>IF(Inputs!$B$26&lt;&gt;"Ready to model","PENDING INPUTS",L355+M355)</f>
        <v>0</v>
      </c>
      <c r="O355" s="3">
        <f>IF(Inputs!$B$26&lt;&gt;"Ready to model","PENDING INPUTS",D355+E355+O354)</f>
        <v>2224.3199999999997</v>
      </c>
      <c r="P355" s="3">
        <f>IF(Inputs!$B$26&lt;&gt;"Ready to model","PENDING INPUTS",J355+K355+P354)</f>
        <v>12124.32</v>
      </c>
    </row>
    <row r="356" spans="1:16" ht="27.95" customHeight="1" x14ac:dyDescent="0.25">
      <c r="A356">
        <v>352</v>
      </c>
      <c r="B356" s="3">
        <f>IF(Inputs!$B$26&lt;&gt;"Ready to model","PENDING INPUTS",L355)</f>
        <v>0</v>
      </c>
      <c r="C356" s="3">
        <f>IF(Inputs!$B$26&lt;&gt;"Ready to model","PENDING INPUTS",M355)</f>
        <v>0</v>
      </c>
      <c r="D356" s="3">
        <f>IF(Inputs!$B$26&lt;&gt;"Ready to model","PENDING INPUTS",ROUND(B356*(Inputs!$B$5)/12,2))</f>
        <v>0</v>
      </c>
      <c r="E356" s="3">
        <f>IF(Inputs!$B$26&lt;&gt;"Ready to model","PENDING INPUTS",ROUND(C356*Inputs!$B$5/12,2))</f>
        <v>0</v>
      </c>
      <c r="F356" s="3">
        <f>IF(Inputs!$B$26&lt;&gt;"Ready to model","PENDING INPUTS",MIN(B356+D356,Inputs!$B$6))</f>
        <v>0</v>
      </c>
      <c r="G356" s="3">
        <f>IF(Inputs!$B$26&lt;&gt;"Ready to model","PENDING INPUTS",MIN(C356+E356,Inputs!$B$9))</f>
        <v>0</v>
      </c>
      <c r="H356" s="3">
        <f>IF(Inputs!$B$26&lt;&gt;"Ready to model","PENDING INPUTS",Inputs!$B$7)</f>
        <v>550</v>
      </c>
      <c r="I356" s="3">
        <f>IF(Inputs!$B$26&lt;&gt;"Ready to model","PENDING INPUTS",MAX(0,F356+G356-H356))</f>
        <v>0</v>
      </c>
      <c r="J356" s="3">
        <f>IF(Inputs!$B$26&lt;&gt;"Ready to model","PENDING INPUTS",IF(F356+G356&gt;H356,IF(F356+G356=0,0,H356*F356/(F356+G356)),MIN(B356+D356,F356+MAX(0,H356-F356-G356-IF((Inputs!$B$5)&lt;Inputs!$B$5,C356+E356-G356,0)))))</f>
        <v>0</v>
      </c>
      <c r="K356" s="3">
        <f>IF(Inputs!$B$26&lt;&gt;"Ready to model","PENDING INPUTS",MIN(C356+E356,MAX(0,H356-J356)))</f>
        <v>0</v>
      </c>
      <c r="L356" s="3">
        <f>IF(Inputs!$B$26&lt;&gt;"Ready to model","PENDING INPUTS",MAX(0,B356+D356-J356))</f>
        <v>0</v>
      </c>
      <c r="M356" s="3">
        <f>IF(Inputs!$B$26&lt;&gt;"Ready to model","PENDING INPUTS",MAX(0,C356+E356-K356))</f>
        <v>0</v>
      </c>
      <c r="N356" s="3">
        <f>IF(Inputs!$B$26&lt;&gt;"Ready to model","PENDING INPUTS",L356+M356)</f>
        <v>0</v>
      </c>
      <c r="O356" s="3">
        <f>IF(Inputs!$B$26&lt;&gt;"Ready to model","PENDING INPUTS",D356+E356+O355)</f>
        <v>2224.3199999999997</v>
      </c>
      <c r="P356" s="3">
        <f>IF(Inputs!$B$26&lt;&gt;"Ready to model","PENDING INPUTS",J356+K356+P355)</f>
        <v>12124.32</v>
      </c>
    </row>
    <row r="357" spans="1:16" ht="27.95" customHeight="1" x14ac:dyDescent="0.25">
      <c r="A357">
        <v>353</v>
      </c>
      <c r="B357" s="3">
        <f>IF(Inputs!$B$26&lt;&gt;"Ready to model","PENDING INPUTS",L356)</f>
        <v>0</v>
      </c>
      <c r="C357" s="3">
        <f>IF(Inputs!$B$26&lt;&gt;"Ready to model","PENDING INPUTS",M356)</f>
        <v>0</v>
      </c>
      <c r="D357" s="3">
        <f>IF(Inputs!$B$26&lt;&gt;"Ready to model","PENDING INPUTS",ROUND(B357*(Inputs!$B$5)/12,2))</f>
        <v>0</v>
      </c>
      <c r="E357" s="3">
        <f>IF(Inputs!$B$26&lt;&gt;"Ready to model","PENDING INPUTS",ROUND(C357*Inputs!$B$5/12,2))</f>
        <v>0</v>
      </c>
      <c r="F357" s="3">
        <f>IF(Inputs!$B$26&lt;&gt;"Ready to model","PENDING INPUTS",MIN(B357+D357,Inputs!$B$6))</f>
        <v>0</v>
      </c>
      <c r="G357" s="3">
        <f>IF(Inputs!$B$26&lt;&gt;"Ready to model","PENDING INPUTS",MIN(C357+E357,Inputs!$B$9))</f>
        <v>0</v>
      </c>
      <c r="H357" s="3">
        <f>IF(Inputs!$B$26&lt;&gt;"Ready to model","PENDING INPUTS",Inputs!$B$7)</f>
        <v>550</v>
      </c>
      <c r="I357" s="3">
        <f>IF(Inputs!$B$26&lt;&gt;"Ready to model","PENDING INPUTS",MAX(0,F357+G357-H357))</f>
        <v>0</v>
      </c>
      <c r="J357" s="3">
        <f>IF(Inputs!$B$26&lt;&gt;"Ready to model","PENDING INPUTS",IF(F357+G357&gt;H357,IF(F357+G357=0,0,H357*F357/(F357+G357)),MIN(B357+D357,F357+MAX(0,H357-F357-G357-IF((Inputs!$B$5)&lt;Inputs!$B$5,C357+E357-G357,0)))))</f>
        <v>0</v>
      </c>
      <c r="K357" s="3">
        <f>IF(Inputs!$B$26&lt;&gt;"Ready to model","PENDING INPUTS",MIN(C357+E357,MAX(0,H357-J357)))</f>
        <v>0</v>
      </c>
      <c r="L357" s="3">
        <f>IF(Inputs!$B$26&lt;&gt;"Ready to model","PENDING INPUTS",MAX(0,B357+D357-J357))</f>
        <v>0</v>
      </c>
      <c r="M357" s="3">
        <f>IF(Inputs!$B$26&lt;&gt;"Ready to model","PENDING INPUTS",MAX(0,C357+E357-K357))</f>
        <v>0</v>
      </c>
      <c r="N357" s="3">
        <f>IF(Inputs!$B$26&lt;&gt;"Ready to model","PENDING INPUTS",L357+M357)</f>
        <v>0</v>
      </c>
      <c r="O357" s="3">
        <f>IF(Inputs!$B$26&lt;&gt;"Ready to model","PENDING INPUTS",D357+E357+O356)</f>
        <v>2224.3199999999997</v>
      </c>
      <c r="P357" s="3">
        <f>IF(Inputs!$B$26&lt;&gt;"Ready to model","PENDING INPUTS",J357+K357+P356)</f>
        <v>12124.32</v>
      </c>
    </row>
    <row r="358" spans="1:16" ht="27.95" customHeight="1" x14ac:dyDescent="0.25">
      <c r="A358">
        <v>354</v>
      </c>
      <c r="B358" s="3">
        <f>IF(Inputs!$B$26&lt;&gt;"Ready to model","PENDING INPUTS",L357)</f>
        <v>0</v>
      </c>
      <c r="C358" s="3">
        <f>IF(Inputs!$B$26&lt;&gt;"Ready to model","PENDING INPUTS",M357)</f>
        <v>0</v>
      </c>
      <c r="D358" s="3">
        <f>IF(Inputs!$B$26&lt;&gt;"Ready to model","PENDING INPUTS",ROUND(B358*(Inputs!$B$5)/12,2))</f>
        <v>0</v>
      </c>
      <c r="E358" s="3">
        <f>IF(Inputs!$B$26&lt;&gt;"Ready to model","PENDING INPUTS",ROUND(C358*Inputs!$B$5/12,2))</f>
        <v>0</v>
      </c>
      <c r="F358" s="3">
        <f>IF(Inputs!$B$26&lt;&gt;"Ready to model","PENDING INPUTS",MIN(B358+D358,Inputs!$B$6))</f>
        <v>0</v>
      </c>
      <c r="G358" s="3">
        <f>IF(Inputs!$B$26&lt;&gt;"Ready to model","PENDING INPUTS",MIN(C358+E358,Inputs!$B$9))</f>
        <v>0</v>
      </c>
      <c r="H358" s="3">
        <f>IF(Inputs!$B$26&lt;&gt;"Ready to model","PENDING INPUTS",Inputs!$B$7)</f>
        <v>550</v>
      </c>
      <c r="I358" s="3">
        <f>IF(Inputs!$B$26&lt;&gt;"Ready to model","PENDING INPUTS",MAX(0,F358+G358-H358))</f>
        <v>0</v>
      </c>
      <c r="J358" s="3">
        <f>IF(Inputs!$B$26&lt;&gt;"Ready to model","PENDING INPUTS",IF(F358+G358&gt;H358,IF(F358+G358=0,0,H358*F358/(F358+G358)),MIN(B358+D358,F358+MAX(0,H358-F358-G358-IF((Inputs!$B$5)&lt;Inputs!$B$5,C358+E358-G358,0)))))</f>
        <v>0</v>
      </c>
      <c r="K358" s="3">
        <f>IF(Inputs!$B$26&lt;&gt;"Ready to model","PENDING INPUTS",MIN(C358+E358,MAX(0,H358-J358)))</f>
        <v>0</v>
      </c>
      <c r="L358" s="3">
        <f>IF(Inputs!$B$26&lt;&gt;"Ready to model","PENDING INPUTS",MAX(0,B358+D358-J358))</f>
        <v>0</v>
      </c>
      <c r="M358" s="3">
        <f>IF(Inputs!$B$26&lt;&gt;"Ready to model","PENDING INPUTS",MAX(0,C358+E358-K358))</f>
        <v>0</v>
      </c>
      <c r="N358" s="3">
        <f>IF(Inputs!$B$26&lt;&gt;"Ready to model","PENDING INPUTS",L358+M358)</f>
        <v>0</v>
      </c>
      <c r="O358" s="3">
        <f>IF(Inputs!$B$26&lt;&gt;"Ready to model","PENDING INPUTS",D358+E358+O357)</f>
        <v>2224.3199999999997</v>
      </c>
      <c r="P358" s="3">
        <f>IF(Inputs!$B$26&lt;&gt;"Ready to model","PENDING INPUTS",J358+K358+P357)</f>
        <v>12124.32</v>
      </c>
    </row>
    <row r="359" spans="1:16" ht="27.95" customHeight="1" x14ac:dyDescent="0.25">
      <c r="A359">
        <v>355</v>
      </c>
      <c r="B359" s="3">
        <f>IF(Inputs!$B$26&lt;&gt;"Ready to model","PENDING INPUTS",L358)</f>
        <v>0</v>
      </c>
      <c r="C359" s="3">
        <f>IF(Inputs!$B$26&lt;&gt;"Ready to model","PENDING INPUTS",M358)</f>
        <v>0</v>
      </c>
      <c r="D359" s="3">
        <f>IF(Inputs!$B$26&lt;&gt;"Ready to model","PENDING INPUTS",ROUND(B359*(Inputs!$B$5)/12,2))</f>
        <v>0</v>
      </c>
      <c r="E359" s="3">
        <f>IF(Inputs!$B$26&lt;&gt;"Ready to model","PENDING INPUTS",ROUND(C359*Inputs!$B$5/12,2))</f>
        <v>0</v>
      </c>
      <c r="F359" s="3">
        <f>IF(Inputs!$B$26&lt;&gt;"Ready to model","PENDING INPUTS",MIN(B359+D359,Inputs!$B$6))</f>
        <v>0</v>
      </c>
      <c r="G359" s="3">
        <f>IF(Inputs!$B$26&lt;&gt;"Ready to model","PENDING INPUTS",MIN(C359+E359,Inputs!$B$9))</f>
        <v>0</v>
      </c>
      <c r="H359" s="3">
        <f>IF(Inputs!$B$26&lt;&gt;"Ready to model","PENDING INPUTS",Inputs!$B$7)</f>
        <v>550</v>
      </c>
      <c r="I359" s="3">
        <f>IF(Inputs!$B$26&lt;&gt;"Ready to model","PENDING INPUTS",MAX(0,F359+G359-H359))</f>
        <v>0</v>
      </c>
      <c r="J359" s="3">
        <f>IF(Inputs!$B$26&lt;&gt;"Ready to model","PENDING INPUTS",IF(F359+G359&gt;H359,IF(F359+G359=0,0,H359*F359/(F359+G359)),MIN(B359+D359,F359+MAX(0,H359-F359-G359-IF((Inputs!$B$5)&lt;Inputs!$B$5,C359+E359-G359,0)))))</f>
        <v>0</v>
      </c>
      <c r="K359" s="3">
        <f>IF(Inputs!$B$26&lt;&gt;"Ready to model","PENDING INPUTS",MIN(C359+E359,MAX(0,H359-J359)))</f>
        <v>0</v>
      </c>
      <c r="L359" s="3">
        <f>IF(Inputs!$B$26&lt;&gt;"Ready to model","PENDING INPUTS",MAX(0,B359+D359-J359))</f>
        <v>0</v>
      </c>
      <c r="M359" s="3">
        <f>IF(Inputs!$B$26&lt;&gt;"Ready to model","PENDING INPUTS",MAX(0,C359+E359-K359))</f>
        <v>0</v>
      </c>
      <c r="N359" s="3">
        <f>IF(Inputs!$B$26&lt;&gt;"Ready to model","PENDING INPUTS",L359+M359)</f>
        <v>0</v>
      </c>
      <c r="O359" s="3">
        <f>IF(Inputs!$B$26&lt;&gt;"Ready to model","PENDING INPUTS",D359+E359+O358)</f>
        <v>2224.3199999999997</v>
      </c>
      <c r="P359" s="3">
        <f>IF(Inputs!$B$26&lt;&gt;"Ready to model","PENDING INPUTS",J359+K359+P358)</f>
        <v>12124.32</v>
      </c>
    </row>
    <row r="360" spans="1:16" ht="27.95" customHeight="1" x14ac:dyDescent="0.25">
      <c r="A360">
        <v>356</v>
      </c>
      <c r="B360" s="3">
        <f>IF(Inputs!$B$26&lt;&gt;"Ready to model","PENDING INPUTS",L359)</f>
        <v>0</v>
      </c>
      <c r="C360" s="3">
        <f>IF(Inputs!$B$26&lt;&gt;"Ready to model","PENDING INPUTS",M359)</f>
        <v>0</v>
      </c>
      <c r="D360" s="3">
        <f>IF(Inputs!$B$26&lt;&gt;"Ready to model","PENDING INPUTS",ROUND(B360*(Inputs!$B$5)/12,2))</f>
        <v>0</v>
      </c>
      <c r="E360" s="3">
        <f>IF(Inputs!$B$26&lt;&gt;"Ready to model","PENDING INPUTS",ROUND(C360*Inputs!$B$5/12,2))</f>
        <v>0</v>
      </c>
      <c r="F360" s="3">
        <f>IF(Inputs!$B$26&lt;&gt;"Ready to model","PENDING INPUTS",MIN(B360+D360,Inputs!$B$6))</f>
        <v>0</v>
      </c>
      <c r="G360" s="3">
        <f>IF(Inputs!$B$26&lt;&gt;"Ready to model","PENDING INPUTS",MIN(C360+E360,Inputs!$B$9))</f>
        <v>0</v>
      </c>
      <c r="H360" s="3">
        <f>IF(Inputs!$B$26&lt;&gt;"Ready to model","PENDING INPUTS",Inputs!$B$7)</f>
        <v>550</v>
      </c>
      <c r="I360" s="3">
        <f>IF(Inputs!$B$26&lt;&gt;"Ready to model","PENDING INPUTS",MAX(0,F360+G360-H360))</f>
        <v>0</v>
      </c>
      <c r="J360" s="3">
        <f>IF(Inputs!$B$26&lt;&gt;"Ready to model","PENDING INPUTS",IF(F360+G360&gt;H360,IF(F360+G360=0,0,H360*F360/(F360+G360)),MIN(B360+D360,F360+MAX(0,H360-F360-G360-IF((Inputs!$B$5)&lt;Inputs!$B$5,C360+E360-G360,0)))))</f>
        <v>0</v>
      </c>
      <c r="K360" s="3">
        <f>IF(Inputs!$B$26&lt;&gt;"Ready to model","PENDING INPUTS",MIN(C360+E360,MAX(0,H360-J360)))</f>
        <v>0</v>
      </c>
      <c r="L360" s="3">
        <f>IF(Inputs!$B$26&lt;&gt;"Ready to model","PENDING INPUTS",MAX(0,B360+D360-J360))</f>
        <v>0</v>
      </c>
      <c r="M360" s="3">
        <f>IF(Inputs!$B$26&lt;&gt;"Ready to model","PENDING INPUTS",MAX(0,C360+E360-K360))</f>
        <v>0</v>
      </c>
      <c r="N360" s="3">
        <f>IF(Inputs!$B$26&lt;&gt;"Ready to model","PENDING INPUTS",L360+M360)</f>
        <v>0</v>
      </c>
      <c r="O360" s="3">
        <f>IF(Inputs!$B$26&lt;&gt;"Ready to model","PENDING INPUTS",D360+E360+O359)</f>
        <v>2224.3199999999997</v>
      </c>
      <c r="P360" s="3">
        <f>IF(Inputs!$B$26&lt;&gt;"Ready to model","PENDING INPUTS",J360+K360+P359)</f>
        <v>12124.32</v>
      </c>
    </row>
    <row r="361" spans="1:16" ht="27.95" customHeight="1" x14ac:dyDescent="0.25">
      <c r="A361">
        <v>357</v>
      </c>
      <c r="B361" s="3">
        <f>IF(Inputs!$B$26&lt;&gt;"Ready to model","PENDING INPUTS",L360)</f>
        <v>0</v>
      </c>
      <c r="C361" s="3">
        <f>IF(Inputs!$B$26&lt;&gt;"Ready to model","PENDING INPUTS",M360)</f>
        <v>0</v>
      </c>
      <c r="D361" s="3">
        <f>IF(Inputs!$B$26&lt;&gt;"Ready to model","PENDING INPUTS",ROUND(B361*(Inputs!$B$5)/12,2))</f>
        <v>0</v>
      </c>
      <c r="E361" s="3">
        <f>IF(Inputs!$B$26&lt;&gt;"Ready to model","PENDING INPUTS",ROUND(C361*Inputs!$B$5/12,2))</f>
        <v>0</v>
      </c>
      <c r="F361" s="3">
        <f>IF(Inputs!$B$26&lt;&gt;"Ready to model","PENDING INPUTS",MIN(B361+D361,Inputs!$B$6))</f>
        <v>0</v>
      </c>
      <c r="G361" s="3">
        <f>IF(Inputs!$B$26&lt;&gt;"Ready to model","PENDING INPUTS",MIN(C361+E361,Inputs!$B$9))</f>
        <v>0</v>
      </c>
      <c r="H361" s="3">
        <f>IF(Inputs!$B$26&lt;&gt;"Ready to model","PENDING INPUTS",Inputs!$B$7)</f>
        <v>550</v>
      </c>
      <c r="I361" s="3">
        <f>IF(Inputs!$B$26&lt;&gt;"Ready to model","PENDING INPUTS",MAX(0,F361+G361-H361))</f>
        <v>0</v>
      </c>
      <c r="J361" s="3">
        <f>IF(Inputs!$B$26&lt;&gt;"Ready to model","PENDING INPUTS",IF(F361+G361&gt;H361,IF(F361+G361=0,0,H361*F361/(F361+G361)),MIN(B361+D361,F361+MAX(0,H361-F361-G361-IF((Inputs!$B$5)&lt;Inputs!$B$5,C361+E361-G361,0)))))</f>
        <v>0</v>
      </c>
      <c r="K361" s="3">
        <f>IF(Inputs!$B$26&lt;&gt;"Ready to model","PENDING INPUTS",MIN(C361+E361,MAX(0,H361-J361)))</f>
        <v>0</v>
      </c>
      <c r="L361" s="3">
        <f>IF(Inputs!$B$26&lt;&gt;"Ready to model","PENDING INPUTS",MAX(0,B361+D361-J361))</f>
        <v>0</v>
      </c>
      <c r="M361" s="3">
        <f>IF(Inputs!$B$26&lt;&gt;"Ready to model","PENDING INPUTS",MAX(0,C361+E361-K361))</f>
        <v>0</v>
      </c>
      <c r="N361" s="3">
        <f>IF(Inputs!$B$26&lt;&gt;"Ready to model","PENDING INPUTS",L361+M361)</f>
        <v>0</v>
      </c>
      <c r="O361" s="3">
        <f>IF(Inputs!$B$26&lt;&gt;"Ready to model","PENDING INPUTS",D361+E361+O360)</f>
        <v>2224.3199999999997</v>
      </c>
      <c r="P361" s="3">
        <f>IF(Inputs!$B$26&lt;&gt;"Ready to model","PENDING INPUTS",J361+K361+P360)</f>
        <v>12124.32</v>
      </c>
    </row>
    <row r="362" spans="1:16" ht="27.95" customHeight="1" x14ac:dyDescent="0.25">
      <c r="A362">
        <v>358</v>
      </c>
      <c r="B362" s="3">
        <f>IF(Inputs!$B$26&lt;&gt;"Ready to model","PENDING INPUTS",L361)</f>
        <v>0</v>
      </c>
      <c r="C362" s="3">
        <f>IF(Inputs!$B$26&lt;&gt;"Ready to model","PENDING INPUTS",M361)</f>
        <v>0</v>
      </c>
      <c r="D362" s="3">
        <f>IF(Inputs!$B$26&lt;&gt;"Ready to model","PENDING INPUTS",ROUND(B362*(Inputs!$B$5)/12,2))</f>
        <v>0</v>
      </c>
      <c r="E362" s="3">
        <f>IF(Inputs!$B$26&lt;&gt;"Ready to model","PENDING INPUTS",ROUND(C362*Inputs!$B$5/12,2))</f>
        <v>0</v>
      </c>
      <c r="F362" s="3">
        <f>IF(Inputs!$B$26&lt;&gt;"Ready to model","PENDING INPUTS",MIN(B362+D362,Inputs!$B$6))</f>
        <v>0</v>
      </c>
      <c r="G362" s="3">
        <f>IF(Inputs!$B$26&lt;&gt;"Ready to model","PENDING INPUTS",MIN(C362+E362,Inputs!$B$9))</f>
        <v>0</v>
      </c>
      <c r="H362" s="3">
        <f>IF(Inputs!$B$26&lt;&gt;"Ready to model","PENDING INPUTS",Inputs!$B$7)</f>
        <v>550</v>
      </c>
      <c r="I362" s="3">
        <f>IF(Inputs!$B$26&lt;&gt;"Ready to model","PENDING INPUTS",MAX(0,F362+G362-H362))</f>
        <v>0</v>
      </c>
      <c r="J362" s="3">
        <f>IF(Inputs!$B$26&lt;&gt;"Ready to model","PENDING INPUTS",IF(F362+G362&gt;H362,IF(F362+G362=0,0,H362*F362/(F362+G362)),MIN(B362+D362,F362+MAX(0,H362-F362-G362-IF((Inputs!$B$5)&lt;Inputs!$B$5,C362+E362-G362,0)))))</f>
        <v>0</v>
      </c>
      <c r="K362" s="3">
        <f>IF(Inputs!$B$26&lt;&gt;"Ready to model","PENDING INPUTS",MIN(C362+E362,MAX(0,H362-J362)))</f>
        <v>0</v>
      </c>
      <c r="L362" s="3">
        <f>IF(Inputs!$B$26&lt;&gt;"Ready to model","PENDING INPUTS",MAX(0,B362+D362-J362))</f>
        <v>0</v>
      </c>
      <c r="M362" s="3">
        <f>IF(Inputs!$B$26&lt;&gt;"Ready to model","PENDING INPUTS",MAX(0,C362+E362-K362))</f>
        <v>0</v>
      </c>
      <c r="N362" s="3">
        <f>IF(Inputs!$B$26&lt;&gt;"Ready to model","PENDING INPUTS",L362+M362)</f>
        <v>0</v>
      </c>
      <c r="O362" s="3">
        <f>IF(Inputs!$B$26&lt;&gt;"Ready to model","PENDING INPUTS",D362+E362+O361)</f>
        <v>2224.3199999999997</v>
      </c>
      <c r="P362" s="3">
        <f>IF(Inputs!$B$26&lt;&gt;"Ready to model","PENDING INPUTS",J362+K362+P361)</f>
        <v>12124.32</v>
      </c>
    </row>
    <row r="363" spans="1:16" ht="27.95" customHeight="1" x14ac:dyDescent="0.25">
      <c r="A363">
        <v>359</v>
      </c>
      <c r="B363" s="3">
        <f>IF(Inputs!$B$26&lt;&gt;"Ready to model","PENDING INPUTS",L362)</f>
        <v>0</v>
      </c>
      <c r="C363" s="3">
        <f>IF(Inputs!$B$26&lt;&gt;"Ready to model","PENDING INPUTS",M362)</f>
        <v>0</v>
      </c>
      <c r="D363" s="3">
        <f>IF(Inputs!$B$26&lt;&gt;"Ready to model","PENDING INPUTS",ROUND(B363*(Inputs!$B$5)/12,2))</f>
        <v>0</v>
      </c>
      <c r="E363" s="3">
        <f>IF(Inputs!$B$26&lt;&gt;"Ready to model","PENDING INPUTS",ROUND(C363*Inputs!$B$5/12,2))</f>
        <v>0</v>
      </c>
      <c r="F363" s="3">
        <f>IF(Inputs!$B$26&lt;&gt;"Ready to model","PENDING INPUTS",MIN(B363+D363,Inputs!$B$6))</f>
        <v>0</v>
      </c>
      <c r="G363" s="3">
        <f>IF(Inputs!$B$26&lt;&gt;"Ready to model","PENDING INPUTS",MIN(C363+E363,Inputs!$B$9))</f>
        <v>0</v>
      </c>
      <c r="H363" s="3">
        <f>IF(Inputs!$B$26&lt;&gt;"Ready to model","PENDING INPUTS",Inputs!$B$7)</f>
        <v>550</v>
      </c>
      <c r="I363" s="3">
        <f>IF(Inputs!$B$26&lt;&gt;"Ready to model","PENDING INPUTS",MAX(0,F363+G363-H363))</f>
        <v>0</v>
      </c>
      <c r="J363" s="3">
        <f>IF(Inputs!$B$26&lt;&gt;"Ready to model","PENDING INPUTS",IF(F363+G363&gt;H363,IF(F363+G363=0,0,H363*F363/(F363+G363)),MIN(B363+D363,F363+MAX(0,H363-F363-G363-IF((Inputs!$B$5)&lt;Inputs!$B$5,C363+E363-G363,0)))))</f>
        <v>0</v>
      </c>
      <c r="K363" s="3">
        <f>IF(Inputs!$B$26&lt;&gt;"Ready to model","PENDING INPUTS",MIN(C363+E363,MAX(0,H363-J363)))</f>
        <v>0</v>
      </c>
      <c r="L363" s="3">
        <f>IF(Inputs!$B$26&lt;&gt;"Ready to model","PENDING INPUTS",MAX(0,B363+D363-J363))</f>
        <v>0</v>
      </c>
      <c r="M363" s="3">
        <f>IF(Inputs!$B$26&lt;&gt;"Ready to model","PENDING INPUTS",MAX(0,C363+E363-K363))</f>
        <v>0</v>
      </c>
      <c r="N363" s="3">
        <f>IF(Inputs!$B$26&lt;&gt;"Ready to model","PENDING INPUTS",L363+M363)</f>
        <v>0</v>
      </c>
      <c r="O363" s="3">
        <f>IF(Inputs!$B$26&lt;&gt;"Ready to model","PENDING INPUTS",D363+E363+O362)</f>
        <v>2224.3199999999997</v>
      </c>
      <c r="P363" s="3">
        <f>IF(Inputs!$B$26&lt;&gt;"Ready to model","PENDING INPUTS",J363+K363+P362)</f>
        <v>12124.32</v>
      </c>
    </row>
    <row r="364" spans="1:16" ht="27.95" customHeight="1" x14ac:dyDescent="0.25">
      <c r="A364">
        <v>360</v>
      </c>
      <c r="B364" s="3">
        <f>IF(Inputs!$B$26&lt;&gt;"Ready to model","PENDING INPUTS",L363)</f>
        <v>0</v>
      </c>
      <c r="C364" s="3">
        <f>IF(Inputs!$B$26&lt;&gt;"Ready to model","PENDING INPUTS",M363)</f>
        <v>0</v>
      </c>
      <c r="D364" s="3">
        <f>IF(Inputs!$B$26&lt;&gt;"Ready to model","PENDING INPUTS",ROUND(B364*(Inputs!$B$5)/12,2))</f>
        <v>0</v>
      </c>
      <c r="E364" s="3">
        <f>IF(Inputs!$B$26&lt;&gt;"Ready to model","PENDING INPUTS",ROUND(C364*Inputs!$B$5/12,2))</f>
        <v>0</v>
      </c>
      <c r="F364" s="3">
        <f>IF(Inputs!$B$26&lt;&gt;"Ready to model","PENDING INPUTS",MIN(B364+D364,Inputs!$B$6))</f>
        <v>0</v>
      </c>
      <c r="G364" s="3">
        <f>IF(Inputs!$B$26&lt;&gt;"Ready to model","PENDING INPUTS",MIN(C364+E364,Inputs!$B$9))</f>
        <v>0</v>
      </c>
      <c r="H364" s="3">
        <f>IF(Inputs!$B$26&lt;&gt;"Ready to model","PENDING INPUTS",Inputs!$B$7)</f>
        <v>550</v>
      </c>
      <c r="I364" s="3">
        <f>IF(Inputs!$B$26&lt;&gt;"Ready to model","PENDING INPUTS",MAX(0,F364+G364-H364))</f>
        <v>0</v>
      </c>
      <c r="J364" s="3">
        <f>IF(Inputs!$B$26&lt;&gt;"Ready to model","PENDING INPUTS",IF(F364+G364&gt;H364,IF(F364+G364=0,0,H364*F364/(F364+G364)),MIN(B364+D364,F364+MAX(0,H364-F364-G364-IF((Inputs!$B$5)&lt;Inputs!$B$5,C364+E364-G364,0)))))</f>
        <v>0</v>
      </c>
      <c r="K364" s="3">
        <f>IF(Inputs!$B$26&lt;&gt;"Ready to model","PENDING INPUTS",MIN(C364+E364,MAX(0,H364-J364)))</f>
        <v>0</v>
      </c>
      <c r="L364" s="3">
        <f>IF(Inputs!$B$26&lt;&gt;"Ready to model","PENDING INPUTS",MAX(0,B364+D364-J364))</f>
        <v>0</v>
      </c>
      <c r="M364" s="3">
        <f>IF(Inputs!$B$26&lt;&gt;"Ready to model","PENDING INPUTS",MAX(0,C364+E364-K364))</f>
        <v>0</v>
      </c>
      <c r="N364" s="3">
        <f>IF(Inputs!$B$26&lt;&gt;"Ready to model","PENDING INPUTS",L364+M364)</f>
        <v>0</v>
      </c>
      <c r="O364" s="3">
        <f>IF(Inputs!$B$26&lt;&gt;"Ready to model","PENDING INPUTS",D364+E364+O363)</f>
        <v>2224.3199999999997</v>
      </c>
      <c r="P364" s="3">
        <f>IF(Inputs!$B$26&lt;&gt;"Ready to model","PENDING INPUTS",J364+K364+P363)</f>
        <v>12124.32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>
        <f>IF(Inputs!$B$27&lt;&gt;"Ready to model","PENDING INPUTS",Inputs!B8*(1+Inputs!B10*Inputs!B11))</f>
        <v>5974</v>
      </c>
      <c r="C5" s="3">
        <f>IF(Inputs!$B$27&lt;&gt;"Ready to model","PENDING INPUTS",MAX(0,Inputs!B4-Inputs!B8))</f>
        <v>4100</v>
      </c>
      <c r="D5" s="3">
        <f>IF(Inputs!$B$27&lt;&gt;"Ready to model","PENDING INPUTS",ROUND(B5*(IF(A5&lt;=Inputs!$B$13,Inputs!$B$12,Inputs!$B$14))/12,2))</f>
        <v>0</v>
      </c>
      <c r="E5" s="3">
        <f>IF(Inputs!$B$27&lt;&gt;"Ready to model","PENDING INPUTS",ROUND(C5*Inputs!$B$5/12,2))</f>
        <v>75.17</v>
      </c>
      <c r="F5" s="3">
        <f>IF(Inputs!$B$27&lt;&gt;"Ready to model","PENDING INPUTS",MIN(B5+D5,MAX(Inputs!$B$16,ROUND(B5*Inputs!$B$15,2))))</f>
        <v>119.48</v>
      </c>
      <c r="G5" s="3">
        <f>IF(Inputs!$B$27&lt;&gt;"Ready to model","PENDING INPUTS",MIN(C5+E5,Inputs!$B$9))</f>
        <v>125</v>
      </c>
      <c r="H5" s="3">
        <f>IF(Inputs!$B$27&lt;&gt;"Ready to model","PENDING INPUTS",Inputs!$B$7)</f>
        <v>550</v>
      </c>
      <c r="I5" s="3">
        <f>IF(Inputs!$B$27&lt;&gt;"Ready to model","PENDING INPUTS",MAX(0,F5+G5-H5))</f>
        <v>0</v>
      </c>
      <c r="J5" s="3">
        <f>IF(Inputs!$B$27&lt;&gt;"Ready to model","PENDING INPUTS",IF(F5+G5&gt;H5,IF(F5+G5=0,0,H5*F5/(F5+G5)),MIN(B5+D5,F5+MAX(0,H5-F5-G5-IF((IF(A5&lt;=Inputs!$B$13,Inputs!$B$12,Inputs!$B$14))&lt;Inputs!$B$5,C5+E5-G5,0)))))</f>
        <v>119.48</v>
      </c>
      <c r="K5" s="3">
        <f>IF(Inputs!$B$27&lt;&gt;"Ready to model","PENDING INPUTS",MIN(C5+E5,MAX(0,H5-J5)))</f>
        <v>430.52</v>
      </c>
      <c r="L5" s="3">
        <f>IF(Inputs!$B$27&lt;&gt;"Ready to model","PENDING INPUTS",MAX(0,B5+D5-J5))</f>
        <v>5854.52</v>
      </c>
      <c r="M5" s="3">
        <f>IF(Inputs!$B$27&lt;&gt;"Ready to model","PENDING INPUTS",MAX(0,C5+E5-K5))</f>
        <v>3744.65</v>
      </c>
      <c r="N5" s="3">
        <f>IF(Inputs!$B$27&lt;&gt;"Ready to model","PENDING INPUTS",L5+M5)</f>
        <v>9599.17</v>
      </c>
      <c r="O5" s="3">
        <f>IF(Inputs!$B$27&lt;&gt;"Ready to model","PENDING INPUTS",D5+E5)</f>
        <v>75.17</v>
      </c>
      <c r="P5" s="3">
        <f>IF(Inputs!$B$27&lt;&gt;"Ready to model","PENDING INPUTS",J5+K5)</f>
        <v>550</v>
      </c>
    </row>
    <row r="6" spans="1:16" ht="27.95" customHeight="1" x14ac:dyDescent="0.25">
      <c r="A6">
        <v>2</v>
      </c>
      <c r="B6" s="3">
        <f>IF(Inputs!$B$27&lt;&gt;"Ready to model","PENDING INPUTS",L5)</f>
        <v>5854.52</v>
      </c>
      <c r="C6" s="3">
        <f>IF(Inputs!$B$27&lt;&gt;"Ready to model","PENDING INPUTS",M5)</f>
        <v>3744.65</v>
      </c>
      <c r="D6" s="3">
        <f>IF(Inputs!$B$27&lt;&gt;"Ready to model","PENDING INPUTS",ROUND(B6*(IF(A6&lt;=Inputs!$B$13,Inputs!$B$12,Inputs!$B$14))/12,2))</f>
        <v>0</v>
      </c>
      <c r="E6" s="3">
        <f>IF(Inputs!$B$27&lt;&gt;"Ready to model","PENDING INPUTS",ROUND(C6*Inputs!$B$5/12,2))</f>
        <v>68.650000000000006</v>
      </c>
      <c r="F6" s="3">
        <f>IF(Inputs!$B$27&lt;&gt;"Ready to model","PENDING INPUTS",MIN(B6+D6,MAX(Inputs!$B$16,ROUND(B6*Inputs!$B$15,2))))</f>
        <v>117.09</v>
      </c>
      <c r="G6" s="3">
        <f>IF(Inputs!$B$27&lt;&gt;"Ready to model","PENDING INPUTS",MIN(C6+E6,Inputs!$B$9))</f>
        <v>125</v>
      </c>
      <c r="H6" s="3">
        <f>IF(Inputs!$B$27&lt;&gt;"Ready to model","PENDING INPUTS",Inputs!$B$7)</f>
        <v>550</v>
      </c>
      <c r="I6" s="3">
        <f>IF(Inputs!$B$27&lt;&gt;"Ready to model","PENDING INPUTS",MAX(0,F6+G6-H6))</f>
        <v>0</v>
      </c>
      <c r="J6" s="3">
        <f>IF(Inputs!$B$27&lt;&gt;"Ready to model","PENDING INPUTS",IF(F6+G6&gt;H6,IF(F6+G6=0,0,H6*F6/(F6+G6)),MIN(B6+D6,F6+MAX(0,H6-F6-G6-IF((IF(A6&lt;=Inputs!$B$13,Inputs!$B$12,Inputs!$B$14))&lt;Inputs!$B$5,C6+E6-G6,0)))))</f>
        <v>117.09</v>
      </c>
      <c r="K6" s="3">
        <f>IF(Inputs!$B$27&lt;&gt;"Ready to model","PENDING INPUTS",MIN(C6+E6,MAX(0,H6-J6)))</f>
        <v>432.90999999999997</v>
      </c>
      <c r="L6" s="3">
        <f>IF(Inputs!$B$27&lt;&gt;"Ready to model","PENDING INPUTS",MAX(0,B6+D6-J6))</f>
        <v>5737.43</v>
      </c>
      <c r="M6" s="3">
        <f>IF(Inputs!$B$27&lt;&gt;"Ready to model","PENDING INPUTS",MAX(0,C6+E6-K6))</f>
        <v>3380.3900000000003</v>
      </c>
      <c r="N6" s="3">
        <f>IF(Inputs!$B$27&lt;&gt;"Ready to model","PENDING INPUTS",L6+M6)</f>
        <v>9117.82</v>
      </c>
      <c r="O6" s="3">
        <f>IF(Inputs!$B$27&lt;&gt;"Ready to model","PENDING INPUTS",D6+E6+O5)</f>
        <v>143.82</v>
      </c>
      <c r="P6" s="3">
        <f>IF(Inputs!$B$27&lt;&gt;"Ready to model","PENDING INPUTS",J6+K6+P5)</f>
        <v>1100</v>
      </c>
    </row>
    <row r="7" spans="1:16" ht="27.95" customHeight="1" x14ac:dyDescent="0.25">
      <c r="A7">
        <v>3</v>
      </c>
      <c r="B7" s="3">
        <f>IF(Inputs!$B$27&lt;&gt;"Ready to model","PENDING INPUTS",L6)</f>
        <v>5737.43</v>
      </c>
      <c r="C7" s="3">
        <f>IF(Inputs!$B$27&lt;&gt;"Ready to model","PENDING INPUTS",M6)</f>
        <v>3380.3900000000003</v>
      </c>
      <c r="D7" s="3">
        <f>IF(Inputs!$B$27&lt;&gt;"Ready to model","PENDING INPUTS",ROUND(B7*(IF(A7&lt;=Inputs!$B$13,Inputs!$B$12,Inputs!$B$14))/12,2))</f>
        <v>0</v>
      </c>
      <c r="E7" s="3">
        <f>IF(Inputs!$B$27&lt;&gt;"Ready to model","PENDING INPUTS",ROUND(C7*Inputs!$B$5/12,2))</f>
        <v>61.97</v>
      </c>
      <c r="F7" s="3">
        <f>IF(Inputs!$B$27&lt;&gt;"Ready to model","PENDING INPUTS",MIN(B7+D7,MAX(Inputs!$B$16,ROUND(B7*Inputs!$B$15,2))))</f>
        <v>114.75</v>
      </c>
      <c r="G7" s="3">
        <f>IF(Inputs!$B$27&lt;&gt;"Ready to model","PENDING INPUTS",MIN(C7+E7,Inputs!$B$9))</f>
        <v>125</v>
      </c>
      <c r="H7" s="3">
        <f>IF(Inputs!$B$27&lt;&gt;"Ready to model","PENDING INPUTS",Inputs!$B$7)</f>
        <v>550</v>
      </c>
      <c r="I7" s="3">
        <f>IF(Inputs!$B$27&lt;&gt;"Ready to model","PENDING INPUTS",MAX(0,F7+G7-H7))</f>
        <v>0</v>
      </c>
      <c r="J7" s="3">
        <f>IF(Inputs!$B$27&lt;&gt;"Ready to model","PENDING INPUTS",IF(F7+G7&gt;H7,IF(F7+G7=0,0,H7*F7/(F7+G7)),MIN(B7+D7,F7+MAX(0,H7-F7-G7-IF((IF(A7&lt;=Inputs!$B$13,Inputs!$B$12,Inputs!$B$14))&lt;Inputs!$B$5,C7+E7-G7,0)))))</f>
        <v>114.75</v>
      </c>
      <c r="K7" s="3">
        <f>IF(Inputs!$B$27&lt;&gt;"Ready to model","PENDING INPUTS",MIN(C7+E7,MAX(0,H7-J7)))</f>
        <v>435.25</v>
      </c>
      <c r="L7" s="3">
        <f>IF(Inputs!$B$27&lt;&gt;"Ready to model","PENDING INPUTS",MAX(0,B7+D7-J7))</f>
        <v>5622.68</v>
      </c>
      <c r="M7" s="3">
        <f>IF(Inputs!$B$27&lt;&gt;"Ready to model","PENDING INPUTS",MAX(0,C7+E7-K7))</f>
        <v>3007.11</v>
      </c>
      <c r="N7" s="3">
        <f>IF(Inputs!$B$27&lt;&gt;"Ready to model","PENDING INPUTS",L7+M7)</f>
        <v>8629.7900000000009</v>
      </c>
      <c r="O7" s="3">
        <f>IF(Inputs!$B$27&lt;&gt;"Ready to model","PENDING INPUTS",D7+E7+O6)</f>
        <v>205.79</v>
      </c>
      <c r="P7" s="3">
        <f>IF(Inputs!$B$27&lt;&gt;"Ready to model","PENDING INPUTS",J7+K7+P6)</f>
        <v>1650</v>
      </c>
    </row>
    <row r="8" spans="1:16" ht="27.95" customHeight="1" x14ac:dyDescent="0.25">
      <c r="A8">
        <v>4</v>
      </c>
      <c r="B8" s="3">
        <f>IF(Inputs!$B$27&lt;&gt;"Ready to model","PENDING INPUTS",L7)</f>
        <v>5622.68</v>
      </c>
      <c r="C8" s="3">
        <f>IF(Inputs!$B$27&lt;&gt;"Ready to model","PENDING INPUTS",M7)</f>
        <v>3007.11</v>
      </c>
      <c r="D8" s="3">
        <f>IF(Inputs!$B$27&lt;&gt;"Ready to model","PENDING INPUTS",ROUND(B8*(IF(A8&lt;=Inputs!$B$13,Inputs!$B$12,Inputs!$B$14))/12,2))</f>
        <v>0</v>
      </c>
      <c r="E8" s="3">
        <f>IF(Inputs!$B$27&lt;&gt;"Ready to model","PENDING INPUTS",ROUND(C8*Inputs!$B$5/12,2))</f>
        <v>55.13</v>
      </c>
      <c r="F8" s="3">
        <f>IF(Inputs!$B$27&lt;&gt;"Ready to model","PENDING INPUTS",MIN(B8+D8,MAX(Inputs!$B$16,ROUND(B8*Inputs!$B$15,2))))</f>
        <v>112.45</v>
      </c>
      <c r="G8" s="3">
        <f>IF(Inputs!$B$27&lt;&gt;"Ready to model","PENDING INPUTS",MIN(C8+E8,Inputs!$B$9))</f>
        <v>125</v>
      </c>
      <c r="H8" s="3">
        <f>IF(Inputs!$B$27&lt;&gt;"Ready to model","PENDING INPUTS",Inputs!$B$7)</f>
        <v>550</v>
      </c>
      <c r="I8" s="3">
        <f>IF(Inputs!$B$27&lt;&gt;"Ready to model","PENDING INPUTS",MAX(0,F8+G8-H8))</f>
        <v>0</v>
      </c>
      <c r="J8" s="3">
        <f>IF(Inputs!$B$27&lt;&gt;"Ready to model","PENDING INPUTS",IF(F8+G8&gt;H8,IF(F8+G8=0,0,H8*F8/(F8+G8)),MIN(B8+D8,F8+MAX(0,H8-F8-G8-IF((IF(A8&lt;=Inputs!$B$13,Inputs!$B$12,Inputs!$B$14))&lt;Inputs!$B$5,C8+E8-G8,0)))))</f>
        <v>112.45</v>
      </c>
      <c r="K8" s="3">
        <f>IF(Inputs!$B$27&lt;&gt;"Ready to model","PENDING INPUTS",MIN(C8+E8,MAX(0,H8-J8)))</f>
        <v>437.55</v>
      </c>
      <c r="L8" s="3">
        <f>IF(Inputs!$B$27&lt;&gt;"Ready to model","PENDING INPUTS",MAX(0,B8+D8-J8))</f>
        <v>5510.2300000000005</v>
      </c>
      <c r="M8" s="3">
        <f>IF(Inputs!$B$27&lt;&gt;"Ready to model","PENDING INPUTS",MAX(0,C8+E8-K8))</f>
        <v>2624.69</v>
      </c>
      <c r="N8" s="3">
        <f>IF(Inputs!$B$27&lt;&gt;"Ready to model","PENDING INPUTS",L8+M8)</f>
        <v>8134.92</v>
      </c>
      <c r="O8" s="3">
        <f>IF(Inputs!$B$27&lt;&gt;"Ready to model","PENDING INPUTS",D8+E8+O7)</f>
        <v>260.92</v>
      </c>
      <c r="P8" s="3">
        <f>IF(Inputs!$B$27&lt;&gt;"Ready to model","PENDING INPUTS",J8+K8+P7)</f>
        <v>2200</v>
      </c>
    </row>
    <row r="9" spans="1:16" ht="27.95" customHeight="1" x14ac:dyDescent="0.25">
      <c r="A9">
        <v>5</v>
      </c>
      <c r="B9" s="3">
        <f>IF(Inputs!$B$27&lt;&gt;"Ready to model","PENDING INPUTS",L8)</f>
        <v>5510.2300000000005</v>
      </c>
      <c r="C9" s="3">
        <f>IF(Inputs!$B$27&lt;&gt;"Ready to model","PENDING INPUTS",M8)</f>
        <v>2624.69</v>
      </c>
      <c r="D9" s="3">
        <f>IF(Inputs!$B$27&lt;&gt;"Ready to model","PENDING INPUTS",ROUND(B9*(IF(A9&lt;=Inputs!$B$13,Inputs!$B$12,Inputs!$B$14))/12,2))</f>
        <v>0</v>
      </c>
      <c r="E9" s="3">
        <f>IF(Inputs!$B$27&lt;&gt;"Ready to model","PENDING INPUTS",ROUND(C9*Inputs!$B$5/12,2))</f>
        <v>48.12</v>
      </c>
      <c r="F9" s="3">
        <f>IF(Inputs!$B$27&lt;&gt;"Ready to model","PENDING INPUTS",MIN(B9+D9,MAX(Inputs!$B$16,ROUND(B9*Inputs!$B$15,2))))</f>
        <v>110.2</v>
      </c>
      <c r="G9" s="3">
        <f>IF(Inputs!$B$27&lt;&gt;"Ready to model","PENDING INPUTS",MIN(C9+E9,Inputs!$B$9))</f>
        <v>125</v>
      </c>
      <c r="H9" s="3">
        <f>IF(Inputs!$B$27&lt;&gt;"Ready to model","PENDING INPUTS",Inputs!$B$7)</f>
        <v>550</v>
      </c>
      <c r="I9" s="3">
        <f>IF(Inputs!$B$27&lt;&gt;"Ready to model","PENDING INPUTS",MAX(0,F9+G9-H9))</f>
        <v>0</v>
      </c>
      <c r="J9" s="3">
        <f>IF(Inputs!$B$27&lt;&gt;"Ready to model","PENDING INPUTS",IF(F9+G9&gt;H9,IF(F9+G9=0,0,H9*F9/(F9+G9)),MIN(B9+D9,F9+MAX(0,H9-F9-G9-IF((IF(A9&lt;=Inputs!$B$13,Inputs!$B$12,Inputs!$B$14))&lt;Inputs!$B$5,C9+E9-G9,0)))))</f>
        <v>110.2</v>
      </c>
      <c r="K9" s="3">
        <f>IF(Inputs!$B$27&lt;&gt;"Ready to model","PENDING INPUTS",MIN(C9+E9,MAX(0,H9-J9)))</f>
        <v>439.8</v>
      </c>
      <c r="L9" s="3">
        <f>IF(Inputs!$B$27&lt;&gt;"Ready to model","PENDING INPUTS",MAX(0,B9+D9-J9))</f>
        <v>5400.0300000000007</v>
      </c>
      <c r="M9" s="3">
        <f>IF(Inputs!$B$27&lt;&gt;"Ready to model","PENDING INPUTS",MAX(0,C9+E9-K9))</f>
        <v>2233.0099999999998</v>
      </c>
      <c r="N9" s="3">
        <f>IF(Inputs!$B$27&lt;&gt;"Ready to model","PENDING INPUTS",L9+M9)</f>
        <v>7633.0400000000009</v>
      </c>
      <c r="O9" s="3">
        <f>IF(Inputs!$B$27&lt;&gt;"Ready to model","PENDING INPUTS",D9+E9+O8)</f>
        <v>309.04000000000002</v>
      </c>
      <c r="P9" s="3">
        <f>IF(Inputs!$B$27&lt;&gt;"Ready to model","PENDING INPUTS",J9+K9+P8)</f>
        <v>2750</v>
      </c>
    </row>
    <row r="10" spans="1:16" ht="27.95" customHeight="1" x14ac:dyDescent="0.25">
      <c r="A10">
        <v>6</v>
      </c>
      <c r="B10" s="3">
        <f>IF(Inputs!$B$27&lt;&gt;"Ready to model","PENDING INPUTS",L9)</f>
        <v>5400.0300000000007</v>
      </c>
      <c r="C10" s="3">
        <f>IF(Inputs!$B$27&lt;&gt;"Ready to model","PENDING INPUTS",M9)</f>
        <v>2233.0099999999998</v>
      </c>
      <c r="D10" s="3">
        <f>IF(Inputs!$B$27&lt;&gt;"Ready to model","PENDING INPUTS",ROUND(B10*(IF(A10&lt;=Inputs!$B$13,Inputs!$B$12,Inputs!$B$14))/12,2))</f>
        <v>0</v>
      </c>
      <c r="E10" s="3">
        <f>IF(Inputs!$B$27&lt;&gt;"Ready to model","PENDING INPUTS",ROUND(C10*Inputs!$B$5/12,2))</f>
        <v>40.94</v>
      </c>
      <c r="F10" s="3">
        <f>IF(Inputs!$B$27&lt;&gt;"Ready to model","PENDING INPUTS",MIN(B10+D10,MAX(Inputs!$B$16,ROUND(B10*Inputs!$B$15,2))))</f>
        <v>108</v>
      </c>
      <c r="G10" s="3">
        <f>IF(Inputs!$B$27&lt;&gt;"Ready to model","PENDING INPUTS",MIN(C10+E10,Inputs!$B$9))</f>
        <v>125</v>
      </c>
      <c r="H10" s="3">
        <f>IF(Inputs!$B$27&lt;&gt;"Ready to model","PENDING INPUTS",Inputs!$B$7)</f>
        <v>550</v>
      </c>
      <c r="I10" s="3">
        <f>IF(Inputs!$B$27&lt;&gt;"Ready to model","PENDING INPUTS",MAX(0,F10+G10-H10))</f>
        <v>0</v>
      </c>
      <c r="J10" s="3">
        <f>IF(Inputs!$B$27&lt;&gt;"Ready to model","PENDING INPUTS",IF(F10+G10&gt;H10,IF(F10+G10=0,0,H10*F10/(F10+G10)),MIN(B10+D10,F10+MAX(0,H10-F10-G10-IF((IF(A10&lt;=Inputs!$B$13,Inputs!$B$12,Inputs!$B$14))&lt;Inputs!$B$5,C10+E10-G10,0)))))</f>
        <v>108</v>
      </c>
      <c r="K10" s="3">
        <f>IF(Inputs!$B$27&lt;&gt;"Ready to model","PENDING INPUTS",MIN(C10+E10,MAX(0,H10-J10)))</f>
        <v>442</v>
      </c>
      <c r="L10" s="3">
        <f>IF(Inputs!$B$27&lt;&gt;"Ready to model","PENDING INPUTS",MAX(0,B10+D10-J10))</f>
        <v>5292.0300000000007</v>
      </c>
      <c r="M10" s="3">
        <f>IF(Inputs!$B$27&lt;&gt;"Ready to model","PENDING INPUTS",MAX(0,C10+E10-K10))</f>
        <v>1831.9499999999998</v>
      </c>
      <c r="N10" s="3">
        <f>IF(Inputs!$B$27&lt;&gt;"Ready to model","PENDING INPUTS",L10+M10)</f>
        <v>7123.9800000000005</v>
      </c>
      <c r="O10" s="3">
        <f>IF(Inputs!$B$27&lt;&gt;"Ready to model","PENDING INPUTS",D10+E10+O9)</f>
        <v>349.98</v>
      </c>
      <c r="P10" s="3">
        <f>IF(Inputs!$B$27&lt;&gt;"Ready to model","PENDING INPUTS",J10+K10+P9)</f>
        <v>3300</v>
      </c>
    </row>
    <row r="11" spans="1:16" ht="27.95" customHeight="1" x14ac:dyDescent="0.25">
      <c r="A11">
        <v>7</v>
      </c>
      <c r="B11" s="3">
        <f>IF(Inputs!$B$27&lt;&gt;"Ready to model","PENDING INPUTS",L10)</f>
        <v>5292.0300000000007</v>
      </c>
      <c r="C11" s="3">
        <f>IF(Inputs!$B$27&lt;&gt;"Ready to model","PENDING INPUTS",M10)</f>
        <v>1831.9499999999998</v>
      </c>
      <c r="D11" s="3">
        <f>IF(Inputs!$B$27&lt;&gt;"Ready to model","PENDING INPUTS",ROUND(B11*(IF(A11&lt;=Inputs!$B$13,Inputs!$B$12,Inputs!$B$14))/12,2))</f>
        <v>0</v>
      </c>
      <c r="E11" s="3">
        <f>IF(Inputs!$B$27&lt;&gt;"Ready to model","PENDING INPUTS",ROUND(C11*Inputs!$B$5/12,2))</f>
        <v>33.590000000000003</v>
      </c>
      <c r="F11" s="3">
        <f>IF(Inputs!$B$27&lt;&gt;"Ready to model","PENDING INPUTS",MIN(B11+D11,MAX(Inputs!$B$16,ROUND(B11*Inputs!$B$15,2))))</f>
        <v>105.84</v>
      </c>
      <c r="G11" s="3">
        <f>IF(Inputs!$B$27&lt;&gt;"Ready to model","PENDING INPUTS",MIN(C11+E11,Inputs!$B$9))</f>
        <v>125</v>
      </c>
      <c r="H11" s="3">
        <f>IF(Inputs!$B$27&lt;&gt;"Ready to model","PENDING INPUTS",Inputs!$B$7)</f>
        <v>550</v>
      </c>
      <c r="I11" s="3">
        <f>IF(Inputs!$B$27&lt;&gt;"Ready to model","PENDING INPUTS",MAX(0,F11+G11-H11))</f>
        <v>0</v>
      </c>
      <c r="J11" s="3">
        <f>IF(Inputs!$B$27&lt;&gt;"Ready to model","PENDING INPUTS",IF(F11+G11&gt;H11,IF(F11+G11=0,0,H11*F11/(F11+G11)),MIN(B11+D11,F11+MAX(0,H11-F11-G11-IF((IF(A11&lt;=Inputs!$B$13,Inputs!$B$12,Inputs!$B$14))&lt;Inputs!$B$5,C11+E11-G11,0)))))</f>
        <v>105.84</v>
      </c>
      <c r="K11" s="3">
        <f>IF(Inputs!$B$27&lt;&gt;"Ready to model","PENDING INPUTS",MIN(C11+E11,MAX(0,H11-J11)))</f>
        <v>444.15999999999997</v>
      </c>
      <c r="L11" s="3">
        <f>IF(Inputs!$B$27&lt;&gt;"Ready to model","PENDING INPUTS",MAX(0,B11+D11-J11))</f>
        <v>5186.1900000000005</v>
      </c>
      <c r="M11" s="3">
        <f>IF(Inputs!$B$27&lt;&gt;"Ready to model","PENDING INPUTS",MAX(0,C11+E11-K11))</f>
        <v>1421.3799999999997</v>
      </c>
      <c r="N11" s="3">
        <f>IF(Inputs!$B$27&lt;&gt;"Ready to model","PENDING INPUTS",L11+M11)</f>
        <v>6607.57</v>
      </c>
      <c r="O11" s="3">
        <f>IF(Inputs!$B$27&lt;&gt;"Ready to model","PENDING INPUTS",D11+E11+O10)</f>
        <v>383.57000000000005</v>
      </c>
      <c r="P11" s="3">
        <f>IF(Inputs!$B$27&lt;&gt;"Ready to model","PENDING INPUTS",J11+K11+P10)</f>
        <v>3850</v>
      </c>
    </row>
    <row r="12" spans="1:16" ht="27.95" customHeight="1" x14ac:dyDescent="0.25">
      <c r="A12">
        <v>8</v>
      </c>
      <c r="B12" s="3">
        <f>IF(Inputs!$B$27&lt;&gt;"Ready to model","PENDING INPUTS",L11)</f>
        <v>5186.1900000000005</v>
      </c>
      <c r="C12" s="3">
        <f>IF(Inputs!$B$27&lt;&gt;"Ready to model","PENDING INPUTS",M11)</f>
        <v>1421.3799999999997</v>
      </c>
      <c r="D12" s="3">
        <f>IF(Inputs!$B$27&lt;&gt;"Ready to model","PENDING INPUTS",ROUND(B12*(IF(A12&lt;=Inputs!$B$13,Inputs!$B$12,Inputs!$B$14))/12,2))</f>
        <v>0</v>
      </c>
      <c r="E12" s="3">
        <f>IF(Inputs!$B$27&lt;&gt;"Ready to model","PENDING INPUTS",ROUND(C12*Inputs!$B$5/12,2))</f>
        <v>26.06</v>
      </c>
      <c r="F12" s="3">
        <f>IF(Inputs!$B$27&lt;&gt;"Ready to model","PENDING INPUTS",MIN(B12+D12,MAX(Inputs!$B$16,ROUND(B12*Inputs!$B$15,2))))</f>
        <v>103.72</v>
      </c>
      <c r="G12" s="3">
        <f>IF(Inputs!$B$27&lt;&gt;"Ready to model","PENDING INPUTS",MIN(C12+E12,Inputs!$B$9))</f>
        <v>125</v>
      </c>
      <c r="H12" s="3">
        <f>IF(Inputs!$B$27&lt;&gt;"Ready to model","PENDING INPUTS",Inputs!$B$7)</f>
        <v>550</v>
      </c>
      <c r="I12" s="3">
        <f>IF(Inputs!$B$27&lt;&gt;"Ready to model","PENDING INPUTS",MAX(0,F12+G12-H12))</f>
        <v>0</v>
      </c>
      <c r="J12" s="3">
        <f>IF(Inputs!$B$27&lt;&gt;"Ready to model","PENDING INPUTS",IF(F12+G12&gt;H12,IF(F12+G12=0,0,H12*F12/(F12+G12)),MIN(B12+D12,F12+MAX(0,H12-F12-G12-IF((IF(A12&lt;=Inputs!$B$13,Inputs!$B$12,Inputs!$B$14))&lt;Inputs!$B$5,C12+E12-G12,0)))))</f>
        <v>103.72</v>
      </c>
      <c r="K12" s="3">
        <f>IF(Inputs!$B$27&lt;&gt;"Ready to model","PENDING INPUTS",MIN(C12+E12,MAX(0,H12-J12)))</f>
        <v>446.28</v>
      </c>
      <c r="L12" s="3">
        <f>IF(Inputs!$B$27&lt;&gt;"Ready to model","PENDING INPUTS",MAX(0,B12+D12-J12))</f>
        <v>5082.47</v>
      </c>
      <c r="M12" s="3">
        <f>IF(Inputs!$B$27&lt;&gt;"Ready to model","PENDING INPUTS",MAX(0,C12+E12-K12))</f>
        <v>1001.1599999999996</v>
      </c>
      <c r="N12" s="3">
        <f>IF(Inputs!$B$27&lt;&gt;"Ready to model","PENDING INPUTS",L12+M12)</f>
        <v>6083.63</v>
      </c>
      <c r="O12" s="3">
        <f>IF(Inputs!$B$27&lt;&gt;"Ready to model","PENDING INPUTS",D12+E12+O11)</f>
        <v>409.63000000000005</v>
      </c>
      <c r="P12" s="3">
        <f>IF(Inputs!$B$27&lt;&gt;"Ready to model","PENDING INPUTS",J12+K12+P11)</f>
        <v>4400</v>
      </c>
    </row>
    <row r="13" spans="1:16" ht="27.95" customHeight="1" x14ac:dyDescent="0.25">
      <c r="A13">
        <v>9</v>
      </c>
      <c r="B13" s="3">
        <f>IF(Inputs!$B$27&lt;&gt;"Ready to model","PENDING INPUTS",L12)</f>
        <v>5082.47</v>
      </c>
      <c r="C13" s="3">
        <f>IF(Inputs!$B$27&lt;&gt;"Ready to model","PENDING INPUTS",M12)</f>
        <v>1001.1599999999996</v>
      </c>
      <c r="D13" s="3">
        <f>IF(Inputs!$B$27&lt;&gt;"Ready to model","PENDING INPUTS",ROUND(B13*(IF(A13&lt;=Inputs!$B$13,Inputs!$B$12,Inputs!$B$14))/12,2))</f>
        <v>0</v>
      </c>
      <c r="E13" s="3">
        <f>IF(Inputs!$B$27&lt;&gt;"Ready to model","PENDING INPUTS",ROUND(C13*Inputs!$B$5/12,2))</f>
        <v>18.350000000000001</v>
      </c>
      <c r="F13" s="3">
        <f>IF(Inputs!$B$27&lt;&gt;"Ready to model","PENDING INPUTS",MIN(B13+D13,MAX(Inputs!$B$16,ROUND(B13*Inputs!$B$15,2))))</f>
        <v>101.65</v>
      </c>
      <c r="G13" s="3">
        <f>IF(Inputs!$B$27&lt;&gt;"Ready to model","PENDING INPUTS",MIN(C13+E13,Inputs!$B$9))</f>
        <v>125</v>
      </c>
      <c r="H13" s="3">
        <f>IF(Inputs!$B$27&lt;&gt;"Ready to model","PENDING INPUTS",Inputs!$B$7)</f>
        <v>550</v>
      </c>
      <c r="I13" s="3">
        <f>IF(Inputs!$B$27&lt;&gt;"Ready to model","PENDING INPUTS",MAX(0,F13+G13-H13))</f>
        <v>0</v>
      </c>
      <c r="J13" s="3">
        <f>IF(Inputs!$B$27&lt;&gt;"Ready to model","PENDING INPUTS",IF(F13+G13&gt;H13,IF(F13+G13=0,0,H13*F13/(F13+G13)),MIN(B13+D13,F13+MAX(0,H13-F13-G13-IF((IF(A13&lt;=Inputs!$B$13,Inputs!$B$12,Inputs!$B$14))&lt;Inputs!$B$5,C13+E13-G13,0)))))</f>
        <v>101.65</v>
      </c>
      <c r="K13" s="3">
        <f>IF(Inputs!$B$27&lt;&gt;"Ready to model","PENDING INPUTS",MIN(C13+E13,MAX(0,H13-J13)))</f>
        <v>448.35</v>
      </c>
      <c r="L13" s="3">
        <f>IF(Inputs!$B$27&lt;&gt;"Ready to model","PENDING INPUTS",MAX(0,B13+D13-J13))</f>
        <v>4980.8200000000006</v>
      </c>
      <c r="M13" s="3">
        <f>IF(Inputs!$B$27&lt;&gt;"Ready to model","PENDING INPUTS",MAX(0,C13+E13-K13))</f>
        <v>571.15999999999963</v>
      </c>
      <c r="N13" s="3">
        <f>IF(Inputs!$B$27&lt;&gt;"Ready to model","PENDING INPUTS",L13+M13)</f>
        <v>5551.9800000000005</v>
      </c>
      <c r="O13" s="3">
        <f>IF(Inputs!$B$27&lt;&gt;"Ready to model","PENDING INPUTS",D13+E13+O12)</f>
        <v>427.98000000000008</v>
      </c>
      <c r="P13" s="3">
        <f>IF(Inputs!$B$27&lt;&gt;"Ready to model","PENDING INPUTS",J13+K13+P12)</f>
        <v>4950</v>
      </c>
    </row>
    <row r="14" spans="1:16" ht="27.95" customHeight="1" x14ac:dyDescent="0.25">
      <c r="A14">
        <v>10</v>
      </c>
      <c r="B14" s="3">
        <f>IF(Inputs!$B$27&lt;&gt;"Ready to model","PENDING INPUTS",L13)</f>
        <v>4980.8200000000006</v>
      </c>
      <c r="C14" s="3">
        <f>IF(Inputs!$B$27&lt;&gt;"Ready to model","PENDING INPUTS",M13)</f>
        <v>571.15999999999963</v>
      </c>
      <c r="D14" s="3">
        <f>IF(Inputs!$B$27&lt;&gt;"Ready to model","PENDING INPUTS",ROUND(B14*(IF(A14&lt;=Inputs!$B$13,Inputs!$B$12,Inputs!$B$14))/12,2))</f>
        <v>0</v>
      </c>
      <c r="E14" s="3">
        <f>IF(Inputs!$B$27&lt;&gt;"Ready to model","PENDING INPUTS",ROUND(C14*Inputs!$B$5/12,2))</f>
        <v>10.47</v>
      </c>
      <c r="F14" s="3">
        <f>IF(Inputs!$B$27&lt;&gt;"Ready to model","PENDING INPUTS",MIN(B14+D14,MAX(Inputs!$B$16,ROUND(B14*Inputs!$B$15,2))))</f>
        <v>99.62</v>
      </c>
      <c r="G14" s="3">
        <f>IF(Inputs!$B$27&lt;&gt;"Ready to model","PENDING INPUTS",MIN(C14+E14,Inputs!$B$9))</f>
        <v>125</v>
      </c>
      <c r="H14" s="3">
        <f>IF(Inputs!$B$27&lt;&gt;"Ready to model","PENDING INPUTS",Inputs!$B$7)</f>
        <v>550</v>
      </c>
      <c r="I14" s="3">
        <f>IF(Inputs!$B$27&lt;&gt;"Ready to model","PENDING INPUTS",MAX(0,F14+G14-H14))</f>
        <v>0</v>
      </c>
      <c r="J14" s="3">
        <f>IF(Inputs!$B$27&lt;&gt;"Ready to model","PENDING INPUTS",IF(F14+G14&gt;H14,IF(F14+G14=0,0,H14*F14/(F14+G14)),MIN(B14+D14,F14+MAX(0,H14-F14-G14-IF((IF(A14&lt;=Inputs!$B$13,Inputs!$B$12,Inputs!$B$14))&lt;Inputs!$B$5,C14+E14-G14,0)))))</f>
        <v>99.62</v>
      </c>
      <c r="K14" s="3">
        <f>IF(Inputs!$B$27&lt;&gt;"Ready to model","PENDING INPUTS",MIN(C14+E14,MAX(0,H14-J14)))</f>
        <v>450.38</v>
      </c>
      <c r="L14" s="3">
        <f>IF(Inputs!$B$27&lt;&gt;"Ready to model","PENDING INPUTS",MAX(0,B14+D14-J14))</f>
        <v>4881.2000000000007</v>
      </c>
      <c r="M14" s="3">
        <f>IF(Inputs!$B$27&lt;&gt;"Ready to model","PENDING INPUTS",MAX(0,C14+E14-K14))</f>
        <v>131.24999999999966</v>
      </c>
      <c r="N14" s="3">
        <f>IF(Inputs!$B$27&lt;&gt;"Ready to model","PENDING INPUTS",L14+M14)</f>
        <v>5012.4500000000007</v>
      </c>
      <c r="O14" s="3">
        <f>IF(Inputs!$B$27&lt;&gt;"Ready to model","PENDING INPUTS",D14+E14+O13)</f>
        <v>438.4500000000001</v>
      </c>
      <c r="P14" s="3">
        <f>IF(Inputs!$B$27&lt;&gt;"Ready to model","PENDING INPUTS",J14+K14+P13)</f>
        <v>5500</v>
      </c>
    </row>
    <row r="15" spans="1:16" ht="27.95" customHeight="1" x14ac:dyDescent="0.25">
      <c r="A15">
        <v>11</v>
      </c>
      <c r="B15" s="3">
        <f>IF(Inputs!$B$27&lt;&gt;"Ready to model","PENDING INPUTS",L14)</f>
        <v>4881.2000000000007</v>
      </c>
      <c r="C15" s="3">
        <f>IF(Inputs!$B$27&lt;&gt;"Ready to model","PENDING INPUTS",M14)</f>
        <v>131.24999999999966</v>
      </c>
      <c r="D15" s="3">
        <f>IF(Inputs!$B$27&lt;&gt;"Ready to model","PENDING INPUTS",ROUND(B15*(IF(A15&lt;=Inputs!$B$13,Inputs!$B$12,Inputs!$B$14))/12,2))</f>
        <v>0</v>
      </c>
      <c r="E15" s="3">
        <f>IF(Inputs!$B$27&lt;&gt;"Ready to model","PENDING INPUTS",ROUND(C15*Inputs!$B$5/12,2))</f>
        <v>2.41</v>
      </c>
      <c r="F15" s="3">
        <f>IF(Inputs!$B$27&lt;&gt;"Ready to model","PENDING INPUTS",MIN(B15+D15,MAX(Inputs!$B$16,ROUND(B15*Inputs!$B$15,2))))</f>
        <v>97.62</v>
      </c>
      <c r="G15" s="3">
        <f>IF(Inputs!$B$27&lt;&gt;"Ready to model","PENDING INPUTS",MIN(C15+E15,Inputs!$B$9))</f>
        <v>125</v>
      </c>
      <c r="H15" s="3">
        <f>IF(Inputs!$B$27&lt;&gt;"Ready to model","PENDING INPUTS",Inputs!$B$7)</f>
        <v>550</v>
      </c>
      <c r="I15" s="3">
        <f>IF(Inputs!$B$27&lt;&gt;"Ready to model","PENDING INPUTS",MAX(0,F15+G15-H15))</f>
        <v>0</v>
      </c>
      <c r="J15" s="3">
        <f>IF(Inputs!$B$27&lt;&gt;"Ready to model","PENDING INPUTS",IF(F15+G15&gt;H15,IF(F15+G15=0,0,H15*F15/(F15+G15)),MIN(B15+D15,F15+MAX(0,H15-F15-G15-IF((IF(A15&lt;=Inputs!$B$13,Inputs!$B$12,Inputs!$B$14))&lt;Inputs!$B$5,C15+E15-G15,0)))))</f>
        <v>416.34000000000037</v>
      </c>
      <c r="K15" s="3">
        <f>IF(Inputs!$B$27&lt;&gt;"Ready to model","PENDING INPUTS",MIN(C15+E15,MAX(0,H15-J15)))</f>
        <v>133.65999999999963</v>
      </c>
      <c r="L15" s="3">
        <f>IF(Inputs!$B$27&lt;&gt;"Ready to model","PENDING INPUTS",MAX(0,B15+D15-J15))</f>
        <v>4464.8600000000006</v>
      </c>
      <c r="M15" s="3">
        <f>IF(Inputs!$B$27&lt;&gt;"Ready to model","PENDING INPUTS",MAX(0,C15+E15-K15))</f>
        <v>2.8421709430404007E-14</v>
      </c>
      <c r="N15" s="3">
        <f>IF(Inputs!$B$27&lt;&gt;"Ready to model","PENDING INPUTS",L15+M15)</f>
        <v>4464.8600000000006</v>
      </c>
      <c r="O15" s="3">
        <f>IF(Inputs!$B$27&lt;&gt;"Ready to model","PENDING INPUTS",D15+E15+O14)</f>
        <v>440.86000000000013</v>
      </c>
      <c r="P15" s="3">
        <f>IF(Inputs!$B$27&lt;&gt;"Ready to model","PENDING INPUTS",J15+K15+P14)</f>
        <v>6050</v>
      </c>
    </row>
    <row r="16" spans="1:16" ht="27.95" customHeight="1" x14ac:dyDescent="0.25">
      <c r="A16">
        <v>12</v>
      </c>
      <c r="B16" s="3">
        <f>IF(Inputs!$B$27&lt;&gt;"Ready to model","PENDING INPUTS",L15)</f>
        <v>4464.8600000000006</v>
      </c>
      <c r="C16" s="3">
        <f>IF(Inputs!$B$27&lt;&gt;"Ready to model","PENDING INPUTS",M15)</f>
        <v>2.8421709430404007E-14</v>
      </c>
      <c r="D16" s="3">
        <f>IF(Inputs!$B$27&lt;&gt;"Ready to model","PENDING INPUTS",ROUND(B16*(IF(A16&lt;=Inputs!$B$13,Inputs!$B$12,Inputs!$B$14))/12,2))</f>
        <v>0</v>
      </c>
      <c r="E16" s="3">
        <f>IF(Inputs!$B$27&lt;&gt;"Ready to model","PENDING INPUTS",ROUND(C16*Inputs!$B$5/12,2))</f>
        <v>0</v>
      </c>
      <c r="F16" s="3">
        <f>IF(Inputs!$B$27&lt;&gt;"Ready to model","PENDING INPUTS",MIN(B16+D16,MAX(Inputs!$B$16,ROUND(B16*Inputs!$B$15,2))))</f>
        <v>89.3</v>
      </c>
      <c r="G16" s="3">
        <f>IF(Inputs!$B$27&lt;&gt;"Ready to model","PENDING INPUTS",MIN(C16+E16,Inputs!$B$9))</f>
        <v>2.8421709430404007E-14</v>
      </c>
      <c r="H16" s="3">
        <f>IF(Inputs!$B$27&lt;&gt;"Ready to model","PENDING INPUTS",Inputs!$B$7)</f>
        <v>550</v>
      </c>
      <c r="I16" s="3">
        <f>IF(Inputs!$B$27&lt;&gt;"Ready to model","PENDING INPUTS",MAX(0,F16+G16-H16))</f>
        <v>0</v>
      </c>
      <c r="J16" s="3">
        <f>IF(Inputs!$B$27&lt;&gt;"Ready to model","PENDING INPUTS",IF(F16+G16&gt;H16,IF(F16+G16=0,0,H16*F16/(F16+G16)),MIN(B16+D16,F16+MAX(0,H16-F16-G16-IF((IF(A16&lt;=Inputs!$B$13,Inputs!$B$12,Inputs!$B$14))&lt;Inputs!$B$5,C16+E16-G16,0)))))</f>
        <v>549.99999999999989</v>
      </c>
      <c r="K16" s="3">
        <f>IF(Inputs!$B$27&lt;&gt;"Ready to model","PENDING INPUTS",MIN(C16+E16,MAX(0,H16-J16)))</f>
        <v>2.8421709430404007E-14</v>
      </c>
      <c r="L16" s="3">
        <f>IF(Inputs!$B$27&lt;&gt;"Ready to model","PENDING INPUTS",MAX(0,B16+D16-J16))</f>
        <v>3914.8600000000006</v>
      </c>
      <c r="M16" s="3">
        <f>IF(Inputs!$B$27&lt;&gt;"Ready to model","PENDING INPUTS",MAX(0,C16+E16-K16))</f>
        <v>0</v>
      </c>
      <c r="N16" s="3">
        <f>IF(Inputs!$B$27&lt;&gt;"Ready to model","PENDING INPUTS",L16+M16)</f>
        <v>3914.8600000000006</v>
      </c>
      <c r="O16" s="3">
        <f>IF(Inputs!$B$27&lt;&gt;"Ready to model","PENDING INPUTS",D16+E16+O15)</f>
        <v>440.86000000000013</v>
      </c>
      <c r="P16" s="3">
        <f>IF(Inputs!$B$27&lt;&gt;"Ready to model","PENDING INPUTS",J16+K16+P15)</f>
        <v>6600</v>
      </c>
    </row>
    <row r="17" spans="1:16" ht="27.95" customHeight="1" x14ac:dyDescent="0.25">
      <c r="A17">
        <v>13</v>
      </c>
      <c r="B17" s="3">
        <f>IF(Inputs!$B$27&lt;&gt;"Ready to model","PENDING INPUTS",L16)</f>
        <v>3914.8600000000006</v>
      </c>
      <c r="C17" s="3">
        <f>IF(Inputs!$B$27&lt;&gt;"Ready to model","PENDING INPUTS",M16)</f>
        <v>0</v>
      </c>
      <c r="D17" s="3">
        <f>IF(Inputs!$B$27&lt;&gt;"Ready to model","PENDING INPUTS",ROUND(B17*(IF(A17&lt;=Inputs!$B$13,Inputs!$B$12,Inputs!$B$14))/12,2))</f>
        <v>78.3</v>
      </c>
      <c r="E17" s="3">
        <f>IF(Inputs!$B$27&lt;&gt;"Ready to model","PENDING INPUTS",ROUND(C17*Inputs!$B$5/12,2))</f>
        <v>0</v>
      </c>
      <c r="F17" s="3">
        <f>IF(Inputs!$B$27&lt;&gt;"Ready to model","PENDING INPUTS",MIN(B17+D17,MAX(Inputs!$B$16,ROUND(B17*Inputs!$B$15,2))))</f>
        <v>78.3</v>
      </c>
      <c r="G17" s="3">
        <f>IF(Inputs!$B$27&lt;&gt;"Ready to model","PENDING INPUTS",MIN(C17+E17,Inputs!$B$9))</f>
        <v>0</v>
      </c>
      <c r="H17" s="3">
        <f>IF(Inputs!$B$27&lt;&gt;"Ready to model","PENDING INPUTS",Inputs!$B$7)</f>
        <v>550</v>
      </c>
      <c r="I17" s="3">
        <f>IF(Inputs!$B$27&lt;&gt;"Ready to model","PENDING INPUTS",MAX(0,F17+G17-H17))</f>
        <v>0</v>
      </c>
      <c r="J17" s="3">
        <f>IF(Inputs!$B$27&lt;&gt;"Ready to model","PENDING INPUTS",IF(F17+G17&gt;H17,IF(F17+G17=0,0,H17*F17/(F17+G17)),MIN(B17+D17,F17+MAX(0,H17-F17-G17-IF((IF(A17&lt;=Inputs!$B$13,Inputs!$B$12,Inputs!$B$14))&lt;Inputs!$B$5,C17+E17-G17,0)))))</f>
        <v>550</v>
      </c>
      <c r="K17" s="3">
        <f>IF(Inputs!$B$27&lt;&gt;"Ready to model","PENDING INPUTS",MIN(C17+E17,MAX(0,H17-J17)))</f>
        <v>0</v>
      </c>
      <c r="L17" s="3">
        <f>IF(Inputs!$B$27&lt;&gt;"Ready to model","PENDING INPUTS",MAX(0,B17+D17-J17))</f>
        <v>3443.1600000000008</v>
      </c>
      <c r="M17" s="3">
        <f>IF(Inputs!$B$27&lt;&gt;"Ready to model","PENDING INPUTS",MAX(0,C17+E17-K17))</f>
        <v>0</v>
      </c>
      <c r="N17" s="3">
        <f>IF(Inputs!$B$27&lt;&gt;"Ready to model","PENDING INPUTS",L17+M17)</f>
        <v>3443.1600000000008</v>
      </c>
      <c r="O17" s="3">
        <f>IF(Inputs!$B$27&lt;&gt;"Ready to model","PENDING INPUTS",D17+E17+O16)</f>
        <v>519.16000000000008</v>
      </c>
      <c r="P17" s="3">
        <f>IF(Inputs!$B$27&lt;&gt;"Ready to model","PENDING INPUTS",J17+K17+P16)</f>
        <v>7150</v>
      </c>
    </row>
    <row r="18" spans="1:16" ht="27.95" customHeight="1" x14ac:dyDescent="0.25">
      <c r="A18">
        <v>14</v>
      </c>
      <c r="B18" s="3">
        <f>IF(Inputs!$B$27&lt;&gt;"Ready to model","PENDING INPUTS",L17)</f>
        <v>3443.1600000000008</v>
      </c>
      <c r="C18" s="3">
        <f>IF(Inputs!$B$27&lt;&gt;"Ready to model","PENDING INPUTS",M17)</f>
        <v>0</v>
      </c>
      <c r="D18" s="3">
        <f>IF(Inputs!$B$27&lt;&gt;"Ready to model","PENDING INPUTS",ROUND(B18*(IF(A18&lt;=Inputs!$B$13,Inputs!$B$12,Inputs!$B$14))/12,2))</f>
        <v>68.86</v>
      </c>
      <c r="E18" s="3">
        <f>IF(Inputs!$B$27&lt;&gt;"Ready to model","PENDING INPUTS",ROUND(C18*Inputs!$B$5/12,2))</f>
        <v>0</v>
      </c>
      <c r="F18" s="3">
        <f>IF(Inputs!$B$27&lt;&gt;"Ready to model","PENDING INPUTS",MIN(B18+D18,MAX(Inputs!$B$16,ROUND(B18*Inputs!$B$15,2))))</f>
        <v>68.86</v>
      </c>
      <c r="G18" s="3">
        <f>IF(Inputs!$B$27&lt;&gt;"Ready to model","PENDING INPUTS",MIN(C18+E18,Inputs!$B$9))</f>
        <v>0</v>
      </c>
      <c r="H18" s="3">
        <f>IF(Inputs!$B$27&lt;&gt;"Ready to model","PENDING INPUTS",Inputs!$B$7)</f>
        <v>550</v>
      </c>
      <c r="I18" s="3">
        <f>IF(Inputs!$B$27&lt;&gt;"Ready to model","PENDING INPUTS",MAX(0,F18+G18-H18))</f>
        <v>0</v>
      </c>
      <c r="J18" s="3">
        <f>IF(Inputs!$B$27&lt;&gt;"Ready to model","PENDING INPUTS",IF(F18+G18&gt;H18,IF(F18+G18=0,0,H18*F18/(F18+G18)),MIN(B18+D18,F18+MAX(0,H18-F18-G18-IF((IF(A18&lt;=Inputs!$B$13,Inputs!$B$12,Inputs!$B$14))&lt;Inputs!$B$5,C18+E18-G18,0)))))</f>
        <v>550</v>
      </c>
      <c r="K18" s="3">
        <f>IF(Inputs!$B$27&lt;&gt;"Ready to model","PENDING INPUTS",MIN(C18+E18,MAX(0,H18-J18)))</f>
        <v>0</v>
      </c>
      <c r="L18" s="3">
        <f>IF(Inputs!$B$27&lt;&gt;"Ready to model","PENDING INPUTS",MAX(0,B18+D18-J18))</f>
        <v>2962.0200000000009</v>
      </c>
      <c r="M18" s="3">
        <f>IF(Inputs!$B$27&lt;&gt;"Ready to model","PENDING INPUTS",MAX(0,C18+E18-K18))</f>
        <v>0</v>
      </c>
      <c r="N18" s="3">
        <f>IF(Inputs!$B$27&lt;&gt;"Ready to model","PENDING INPUTS",L18+M18)</f>
        <v>2962.0200000000009</v>
      </c>
      <c r="O18" s="3">
        <f>IF(Inputs!$B$27&lt;&gt;"Ready to model","PENDING INPUTS",D18+E18+O17)</f>
        <v>588.0200000000001</v>
      </c>
      <c r="P18" s="3">
        <f>IF(Inputs!$B$27&lt;&gt;"Ready to model","PENDING INPUTS",J18+K18+P17)</f>
        <v>7700</v>
      </c>
    </row>
    <row r="19" spans="1:16" ht="27.95" customHeight="1" x14ac:dyDescent="0.25">
      <c r="A19">
        <v>15</v>
      </c>
      <c r="B19" s="3">
        <f>IF(Inputs!$B$27&lt;&gt;"Ready to model","PENDING INPUTS",L18)</f>
        <v>2962.0200000000009</v>
      </c>
      <c r="C19" s="3">
        <f>IF(Inputs!$B$27&lt;&gt;"Ready to model","PENDING INPUTS",M18)</f>
        <v>0</v>
      </c>
      <c r="D19" s="3">
        <f>IF(Inputs!$B$27&lt;&gt;"Ready to model","PENDING INPUTS",ROUND(B19*(IF(A19&lt;=Inputs!$B$13,Inputs!$B$12,Inputs!$B$14))/12,2))</f>
        <v>59.24</v>
      </c>
      <c r="E19" s="3">
        <f>IF(Inputs!$B$27&lt;&gt;"Ready to model","PENDING INPUTS",ROUND(C19*Inputs!$B$5/12,2))</f>
        <v>0</v>
      </c>
      <c r="F19" s="3">
        <f>IF(Inputs!$B$27&lt;&gt;"Ready to model","PENDING INPUTS",MIN(B19+D19,MAX(Inputs!$B$16,ROUND(B19*Inputs!$B$15,2))))</f>
        <v>59.24</v>
      </c>
      <c r="G19" s="3">
        <f>IF(Inputs!$B$27&lt;&gt;"Ready to model","PENDING INPUTS",MIN(C19+E19,Inputs!$B$9))</f>
        <v>0</v>
      </c>
      <c r="H19" s="3">
        <f>IF(Inputs!$B$27&lt;&gt;"Ready to model","PENDING INPUTS",Inputs!$B$7)</f>
        <v>550</v>
      </c>
      <c r="I19" s="3">
        <f>IF(Inputs!$B$27&lt;&gt;"Ready to model","PENDING INPUTS",MAX(0,F19+G19-H19))</f>
        <v>0</v>
      </c>
      <c r="J19" s="3">
        <f>IF(Inputs!$B$27&lt;&gt;"Ready to model","PENDING INPUTS",IF(F19+G19&gt;H19,IF(F19+G19=0,0,H19*F19/(F19+G19)),MIN(B19+D19,F19+MAX(0,H19-F19-G19-IF((IF(A19&lt;=Inputs!$B$13,Inputs!$B$12,Inputs!$B$14))&lt;Inputs!$B$5,C19+E19-G19,0)))))</f>
        <v>550</v>
      </c>
      <c r="K19" s="3">
        <f>IF(Inputs!$B$27&lt;&gt;"Ready to model","PENDING INPUTS",MIN(C19+E19,MAX(0,H19-J19)))</f>
        <v>0</v>
      </c>
      <c r="L19" s="3">
        <f>IF(Inputs!$B$27&lt;&gt;"Ready to model","PENDING INPUTS",MAX(0,B19+D19-J19))</f>
        <v>2471.2600000000007</v>
      </c>
      <c r="M19" s="3">
        <f>IF(Inputs!$B$27&lt;&gt;"Ready to model","PENDING INPUTS",MAX(0,C19+E19-K19))</f>
        <v>0</v>
      </c>
      <c r="N19" s="3">
        <f>IF(Inputs!$B$27&lt;&gt;"Ready to model","PENDING INPUTS",L19+M19)</f>
        <v>2471.2600000000007</v>
      </c>
      <c r="O19" s="3">
        <f>IF(Inputs!$B$27&lt;&gt;"Ready to model","PENDING INPUTS",D19+E19+O18)</f>
        <v>647.2600000000001</v>
      </c>
      <c r="P19" s="3">
        <f>IF(Inputs!$B$27&lt;&gt;"Ready to model","PENDING INPUTS",J19+K19+P18)</f>
        <v>8250</v>
      </c>
    </row>
    <row r="20" spans="1:16" ht="27.95" customHeight="1" x14ac:dyDescent="0.25">
      <c r="A20">
        <v>16</v>
      </c>
      <c r="B20" s="3">
        <f>IF(Inputs!$B$27&lt;&gt;"Ready to model","PENDING INPUTS",L19)</f>
        <v>2471.2600000000007</v>
      </c>
      <c r="C20" s="3">
        <f>IF(Inputs!$B$27&lt;&gt;"Ready to model","PENDING INPUTS",M19)</f>
        <v>0</v>
      </c>
      <c r="D20" s="3">
        <f>IF(Inputs!$B$27&lt;&gt;"Ready to model","PENDING INPUTS",ROUND(B20*(IF(A20&lt;=Inputs!$B$13,Inputs!$B$12,Inputs!$B$14))/12,2))</f>
        <v>49.43</v>
      </c>
      <c r="E20" s="3">
        <f>IF(Inputs!$B$27&lt;&gt;"Ready to model","PENDING INPUTS",ROUND(C20*Inputs!$B$5/12,2))</f>
        <v>0</v>
      </c>
      <c r="F20" s="3">
        <f>IF(Inputs!$B$27&lt;&gt;"Ready to model","PENDING INPUTS",MIN(B20+D20,MAX(Inputs!$B$16,ROUND(B20*Inputs!$B$15,2))))</f>
        <v>49.43</v>
      </c>
      <c r="G20" s="3">
        <f>IF(Inputs!$B$27&lt;&gt;"Ready to model","PENDING INPUTS",MIN(C20+E20,Inputs!$B$9))</f>
        <v>0</v>
      </c>
      <c r="H20" s="3">
        <f>IF(Inputs!$B$27&lt;&gt;"Ready to model","PENDING INPUTS",Inputs!$B$7)</f>
        <v>550</v>
      </c>
      <c r="I20" s="3">
        <f>IF(Inputs!$B$27&lt;&gt;"Ready to model","PENDING INPUTS",MAX(0,F20+G20-H20))</f>
        <v>0</v>
      </c>
      <c r="J20" s="3">
        <f>IF(Inputs!$B$27&lt;&gt;"Ready to model","PENDING INPUTS",IF(F20+G20&gt;H20,IF(F20+G20=0,0,H20*F20/(F20+G20)),MIN(B20+D20,F20+MAX(0,H20-F20-G20-IF((IF(A20&lt;=Inputs!$B$13,Inputs!$B$12,Inputs!$B$14))&lt;Inputs!$B$5,C20+E20-G20,0)))))</f>
        <v>550</v>
      </c>
      <c r="K20" s="3">
        <f>IF(Inputs!$B$27&lt;&gt;"Ready to model","PENDING INPUTS",MIN(C20+E20,MAX(0,H20-J20)))</f>
        <v>0</v>
      </c>
      <c r="L20" s="3">
        <f>IF(Inputs!$B$27&lt;&gt;"Ready to model","PENDING INPUTS",MAX(0,B20+D20-J20))</f>
        <v>1970.6900000000005</v>
      </c>
      <c r="M20" s="3">
        <f>IF(Inputs!$B$27&lt;&gt;"Ready to model","PENDING INPUTS",MAX(0,C20+E20-K20))</f>
        <v>0</v>
      </c>
      <c r="N20" s="3">
        <f>IF(Inputs!$B$27&lt;&gt;"Ready to model","PENDING INPUTS",L20+M20)</f>
        <v>1970.6900000000005</v>
      </c>
      <c r="O20" s="3">
        <f>IF(Inputs!$B$27&lt;&gt;"Ready to model","PENDING INPUTS",D20+E20+O19)</f>
        <v>696.69</v>
      </c>
      <c r="P20" s="3">
        <f>IF(Inputs!$B$27&lt;&gt;"Ready to model","PENDING INPUTS",J20+K20+P19)</f>
        <v>8800</v>
      </c>
    </row>
    <row r="21" spans="1:16" ht="27.95" customHeight="1" x14ac:dyDescent="0.25">
      <c r="A21">
        <v>17</v>
      </c>
      <c r="B21" s="3">
        <f>IF(Inputs!$B$27&lt;&gt;"Ready to model","PENDING INPUTS",L20)</f>
        <v>1970.6900000000005</v>
      </c>
      <c r="C21" s="3">
        <f>IF(Inputs!$B$27&lt;&gt;"Ready to model","PENDING INPUTS",M20)</f>
        <v>0</v>
      </c>
      <c r="D21" s="3">
        <f>IF(Inputs!$B$27&lt;&gt;"Ready to model","PENDING INPUTS",ROUND(B21*(IF(A21&lt;=Inputs!$B$13,Inputs!$B$12,Inputs!$B$14))/12,2))</f>
        <v>39.409999999999997</v>
      </c>
      <c r="E21" s="3">
        <f>IF(Inputs!$B$27&lt;&gt;"Ready to model","PENDING INPUTS",ROUND(C21*Inputs!$B$5/12,2))</f>
        <v>0</v>
      </c>
      <c r="F21" s="3">
        <f>IF(Inputs!$B$27&lt;&gt;"Ready to model","PENDING INPUTS",MIN(B21+D21,MAX(Inputs!$B$16,ROUND(B21*Inputs!$B$15,2))))</f>
        <v>39.409999999999997</v>
      </c>
      <c r="G21" s="3">
        <f>IF(Inputs!$B$27&lt;&gt;"Ready to model","PENDING INPUTS",MIN(C21+E21,Inputs!$B$9))</f>
        <v>0</v>
      </c>
      <c r="H21" s="3">
        <f>IF(Inputs!$B$27&lt;&gt;"Ready to model","PENDING INPUTS",Inputs!$B$7)</f>
        <v>550</v>
      </c>
      <c r="I21" s="3">
        <f>IF(Inputs!$B$27&lt;&gt;"Ready to model","PENDING INPUTS",MAX(0,F21+G21-H21))</f>
        <v>0</v>
      </c>
      <c r="J21" s="3">
        <f>IF(Inputs!$B$27&lt;&gt;"Ready to model","PENDING INPUTS",IF(F21+G21&gt;H21,IF(F21+G21=0,0,H21*F21/(F21+G21)),MIN(B21+D21,F21+MAX(0,H21-F21-G21-IF((IF(A21&lt;=Inputs!$B$13,Inputs!$B$12,Inputs!$B$14))&lt;Inputs!$B$5,C21+E21-G21,0)))))</f>
        <v>550</v>
      </c>
      <c r="K21" s="3">
        <f>IF(Inputs!$B$27&lt;&gt;"Ready to model","PENDING INPUTS",MIN(C21+E21,MAX(0,H21-J21)))</f>
        <v>0</v>
      </c>
      <c r="L21" s="3">
        <f>IF(Inputs!$B$27&lt;&gt;"Ready to model","PENDING INPUTS",MAX(0,B21+D21-J21))</f>
        <v>1460.1000000000006</v>
      </c>
      <c r="M21" s="3">
        <f>IF(Inputs!$B$27&lt;&gt;"Ready to model","PENDING INPUTS",MAX(0,C21+E21-K21))</f>
        <v>0</v>
      </c>
      <c r="N21" s="3">
        <f>IF(Inputs!$B$27&lt;&gt;"Ready to model","PENDING INPUTS",L21+M21)</f>
        <v>1460.1000000000006</v>
      </c>
      <c r="O21" s="3">
        <f>IF(Inputs!$B$27&lt;&gt;"Ready to model","PENDING INPUTS",D21+E21+O20)</f>
        <v>736.1</v>
      </c>
      <c r="P21" s="3">
        <f>IF(Inputs!$B$27&lt;&gt;"Ready to model","PENDING INPUTS",J21+K21+P20)</f>
        <v>9350</v>
      </c>
    </row>
    <row r="22" spans="1:16" ht="27.95" customHeight="1" x14ac:dyDescent="0.25">
      <c r="A22">
        <v>18</v>
      </c>
      <c r="B22" s="3">
        <f>IF(Inputs!$B$27&lt;&gt;"Ready to model","PENDING INPUTS",L21)</f>
        <v>1460.1000000000006</v>
      </c>
      <c r="C22" s="3">
        <f>IF(Inputs!$B$27&lt;&gt;"Ready to model","PENDING INPUTS",M21)</f>
        <v>0</v>
      </c>
      <c r="D22" s="3">
        <f>IF(Inputs!$B$27&lt;&gt;"Ready to model","PENDING INPUTS",ROUND(B22*(IF(A22&lt;=Inputs!$B$13,Inputs!$B$12,Inputs!$B$14))/12,2))</f>
        <v>29.2</v>
      </c>
      <c r="E22" s="3">
        <f>IF(Inputs!$B$27&lt;&gt;"Ready to model","PENDING INPUTS",ROUND(C22*Inputs!$B$5/12,2))</f>
        <v>0</v>
      </c>
      <c r="F22" s="3">
        <f>IF(Inputs!$B$27&lt;&gt;"Ready to model","PENDING INPUTS",MIN(B22+D22,MAX(Inputs!$B$16,ROUND(B22*Inputs!$B$15,2))))</f>
        <v>35</v>
      </c>
      <c r="G22" s="3">
        <f>IF(Inputs!$B$27&lt;&gt;"Ready to model","PENDING INPUTS",MIN(C22+E22,Inputs!$B$9))</f>
        <v>0</v>
      </c>
      <c r="H22" s="3">
        <f>IF(Inputs!$B$27&lt;&gt;"Ready to model","PENDING INPUTS",Inputs!$B$7)</f>
        <v>550</v>
      </c>
      <c r="I22" s="3">
        <f>IF(Inputs!$B$27&lt;&gt;"Ready to model","PENDING INPUTS",MAX(0,F22+G22-H22))</f>
        <v>0</v>
      </c>
      <c r="J22" s="3">
        <f>IF(Inputs!$B$27&lt;&gt;"Ready to model","PENDING INPUTS",IF(F22+G22&gt;H22,IF(F22+G22=0,0,H22*F22/(F22+G22)),MIN(B22+D22,F22+MAX(0,H22-F22-G22-IF((IF(A22&lt;=Inputs!$B$13,Inputs!$B$12,Inputs!$B$14))&lt;Inputs!$B$5,C22+E22-G22,0)))))</f>
        <v>550</v>
      </c>
      <c r="K22" s="3">
        <f>IF(Inputs!$B$27&lt;&gt;"Ready to model","PENDING INPUTS",MIN(C22+E22,MAX(0,H22-J22)))</f>
        <v>0</v>
      </c>
      <c r="L22" s="3">
        <f>IF(Inputs!$B$27&lt;&gt;"Ready to model","PENDING INPUTS",MAX(0,B22+D22-J22))</f>
        <v>939.30000000000064</v>
      </c>
      <c r="M22" s="3">
        <f>IF(Inputs!$B$27&lt;&gt;"Ready to model","PENDING INPUTS",MAX(0,C22+E22-K22))</f>
        <v>0</v>
      </c>
      <c r="N22" s="3">
        <f>IF(Inputs!$B$27&lt;&gt;"Ready to model","PENDING INPUTS",L22+M22)</f>
        <v>939.30000000000064</v>
      </c>
      <c r="O22" s="3">
        <f>IF(Inputs!$B$27&lt;&gt;"Ready to model","PENDING INPUTS",D22+E22+O21)</f>
        <v>765.30000000000007</v>
      </c>
      <c r="P22" s="3">
        <f>IF(Inputs!$B$27&lt;&gt;"Ready to model","PENDING INPUTS",J22+K22+P21)</f>
        <v>9900</v>
      </c>
    </row>
    <row r="23" spans="1:16" ht="27.95" customHeight="1" x14ac:dyDescent="0.25">
      <c r="A23">
        <v>19</v>
      </c>
      <c r="B23" s="3">
        <f>IF(Inputs!$B$27&lt;&gt;"Ready to model","PENDING INPUTS",L22)</f>
        <v>939.30000000000064</v>
      </c>
      <c r="C23" s="3">
        <f>IF(Inputs!$B$27&lt;&gt;"Ready to model","PENDING INPUTS",M22)</f>
        <v>0</v>
      </c>
      <c r="D23" s="3">
        <f>IF(Inputs!$B$27&lt;&gt;"Ready to model","PENDING INPUTS",ROUND(B23*(IF(A23&lt;=Inputs!$B$13,Inputs!$B$12,Inputs!$B$14))/12,2))</f>
        <v>18.79</v>
      </c>
      <c r="E23" s="3">
        <f>IF(Inputs!$B$27&lt;&gt;"Ready to model","PENDING INPUTS",ROUND(C23*Inputs!$B$5/12,2))</f>
        <v>0</v>
      </c>
      <c r="F23" s="3">
        <f>IF(Inputs!$B$27&lt;&gt;"Ready to model","PENDING INPUTS",MIN(B23+D23,MAX(Inputs!$B$16,ROUND(B23*Inputs!$B$15,2))))</f>
        <v>35</v>
      </c>
      <c r="G23" s="3">
        <f>IF(Inputs!$B$27&lt;&gt;"Ready to model","PENDING INPUTS",MIN(C23+E23,Inputs!$B$9))</f>
        <v>0</v>
      </c>
      <c r="H23" s="3">
        <f>IF(Inputs!$B$27&lt;&gt;"Ready to model","PENDING INPUTS",Inputs!$B$7)</f>
        <v>550</v>
      </c>
      <c r="I23" s="3">
        <f>IF(Inputs!$B$27&lt;&gt;"Ready to model","PENDING INPUTS",MAX(0,F23+G23-H23))</f>
        <v>0</v>
      </c>
      <c r="J23" s="3">
        <f>IF(Inputs!$B$27&lt;&gt;"Ready to model","PENDING INPUTS",IF(F23+G23&gt;H23,IF(F23+G23=0,0,H23*F23/(F23+G23)),MIN(B23+D23,F23+MAX(0,H23-F23-G23-IF((IF(A23&lt;=Inputs!$B$13,Inputs!$B$12,Inputs!$B$14))&lt;Inputs!$B$5,C23+E23-G23,0)))))</f>
        <v>550</v>
      </c>
      <c r="K23" s="3">
        <f>IF(Inputs!$B$27&lt;&gt;"Ready to model","PENDING INPUTS",MIN(C23+E23,MAX(0,H23-J23)))</f>
        <v>0</v>
      </c>
      <c r="L23" s="3">
        <f>IF(Inputs!$B$27&lt;&gt;"Ready to model","PENDING INPUTS",MAX(0,B23+D23-J23))</f>
        <v>408.0900000000006</v>
      </c>
      <c r="M23" s="3">
        <f>IF(Inputs!$B$27&lt;&gt;"Ready to model","PENDING INPUTS",MAX(0,C23+E23-K23))</f>
        <v>0</v>
      </c>
      <c r="N23" s="3">
        <f>IF(Inputs!$B$27&lt;&gt;"Ready to model","PENDING INPUTS",L23+M23)</f>
        <v>408.0900000000006</v>
      </c>
      <c r="O23" s="3">
        <f>IF(Inputs!$B$27&lt;&gt;"Ready to model","PENDING INPUTS",D23+E23+O22)</f>
        <v>784.09</v>
      </c>
      <c r="P23" s="3">
        <f>IF(Inputs!$B$27&lt;&gt;"Ready to model","PENDING INPUTS",J23+K23+P22)</f>
        <v>10450</v>
      </c>
    </row>
    <row r="24" spans="1:16" ht="27.95" customHeight="1" x14ac:dyDescent="0.25">
      <c r="A24">
        <v>20</v>
      </c>
      <c r="B24" s="3">
        <f>IF(Inputs!$B$27&lt;&gt;"Ready to model","PENDING INPUTS",L23)</f>
        <v>408.0900000000006</v>
      </c>
      <c r="C24" s="3">
        <f>IF(Inputs!$B$27&lt;&gt;"Ready to model","PENDING INPUTS",M23)</f>
        <v>0</v>
      </c>
      <c r="D24" s="3">
        <f>IF(Inputs!$B$27&lt;&gt;"Ready to model","PENDING INPUTS",ROUND(B24*(IF(A24&lt;=Inputs!$B$13,Inputs!$B$12,Inputs!$B$14))/12,2))</f>
        <v>8.16</v>
      </c>
      <c r="E24" s="3">
        <f>IF(Inputs!$B$27&lt;&gt;"Ready to model","PENDING INPUTS",ROUND(C24*Inputs!$B$5/12,2))</f>
        <v>0</v>
      </c>
      <c r="F24" s="3">
        <f>IF(Inputs!$B$27&lt;&gt;"Ready to model","PENDING INPUTS",MIN(B24+D24,MAX(Inputs!$B$16,ROUND(B24*Inputs!$B$15,2))))</f>
        <v>35</v>
      </c>
      <c r="G24" s="3">
        <f>IF(Inputs!$B$27&lt;&gt;"Ready to model","PENDING INPUTS",MIN(C24+E24,Inputs!$B$9))</f>
        <v>0</v>
      </c>
      <c r="H24" s="3">
        <f>IF(Inputs!$B$27&lt;&gt;"Ready to model","PENDING INPUTS",Inputs!$B$7)</f>
        <v>550</v>
      </c>
      <c r="I24" s="3">
        <f>IF(Inputs!$B$27&lt;&gt;"Ready to model","PENDING INPUTS",MAX(0,F24+G24-H24))</f>
        <v>0</v>
      </c>
      <c r="J24" s="3">
        <f>IF(Inputs!$B$27&lt;&gt;"Ready to model","PENDING INPUTS",IF(F24+G24&gt;H24,IF(F24+G24=0,0,H24*F24/(F24+G24)),MIN(B24+D24,F24+MAX(0,H24-F24-G24-IF((IF(A24&lt;=Inputs!$B$13,Inputs!$B$12,Inputs!$B$14))&lt;Inputs!$B$5,C24+E24-G24,0)))))</f>
        <v>416.25000000000063</v>
      </c>
      <c r="K24" s="3">
        <f>IF(Inputs!$B$27&lt;&gt;"Ready to model","PENDING INPUTS",MIN(C24+E24,MAX(0,H24-J24)))</f>
        <v>0</v>
      </c>
      <c r="L24" s="3">
        <f>IF(Inputs!$B$27&lt;&gt;"Ready to model","PENDING INPUTS",MAX(0,B24+D24-J24))</f>
        <v>0</v>
      </c>
      <c r="M24" s="3">
        <f>IF(Inputs!$B$27&lt;&gt;"Ready to model","PENDING INPUTS",MAX(0,C24+E24-K24))</f>
        <v>0</v>
      </c>
      <c r="N24" s="3">
        <f>IF(Inputs!$B$27&lt;&gt;"Ready to model","PENDING INPUTS",L24+M24)</f>
        <v>0</v>
      </c>
      <c r="O24" s="3">
        <f>IF(Inputs!$B$27&lt;&gt;"Ready to model","PENDING INPUTS",D24+E24+O23)</f>
        <v>792.25</v>
      </c>
      <c r="P24" s="3">
        <f>IF(Inputs!$B$27&lt;&gt;"Ready to model","PENDING INPUTS",J24+K24+P23)</f>
        <v>10866.25</v>
      </c>
    </row>
    <row r="25" spans="1:16" ht="27.95" customHeight="1" x14ac:dyDescent="0.25">
      <c r="A25">
        <v>21</v>
      </c>
      <c r="B25" s="3">
        <f>IF(Inputs!$B$27&lt;&gt;"Ready to model","PENDING INPUTS",L24)</f>
        <v>0</v>
      </c>
      <c r="C25" s="3">
        <f>IF(Inputs!$B$27&lt;&gt;"Ready to model","PENDING INPUTS",M24)</f>
        <v>0</v>
      </c>
      <c r="D25" s="3">
        <f>IF(Inputs!$B$27&lt;&gt;"Ready to model","PENDING INPUTS",ROUND(B25*(IF(A25&lt;=Inputs!$B$13,Inputs!$B$12,Inputs!$B$14))/12,2))</f>
        <v>0</v>
      </c>
      <c r="E25" s="3">
        <f>IF(Inputs!$B$27&lt;&gt;"Ready to model","PENDING INPUTS",ROUND(C25*Inputs!$B$5/12,2))</f>
        <v>0</v>
      </c>
      <c r="F25" s="3">
        <f>IF(Inputs!$B$27&lt;&gt;"Ready to model","PENDING INPUTS",MIN(B25+D25,MAX(Inputs!$B$16,ROUND(B25*Inputs!$B$15,2))))</f>
        <v>0</v>
      </c>
      <c r="G25" s="3">
        <f>IF(Inputs!$B$27&lt;&gt;"Ready to model","PENDING INPUTS",MIN(C25+E25,Inputs!$B$9))</f>
        <v>0</v>
      </c>
      <c r="H25" s="3">
        <f>IF(Inputs!$B$27&lt;&gt;"Ready to model","PENDING INPUTS",Inputs!$B$7)</f>
        <v>550</v>
      </c>
      <c r="I25" s="3">
        <f>IF(Inputs!$B$27&lt;&gt;"Ready to model","PENDING INPUTS",MAX(0,F25+G25-H25))</f>
        <v>0</v>
      </c>
      <c r="J25" s="3">
        <f>IF(Inputs!$B$27&lt;&gt;"Ready to model","PENDING INPUTS",IF(F25+G25&gt;H25,IF(F25+G25=0,0,H25*F25/(F25+G25)),MIN(B25+D25,F25+MAX(0,H25-F25-G25-IF((IF(A25&lt;=Inputs!$B$13,Inputs!$B$12,Inputs!$B$14))&lt;Inputs!$B$5,C25+E25-G25,0)))))</f>
        <v>0</v>
      </c>
      <c r="K25" s="3">
        <f>IF(Inputs!$B$27&lt;&gt;"Ready to model","PENDING INPUTS",MIN(C25+E25,MAX(0,H25-J25)))</f>
        <v>0</v>
      </c>
      <c r="L25" s="3">
        <f>IF(Inputs!$B$27&lt;&gt;"Ready to model","PENDING INPUTS",MAX(0,B25+D25-J25))</f>
        <v>0</v>
      </c>
      <c r="M25" s="3">
        <f>IF(Inputs!$B$27&lt;&gt;"Ready to model","PENDING INPUTS",MAX(0,C25+E25-K25))</f>
        <v>0</v>
      </c>
      <c r="N25" s="3">
        <f>IF(Inputs!$B$27&lt;&gt;"Ready to model","PENDING INPUTS",L25+M25)</f>
        <v>0</v>
      </c>
      <c r="O25" s="3">
        <f>IF(Inputs!$B$27&lt;&gt;"Ready to model","PENDING INPUTS",D25+E25+O24)</f>
        <v>792.25</v>
      </c>
      <c r="P25" s="3">
        <f>IF(Inputs!$B$27&lt;&gt;"Ready to model","PENDING INPUTS",J25+K25+P24)</f>
        <v>10866.25</v>
      </c>
    </row>
    <row r="26" spans="1:16" ht="27.95" customHeight="1" x14ac:dyDescent="0.25">
      <c r="A26">
        <v>22</v>
      </c>
      <c r="B26" s="3">
        <f>IF(Inputs!$B$27&lt;&gt;"Ready to model","PENDING INPUTS",L25)</f>
        <v>0</v>
      </c>
      <c r="C26" s="3">
        <f>IF(Inputs!$B$27&lt;&gt;"Ready to model","PENDING INPUTS",M25)</f>
        <v>0</v>
      </c>
      <c r="D26" s="3">
        <f>IF(Inputs!$B$27&lt;&gt;"Ready to model","PENDING INPUTS",ROUND(B26*(IF(A26&lt;=Inputs!$B$13,Inputs!$B$12,Inputs!$B$14))/12,2))</f>
        <v>0</v>
      </c>
      <c r="E26" s="3">
        <f>IF(Inputs!$B$27&lt;&gt;"Ready to model","PENDING INPUTS",ROUND(C26*Inputs!$B$5/12,2))</f>
        <v>0</v>
      </c>
      <c r="F26" s="3">
        <f>IF(Inputs!$B$27&lt;&gt;"Ready to model","PENDING INPUTS",MIN(B26+D26,MAX(Inputs!$B$16,ROUND(B26*Inputs!$B$15,2))))</f>
        <v>0</v>
      </c>
      <c r="G26" s="3">
        <f>IF(Inputs!$B$27&lt;&gt;"Ready to model","PENDING INPUTS",MIN(C26+E26,Inputs!$B$9))</f>
        <v>0</v>
      </c>
      <c r="H26" s="3">
        <f>IF(Inputs!$B$27&lt;&gt;"Ready to model","PENDING INPUTS",Inputs!$B$7)</f>
        <v>550</v>
      </c>
      <c r="I26" s="3">
        <f>IF(Inputs!$B$27&lt;&gt;"Ready to model","PENDING INPUTS",MAX(0,F26+G26-H26))</f>
        <v>0</v>
      </c>
      <c r="J26" s="3">
        <f>IF(Inputs!$B$27&lt;&gt;"Ready to model","PENDING INPUTS",IF(F26+G26&gt;H26,IF(F26+G26=0,0,H26*F26/(F26+G26)),MIN(B26+D26,F26+MAX(0,H26-F26-G26-IF((IF(A26&lt;=Inputs!$B$13,Inputs!$B$12,Inputs!$B$14))&lt;Inputs!$B$5,C26+E26-G26,0)))))</f>
        <v>0</v>
      </c>
      <c r="K26" s="3">
        <f>IF(Inputs!$B$27&lt;&gt;"Ready to model","PENDING INPUTS",MIN(C26+E26,MAX(0,H26-J26)))</f>
        <v>0</v>
      </c>
      <c r="L26" s="3">
        <f>IF(Inputs!$B$27&lt;&gt;"Ready to model","PENDING INPUTS",MAX(0,B26+D26-J26))</f>
        <v>0</v>
      </c>
      <c r="M26" s="3">
        <f>IF(Inputs!$B$27&lt;&gt;"Ready to model","PENDING INPUTS",MAX(0,C26+E26-K26))</f>
        <v>0</v>
      </c>
      <c r="N26" s="3">
        <f>IF(Inputs!$B$27&lt;&gt;"Ready to model","PENDING INPUTS",L26+M26)</f>
        <v>0</v>
      </c>
      <c r="O26" s="3">
        <f>IF(Inputs!$B$27&lt;&gt;"Ready to model","PENDING INPUTS",D26+E26+O25)</f>
        <v>792.25</v>
      </c>
      <c r="P26" s="3">
        <f>IF(Inputs!$B$27&lt;&gt;"Ready to model","PENDING INPUTS",J26+K26+P25)</f>
        <v>10866.25</v>
      </c>
    </row>
    <row r="27" spans="1:16" ht="27.95" customHeight="1" x14ac:dyDescent="0.25">
      <c r="A27">
        <v>23</v>
      </c>
      <c r="B27" s="3">
        <f>IF(Inputs!$B$27&lt;&gt;"Ready to model","PENDING INPUTS",L26)</f>
        <v>0</v>
      </c>
      <c r="C27" s="3">
        <f>IF(Inputs!$B$27&lt;&gt;"Ready to model","PENDING INPUTS",M26)</f>
        <v>0</v>
      </c>
      <c r="D27" s="3">
        <f>IF(Inputs!$B$27&lt;&gt;"Ready to model","PENDING INPUTS",ROUND(B27*(IF(A27&lt;=Inputs!$B$13,Inputs!$B$12,Inputs!$B$14))/12,2))</f>
        <v>0</v>
      </c>
      <c r="E27" s="3">
        <f>IF(Inputs!$B$27&lt;&gt;"Ready to model","PENDING INPUTS",ROUND(C27*Inputs!$B$5/12,2))</f>
        <v>0</v>
      </c>
      <c r="F27" s="3">
        <f>IF(Inputs!$B$27&lt;&gt;"Ready to model","PENDING INPUTS",MIN(B27+D27,MAX(Inputs!$B$16,ROUND(B27*Inputs!$B$15,2))))</f>
        <v>0</v>
      </c>
      <c r="G27" s="3">
        <f>IF(Inputs!$B$27&lt;&gt;"Ready to model","PENDING INPUTS",MIN(C27+E27,Inputs!$B$9))</f>
        <v>0</v>
      </c>
      <c r="H27" s="3">
        <f>IF(Inputs!$B$27&lt;&gt;"Ready to model","PENDING INPUTS",Inputs!$B$7)</f>
        <v>550</v>
      </c>
      <c r="I27" s="3">
        <f>IF(Inputs!$B$27&lt;&gt;"Ready to model","PENDING INPUTS",MAX(0,F27+G27-H27))</f>
        <v>0</v>
      </c>
      <c r="J27" s="3">
        <f>IF(Inputs!$B$27&lt;&gt;"Ready to model","PENDING INPUTS",IF(F27+G27&gt;H27,IF(F27+G27=0,0,H27*F27/(F27+G27)),MIN(B27+D27,F27+MAX(0,H27-F27-G27-IF((IF(A27&lt;=Inputs!$B$13,Inputs!$B$12,Inputs!$B$14))&lt;Inputs!$B$5,C27+E27-G27,0)))))</f>
        <v>0</v>
      </c>
      <c r="K27" s="3">
        <f>IF(Inputs!$B$27&lt;&gt;"Ready to model","PENDING INPUTS",MIN(C27+E27,MAX(0,H27-J27)))</f>
        <v>0</v>
      </c>
      <c r="L27" s="3">
        <f>IF(Inputs!$B$27&lt;&gt;"Ready to model","PENDING INPUTS",MAX(0,B27+D27-J27))</f>
        <v>0</v>
      </c>
      <c r="M27" s="3">
        <f>IF(Inputs!$B$27&lt;&gt;"Ready to model","PENDING INPUTS",MAX(0,C27+E27-K27))</f>
        <v>0</v>
      </c>
      <c r="N27" s="3">
        <f>IF(Inputs!$B$27&lt;&gt;"Ready to model","PENDING INPUTS",L27+M27)</f>
        <v>0</v>
      </c>
      <c r="O27" s="3">
        <f>IF(Inputs!$B$27&lt;&gt;"Ready to model","PENDING INPUTS",D27+E27+O26)</f>
        <v>792.25</v>
      </c>
      <c r="P27" s="3">
        <f>IF(Inputs!$B$27&lt;&gt;"Ready to model","PENDING INPUTS",J27+K27+P26)</f>
        <v>10866.25</v>
      </c>
    </row>
    <row r="28" spans="1:16" ht="27.95" customHeight="1" x14ac:dyDescent="0.25">
      <c r="A28">
        <v>24</v>
      </c>
      <c r="B28" s="3">
        <f>IF(Inputs!$B$27&lt;&gt;"Ready to model","PENDING INPUTS",L27)</f>
        <v>0</v>
      </c>
      <c r="C28" s="3">
        <f>IF(Inputs!$B$27&lt;&gt;"Ready to model","PENDING INPUTS",M27)</f>
        <v>0</v>
      </c>
      <c r="D28" s="3">
        <f>IF(Inputs!$B$27&lt;&gt;"Ready to model","PENDING INPUTS",ROUND(B28*(IF(A28&lt;=Inputs!$B$13,Inputs!$B$12,Inputs!$B$14))/12,2))</f>
        <v>0</v>
      </c>
      <c r="E28" s="3">
        <f>IF(Inputs!$B$27&lt;&gt;"Ready to model","PENDING INPUTS",ROUND(C28*Inputs!$B$5/12,2))</f>
        <v>0</v>
      </c>
      <c r="F28" s="3">
        <f>IF(Inputs!$B$27&lt;&gt;"Ready to model","PENDING INPUTS",MIN(B28+D28,MAX(Inputs!$B$16,ROUND(B28*Inputs!$B$15,2))))</f>
        <v>0</v>
      </c>
      <c r="G28" s="3">
        <f>IF(Inputs!$B$27&lt;&gt;"Ready to model","PENDING INPUTS",MIN(C28+E28,Inputs!$B$9))</f>
        <v>0</v>
      </c>
      <c r="H28" s="3">
        <f>IF(Inputs!$B$27&lt;&gt;"Ready to model","PENDING INPUTS",Inputs!$B$7)</f>
        <v>550</v>
      </c>
      <c r="I28" s="3">
        <f>IF(Inputs!$B$27&lt;&gt;"Ready to model","PENDING INPUTS",MAX(0,F28+G28-H28))</f>
        <v>0</v>
      </c>
      <c r="J28" s="3">
        <f>IF(Inputs!$B$27&lt;&gt;"Ready to model","PENDING INPUTS",IF(F28+G28&gt;H28,IF(F28+G28=0,0,H28*F28/(F28+G28)),MIN(B28+D28,F28+MAX(0,H28-F28-G28-IF((IF(A28&lt;=Inputs!$B$13,Inputs!$B$12,Inputs!$B$14))&lt;Inputs!$B$5,C28+E28-G28,0)))))</f>
        <v>0</v>
      </c>
      <c r="K28" s="3">
        <f>IF(Inputs!$B$27&lt;&gt;"Ready to model","PENDING INPUTS",MIN(C28+E28,MAX(0,H28-J28)))</f>
        <v>0</v>
      </c>
      <c r="L28" s="3">
        <f>IF(Inputs!$B$27&lt;&gt;"Ready to model","PENDING INPUTS",MAX(0,B28+D28-J28))</f>
        <v>0</v>
      </c>
      <c r="M28" s="3">
        <f>IF(Inputs!$B$27&lt;&gt;"Ready to model","PENDING INPUTS",MAX(0,C28+E28-K28))</f>
        <v>0</v>
      </c>
      <c r="N28" s="3">
        <f>IF(Inputs!$B$27&lt;&gt;"Ready to model","PENDING INPUTS",L28+M28)</f>
        <v>0</v>
      </c>
      <c r="O28" s="3">
        <f>IF(Inputs!$B$27&lt;&gt;"Ready to model","PENDING INPUTS",D28+E28+O27)</f>
        <v>792.25</v>
      </c>
      <c r="P28" s="3">
        <f>IF(Inputs!$B$27&lt;&gt;"Ready to model","PENDING INPUTS",J28+K28+P27)</f>
        <v>10866.25</v>
      </c>
    </row>
    <row r="29" spans="1:16" ht="27.95" customHeight="1" x14ac:dyDescent="0.25">
      <c r="A29">
        <v>25</v>
      </c>
      <c r="B29" s="3">
        <f>IF(Inputs!$B$27&lt;&gt;"Ready to model","PENDING INPUTS",L28)</f>
        <v>0</v>
      </c>
      <c r="C29" s="3">
        <f>IF(Inputs!$B$27&lt;&gt;"Ready to model","PENDING INPUTS",M28)</f>
        <v>0</v>
      </c>
      <c r="D29" s="3">
        <f>IF(Inputs!$B$27&lt;&gt;"Ready to model","PENDING INPUTS",ROUND(B29*(IF(A29&lt;=Inputs!$B$13,Inputs!$B$12,Inputs!$B$14))/12,2))</f>
        <v>0</v>
      </c>
      <c r="E29" s="3">
        <f>IF(Inputs!$B$27&lt;&gt;"Ready to model","PENDING INPUTS",ROUND(C29*Inputs!$B$5/12,2))</f>
        <v>0</v>
      </c>
      <c r="F29" s="3">
        <f>IF(Inputs!$B$27&lt;&gt;"Ready to model","PENDING INPUTS",MIN(B29+D29,MAX(Inputs!$B$16,ROUND(B29*Inputs!$B$15,2))))</f>
        <v>0</v>
      </c>
      <c r="G29" s="3">
        <f>IF(Inputs!$B$27&lt;&gt;"Ready to model","PENDING INPUTS",MIN(C29+E29,Inputs!$B$9))</f>
        <v>0</v>
      </c>
      <c r="H29" s="3">
        <f>IF(Inputs!$B$27&lt;&gt;"Ready to model","PENDING INPUTS",Inputs!$B$7)</f>
        <v>550</v>
      </c>
      <c r="I29" s="3">
        <f>IF(Inputs!$B$27&lt;&gt;"Ready to model","PENDING INPUTS",MAX(0,F29+G29-H29))</f>
        <v>0</v>
      </c>
      <c r="J29" s="3">
        <f>IF(Inputs!$B$27&lt;&gt;"Ready to model","PENDING INPUTS",IF(F29+G29&gt;H29,IF(F29+G29=0,0,H29*F29/(F29+G29)),MIN(B29+D29,F29+MAX(0,H29-F29-G29-IF((IF(A29&lt;=Inputs!$B$13,Inputs!$B$12,Inputs!$B$14))&lt;Inputs!$B$5,C29+E29-G29,0)))))</f>
        <v>0</v>
      </c>
      <c r="K29" s="3">
        <f>IF(Inputs!$B$27&lt;&gt;"Ready to model","PENDING INPUTS",MIN(C29+E29,MAX(0,H29-J29)))</f>
        <v>0</v>
      </c>
      <c r="L29" s="3">
        <f>IF(Inputs!$B$27&lt;&gt;"Ready to model","PENDING INPUTS",MAX(0,B29+D29-J29))</f>
        <v>0</v>
      </c>
      <c r="M29" s="3">
        <f>IF(Inputs!$B$27&lt;&gt;"Ready to model","PENDING INPUTS",MAX(0,C29+E29-K29))</f>
        <v>0</v>
      </c>
      <c r="N29" s="3">
        <f>IF(Inputs!$B$27&lt;&gt;"Ready to model","PENDING INPUTS",L29+M29)</f>
        <v>0</v>
      </c>
      <c r="O29" s="3">
        <f>IF(Inputs!$B$27&lt;&gt;"Ready to model","PENDING INPUTS",D29+E29+O28)</f>
        <v>792.25</v>
      </c>
      <c r="P29" s="3">
        <f>IF(Inputs!$B$27&lt;&gt;"Ready to model","PENDING INPUTS",J29+K29+P28)</f>
        <v>10866.25</v>
      </c>
    </row>
    <row r="30" spans="1:16" ht="27.95" customHeight="1" x14ac:dyDescent="0.25">
      <c r="A30">
        <v>26</v>
      </c>
      <c r="B30" s="3">
        <f>IF(Inputs!$B$27&lt;&gt;"Ready to model","PENDING INPUTS",L29)</f>
        <v>0</v>
      </c>
      <c r="C30" s="3">
        <f>IF(Inputs!$B$27&lt;&gt;"Ready to model","PENDING INPUTS",M29)</f>
        <v>0</v>
      </c>
      <c r="D30" s="3">
        <f>IF(Inputs!$B$27&lt;&gt;"Ready to model","PENDING INPUTS",ROUND(B30*(IF(A30&lt;=Inputs!$B$13,Inputs!$B$12,Inputs!$B$14))/12,2))</f>
        <v>0</v>
      </c>
      <c r="E30" s="3">
        <f>IF(Inputs!$B$27&lt;&gt;"Ready to model","PENDING INPUTS",ROUND(C30*Inputs!$B$5/12,2))</f>
        <v>0</v>
      </c>
      <c r="F30" s="3">
        <f>IF(Inputs!$B$27&lt;&gt;"Ready to model","PENDING INPUTS",MIN(B30+D30,MAX(Inputs!$B$16,ROUND(B30*Inputs!$B$15,2))))</f>
        <v>0</v>
      </c>
      <c r="G30" s="3">
        <f>IF(Inputs!$B$27&lt;&gt;"Ready to model","PENDING INPUTS",MIN(C30+E30,Inputs!$B$9))</f>
        <v>0</v>
      </c>
      <c r="H30" s="3">
        <f>IF(Inputs!$B$27&lt;&gt;"Ready to model","PENDING INPUTS",Inputs!$B$7)</f>
        <v>550</v>
      </c>
      <c r="I30" s="3">
        <f>IF(Inputs!$B$27&lt;&gt;"Ready to model","PENDING INPUTS",MAX(0,F30+G30-H30))</f>
        <v>0</v>
      </c>
      <c r="J30" s="3">
        <f>IF(Inputs!$B$27&lt;&gt;"Ready to model","PENDING INPUTS",IF(F30+G30&gt;H30,IF(F30+G30=0,0,H30*F30/(F30+G30)),MIN(B30+D30,F30+MAX(0,H30-F30-G30-IF((IF(A30&lt;=Inputs!$B$13,Inputs!$B$12,Inputs!$B$14))&lt;Inputs!$B$5,C30+E30-G30,0)))))</f>
        <v>0</v>
      </c>
      <c r="K30" s="3">
        <f>IF(Inputs!$B$27&lt;&gt;"Ready to model","PENDING INPUTS",MIN(C30+E30,MAX(0,H30-J30)))</f>
        <v>0</v>
      </c>
      <c r="L30" s="3">
        <f>IF(Inputs!$B$27&lt;&gt;"Ready to model","PENDING INPUTS",MAX(0,B30+D30-J30))</f>
        <v>0</v>
      </c>
      <c r="M30" s="3">
        <f>IF(Inputs!$B$27&lt;&gt;"Ready to model","PENDING INPUTS",MAX(0,C30+E30-K30))</f>
        <v>0</v>
      </c>
      <c r="N30" s="3">
        <f>IF(Inputs!$B$27&lt;&gt;"Ready to model","PENDING INPUTS",L30+M30)</f>
        <v>0</v>
      </c>
      <c r="O30" s="3">
        <f>IF(Inputs!$B$27&lt;&gt;"Ready to model","PENDING INPUTS",D30+E30+O29)</f>
        <v>792.25</v>
      </c>
      <c r="P30" s="3">
        <f>IF(Inputs!$B$27&lt;&gt;"Ready to model","PENDING INPUTS",J30+K30+P29)</f>
        <v>10866.25</v>
      </c>
    </row>
    <row r="31" spans="1:16" ht="27.95" customHeight="1" x14ac:dyDescent="0.25">
      <c r="A31">
        <v>27</v>
      </c>
      <c r="B31" s="3">
        <f>IF(Inputs!$B$27&lt;&gt;"Ready to model","PENDING INPUTS",L30)</f>
        <v>0</v>
      </c>
      <c r="C31" s="3">
        <f>IF(Inputs!$B$27&lt;&gt;"Ready to model","PENDING INPUTS",M30)</f>
        <v>0</v>
      </c>
      <c r="D31" s="3">
        <f>IF(Inputs!$B$27&lt;&gt;"Ready to model","PENDING INPUTS",ROUND(B31*(IF(A31&lt;=Inputs!$B$13,Inputs!$B$12,Inputs!$B$14))/12,2))</f>
        <v>0</v>
      </c>
      <c r="E31" s="3">
        <f>IF(Inputs!$B$27&lt;&gt;"Ready to model","PENDING INPUTS",ROUND(C31*Inputs!$B$5/12,2))</f>
        <v>0</v>
      </c>
      <c r="F31" s="3">
        <f>IF(Inputs!$B$27&lt;&gt;"Ready to model","PENDING INPUTS",MIN(B31+D31,MAX(Inputs!$B$16,ROUND(B31*Inputs!$B$15,2))))</f>
        <v>0</v>
      </c>
      <c r="G31" s="3">
        <f>IF(Inputs!$B$27&lt;&gt;"Ready to model","PENDING INPUTS",MIN(C31+E31,Inputs!$B$9))</f>
        <v>0</v>
      </c>
      <c r="H31" s="3">
        <f>IF(Inputs!$B$27&lt;&gt;"Ready to model","PENDING INPUTS",Inputs!$B$7)</f>
        <v>550</v>
      </c>
      <c r="I31" s="3">
        <f>IF(Inputs!$B$27&lt;&gt;"Ready to model","PENDING INPUTS",MAX(0,F31+G31-H31))</f>
        <v>0</v>
      </c>
      <c r="J31" s="3">
        <f>IF(Inputs!$B$27&lt;&gt;"Ready to model","PENDING INPUTS",IF(F31+G31&gt;H31,IF(F31+G31=0,0,H31*F31/(F31+G31)),MIN(B31+D31,F31+MAX(0,H31-F31-G31-IF((IF(A31&lt;=Inputs!$B$13,Inputs!$B$12,Inputs!$B$14))&lt;Inputs!$B$5,C31+E31-G31,0)))))</f>
        <v>0</v>
      </c>
      <c r="K31" s="3">
        <f>IF(Inputs!$B$27&lt;&gt;"Ready to model","PENDING INPUTS",MIN(C31+E31,MAX(0,H31-J31)))</f>
        <v>0</v>
      </c>
      <c r="L31" s="3">
        <f>IF(Inputs!$B$27&lt;&gt;"Ready to model","PENDING INPUTS",MAX(0,B31+D31-J31))</f>
        <v>0</v>
      </c>
      <c r="M31" s="3">
        <f>IF(Inputs!$B$27&lt;&gt;"Ready to model","PENDING INPUTS",MAX(0,C31+E31-K31))</f>
        <v>0</v>
      </c>
      <c r="N31" s="3">
        <f>IF(Inputs!$B$27&lt;&gt;"Ready to model","PENDING INPUTS",L31+M31)</f>
        <v>0</v>
      </c>
      <c r="O31" s="3">
        <f>IF(Inputs!$B$27&lt;&gt;"Ready to model","PENDING INPUTS",D31+E31+O30)</f>
        <v>792.25</v>
      </c>
      <c r="P31" s="3">
        <f>IF(Inputs!$B$27&lt;&gt;"Ready to model","PENDING INPUTS",J31+K31+P30)</f>
        <v>10866.25</v>
      </c>
    </row>
    <row r="32" spans="1:16" ht="27.95" customHeight="1" x14ac:dyDescent="0.25">
      <c r="A32">
        <v>28</v>
      </c>
      <c r="B32" s="3">
        <f>IF(Inputs!$B$27&lt;&gt;"Ready to model","PENDING INPUTS",L31)</f>
        <v>0</v>
      </c>
      <c r="C32" s="3">
        <f>IF(Inputs!$B$27&lt;&gt;"Ready to model","PENDING INPUTS",M31)</f>
        <v>0</v>
      </c>
      <c r="D32" s="3">
        <f>IF(Inputs!$B$27&lt;&gt;"Ready to model","PENDING INPUTS",ROUND(B32*(IF(A32&lt;=Inputs!$B$13,Inputs!$B$12,Inputs!$B$14))/12,2))</f>
        <v>0</v>
      </c>
      <c r="E32" s="3">
        <f>IF(Inputs!$B$27&lt;&gt;"Ready to model","PENDING INPUTS",ROUND(C32*Inputs!$B$5/12,2))</f>
        <v>0</v>
      </c>
      <c r="F32" s="3">
        <f>IF(Inputs!$B$27&lt;&gt;"Ready to model","PENDING INPUTS",MIN(B32+D32,MAX(Inputs!$B$16,ROUND(B32*Inputs!$B$15,2))))</f>
        <v>0</v>
      </c>
      <c r="G32" s="3">
        <f>IF(Inputs!$B$27&lt;&gt;"Ready to model","PENDING INPUTS",MIN(C32+E32,Inputs!$B$9))</f>
        <v>0</v>
      </c>
      <c r="H32" s="3">
        <f>IF(Inputs!$B$27&lt;&gt;"Ready to model","PENDING INPUTS",Inputs!$B$7)</f>
        <v>550</v>
      </c>
      <c r="I32" s="3">
        <f>IF(Inputs!$B$27&lt;&gt;"Ready to model","PENDING INPUTS",MAX(0,F32+G32-H32))</f>
        <v>0</v>
      </c>
      <c r="J32" s="3">
        <f>IF(Inputs!$B$27&lt;&gt;"Ready to model","PENDING INPUTS",IF(F32+G32&gt;H32,IF(F32+G32=0,0,H32*F32/(F32+G32)),MIN(B32+D32,F32+MAX(0,H32-F32-G32-IF((IF(A32&lt;=Inputs!$B$13,Inputs!$B$12,Inputs!$B$14))&lt;Inputs!$B$5,C32+E32-G32,0)))))</f>
        <v>0</v>
      </c>
      <c r="K32" s="3">
        <f>IF(Inputs!$B$27&lt;&gt;"Ready to model","PENDING INPUTS",MIN(C32+E32,MAX(0,H32-J32)))</f>
        <v>0</v>
      </c>
      <c r="L32" s="3">
        <f>IF(Inputs!$B$27&lt;&gt;"Ready to model","PENDING INPUTS",MAX(0,B32+D32-J32))</f>
        <v>0</v>
      </c>
      <c r="M32" s="3">
        <f>IF(Inputs!$B$27&lt;&gt;"Ready to model","PENDING INPUTS",MAX(0,C32+E32-K32))</f>
        <v>0</v>
      </c>
      <c r="N32" s="3">
        <f>IF(Inputs!$B$27&lt;&gt;"Ready to model","PENDING INPUTS",L32+M32)</f>
        <v>0</v>
      </c>
      <c r="O32" s="3">
        <f>IF(Inputs!$B$27&lt;&gt;"Ready to model","PENDING INPUTS",D32+E32+O31)</f>
        <v>792.25</v>
      </c>
      <c r="P32" s="3">
        <f>IF(Inputs!$B$27&lt;&gt;"Ready to model","PENDING INPUTS",J32+K32+P31)</f>
        <v>10866.25</v>
      </c>
    </row>
    <row r="33" spans="1:16" ht="27.95" customHeight="1" x14ac:dyDescent="0.25">
      <c r="A33">
        <v>29</v>
      </c>
      <c r="B33" s="3">
        <f>IF(Inputs!$B$27&lt;&gt;"Ready to model","PENDING INPUTS",L32)</f>
        <v>0</v>
      </c>
      <c r="C33" s="3">
        <f>IF(Inputs!$B$27&lt;&gt;"Ready to model","PENDING INPUTS",M32)</f>
        <v>0</v>
      </c>
      <c r="D33" s="3">
        <f>IF(Inputs!$B$27&lt;&gt;"Ready to model","PENDING INPUTS",ROUND(B33*(IF(A33&lt;=Inputs!$B$13,Inputs!$B$12,Inputs!$B$14))/12,2))</f>
        <v>0</v>
      </c>
      <c r="E33" s="3">
        <f>IF(Inputs!$B$27&lt;&gt;"Ready to model","PENDING INPUTS",ROUND(C33*Inputs!$B$5/12,2))</f>
        <v>0</v>
      </c>
      <c r="F33" s="3">
        <f>IF(Inputs!$B$27&lt;&gt;"Ready to model","PENDING INPUTS",MIN(B33+D33,MAX(Inputs!$B$16,ROUND(B33*Inputs!$B$15,2))))</f>
        <v>0</v>
      </c>
      <c r="G33" s="3">
        <f>IF(Inputs!$B$27&lt;&gt;"Ready to model","PENDING INPUTS",MIN(C33+E33,Inputs!$B$9))</f>
        <v>0</v>
      </c>
      <c r="H33" s="3">
        <f>IF(Inputs!$B$27&lt;&gt;"Ready to model","PENDING INPUTS",Inputs!$B$7)</f>
        <v>550</v>
      </c>
      <c r="I33" s="3">
        <f>IF(Inputs!$B$27&lt;&gt;"Ready to model","PENDING INPUTS",MAX(0,F33+G33-H33))</f>
        <v>0</v>
      </c>
      <c r="J33" s="3">
        <f>IF(Inputs!$B$27&lt;&gt;"Ready to model","PENDING INPUTS",IF(F33+G33&gt;H33,IF(F33+G33=0,0,H33*F33/(F33+G33)),MIN(B33+D33,F33+MAX(0,H33-F33-G33-IF((IF(A33&lt;=Inputs!$B$13,Inputs!$B$12,Inputs!$B$14))&lt;Inputs!$B$5,C33+E33-G33,0)))))</f>
        <v>0</v>
      </c>
      <c r="K33" s="3">
        <f>IF(Inputs!$B$27&lt;&gt;"Ready to model","PENDING INPUTS",MIN(C33+E33,MAX(0,H33-J33)))</f>
        <v>0</v>
      </c>
      <c r="L33" s="3">
        <f>IF(Inputs!$B$27&lt;&gt;"Ready to model","PENDING INPUTS",MAX(0,B33+D33-J33))</f>
        <v>0</v>
      </c>
      <c r="M33" s="3">
        <f>IF(Inputs!$B$27&lt;&gt;"Ready to model","PENDING INPUTS",MAX(0,C33+E33-K33))</f>
        <v>0</v>
      </c>
      <c r="N33" s="3">
        <f>IF(Inputs!$B$27&lt;&gt;"Ready to model","PENDING INPUTS",L33+M33)</f>
        <v>0</v>
      </c>
      <c r="O33" s="3">
        <f>IF(Inputs!$B$27&lt;&gt;"Ready to model","PENDING INPUTS",D33+E33+O32)</f>
        <v>792.25</v>
      </c>
      <c r="P33" s="3">
        <f>IF(Inputs!$B$27&lt;&gt;"Ready to model","PENDING INPUTS",J33+K33+P32)</f>
        <v>10866.25</v>
      </c>
    </row>
    <row r="34" spans="1:16" ht="27.95" customHeight="1" x14ac:dyDescent="0.25">
      <c r="A34">
        <v>30</v>
      </c>
      <c r="B34" s="3">
        <f>IF(Inputs!$B$27&lt;&gt;"Ready to model","PENDING INPUTS",L33)</f>
        <v>0</v>
      </c>
      <c r="C34" s="3">
        <f>IF(Inputs!$B$27&lt;&gt;"Ready to model","PENDING INPUTS",M33)</f>
        <v>0</v>
      </c>
      <c r="D34" s="3">
        <f>IF(Inputs!$B$27&lt;&gt;"Ready to model","PENDING INPUTS",ROUND(B34*(IF(A34&lt;=Inputs!$B$13,Inputs!$B$12,Inputs!$B$14))/12,2))</f>
        <v>0</v>
      </c>
      <c r="E34" s="3">
        <f>IF(Inputs!$B$27&lt;&gt;"Ready to model","PENDING INPUTS",ROUND(C34*Inputs!$B$5/12,2))</f>
        <v>0</v>
      </c>
      <c r="F34" s="3">
        <f>IF(Inputs!$B$27&lt;&gt;"Ready to model","PENDING INPUTS",MIN(B34+D34,MAX(Inputs!$B$16,ROUND(B34*Inputs!$B$15,2))))</f>
        <v>0</v>
      </c>
      <c r="G34" s="3">
        <f>IF(Inputs!$B$27&lt;&gt;"Ready to model","PENDING INPUTS",MIN(C34+E34,Inputs!$B$9))</f>
        <v>0</v>
      </c>
      <c r="H34" s="3">
        <f>IF(Inputs!$B$27&lt;&gt;"Ready to model","PENDING INPUTS",Inputs!$B$7)</f>
        <v>550</v>
      </c>
      <c r="I34" s="3">
        <f>IF(Inputs!$B$27&lt;&gt;"Ready to model","PENDING INPUTS",MAX(0,F34+G34-H34))</f>
        <v>0</v>
      </c>
      <c r="J34" s="3">
        <f>IF(Inputs!$B$27&lt;&gt;"Ready to model","PENDING INPUTS",IF(F34+G34&gt;H34,IF(F34+G34=0,0,H34*F34/(F34+G34)),MIN(B34+D34,F34+MAX(0,H34-F34-G34-IF((IF(A34&lt;=Inputs!$B$13,Inputs!$B$12,Inputs!$B$14))&lt;Inputs!$B$5,C34+E34-G34,0)))))</f>
        <v>0</v>
      </c>
      <c r="K34" s="3">
        <f>IF(Inputs!$B$27&lt;&gt;"Ready to model","PENDING INPUTS",MIN(C34+E34,MAX(0,H34-J34)))</f>
        <v>0</v>
      </c>
      <c r="L34" s="3">
        <f>IF(Inputs!$B$27&lt;&gt;"Ready to model","PENDING INPUTS",MAX(0,B34+D34-J34))</f>
        <v>0</v>
      </c>
      <c r="M34" s="3">
        <f>IF(Inputs!$B$27&lt;&gt;"Ready to model","PENDING INPUTS",MAX(0,C34+E34-K34))</f>
        <v>0</v>
      </c>
      <c r="N34" s="3">
        <f>IF(Inputs!$B$27&lt;&gt;"Ready to model","PENDING INPUTS",L34+M34)</f>
        <v>0</v>
      </c>
      <c r="O34" s="3">
        <f>IF(Inputs!$B$27&lt;&gt;"Ready to model","PENDING INPUTS",D34+E34+O33)</f>
        <v>792.25</v>
      </c>
      <c r="P34" s="3">
        <f>IF(Inputs!$B$27&lt;&gt;"Ready to model","PENDING INPUTS",J34+K34+P33)</f>
        <v>10866.25</v>
      </c>
    </row>
    <row r="35" spans="1:16" ht="27.95" customHeight="1" x14ac:dyDescent="0.25">
      <c r="A35">
        <v>31</v>
      </c>
      <c r="B35" s="3">
        <f>IF(Inputs!$B$27&lt;&gt;"Ready to model","PENDING INPUTS",L34)</f>
        <v>0</v>
      </c>
      <c r="C35" s="3">
        <f>IF(Inputs!$B$27&lt;&gt;"Ready to model","PENDING INPUTS",M34)</f>
        <v>0</v>
      </c>
      <c r="D35" s="3">
        <f>IF(Inputs!$B$27&lt;&gt;"Ready to model","PENDING INPUTS",ROUND(B35*(IF(A35&lt;=Inputs!$B$13,Inputs!$B$12,Inputs!$B$14))/12,2))</f>
        <v>0</v>
      </c>
      <c r="E35" s="3">
        <f>IF(Inputs!$B$27&lt;&gt;"Ready to model","PENDING INPUTS",ROUND(C35*Inputs!$B$5/12,2))</f>
        <v>0</v>
      </c>
      <c r="F35" s="3">
        <f>IF(Inputs!$B$27&lt;&gt;"Ready to model","PENDING INPUTS",MIN(B35+D35,MAX(Inputs!$B$16,ROUND(B35*Inputs!$B$15,2))))</f>
        <v>0</v>
      </c>
      <c r="G35" s="3">
        <f>IF(Inputs!$B$27&lt;&gt;"Ready to model","PENDING INPUTS",MIN(C35+E35,Inputs!$B$9))</f>
        <v>0</v>
      </c>
      <c r="H35" s="3">
        <f>IF(Inputs!$B$27&lt;&gt;"Ready to model","PENDING INPUTS",Inputs!$B$7)</f>
        <v>550</v>
      </c>
      <c r="I35" s="3">
        <f>IF(Inputs!$B$27&lt;&gt;"Ready to model","PENDING INPUTS",MAX(0,F35+G35-H35))</f>
        <v>0</v>
      </c>
      <c r="J35" s="3">
        <f>IF(Inputs!$B$27&lt;&gt;"Ready to model","PENDING INPUTS",IF(F35+G35&gt;H35,IF(F35+G35=0,0,H35*F35/(F35+G35)),MIN(B35+D35,F35+MAX(0,H35-F35-G35-IF((IF(A35&lt;=Inputs!$B$13,Inputs!$B$12,Inputs!$B$14))&lt;Inputs!$B$5,C35+E35-G35,0)))))</f>
        <v>0</v>
      </c>
      <c r="K35" s="3">
        <f>IF(Inputs!$B$27&lt;&gt;"Ready to model","PENDING INPUTS",MIN(C35+E35,MAX(0,H35-J35)))</f>
        <v>0</v>
      </c>
      <c r="L35" s="3">
        <f>IF(Inputs!$B$27&lt;&gt;"Ready to model","PENDING INPUTS",MAX(0,B35+D35-J35))</f>
        <v>0</v>
      </c>
      <c r="M35" s="3">
        <f>IF(Inputs!$B$27&lt;&gt;"Ready to model","PENDING INPUTS",MAX(0,C35+E35-K35))</f>
        <v>0</v>
      </c>
      <c r="N35" s="3">
        <f>IF(Inputs!$B$27&lt;&gt;"Ready to model","PENDING INPUTS",L35+M35)</f>
        <v>0</v>
      </c>
      <c r="O35" s="3">
        <f>IF(Inputs!$B$27&lt;&gt;"Ready to model","PENDING INPUTS",D35+E35+O34)</f>
        <v>792.25</v>
      </c>
      <c r="P35" s="3">
        <f>IF(Inputs!$B$27&lt;&gt;"Ready to model","PENDING INPUTS",J35+K35+P34)</f>
        <v>10866.25</v>
      </c>
    </row>
    <row r="36" spans="1:16" ht="27.95" customHeight="1" x14ac:dyDescent="0.25">
      <c r="A36">
        <v>32</v>
      </c>
      <c r="B36" s="3">
        <f>IF(Inputs!$B$27&lt;&gt;"Ready to model","PENDING INPUTS",L35)</f>
        <v>0</v>
      </c>
      <c r="C36" s="3">
        <f>IF(Inputs!$B$27&lt;&gt;"Ready to model","PENDING INPUTS",M35)</f>
        <v>0</v>
      </c>
      <c r="D36" s="3">
        <f>IF(Inputs!$B$27&lt;&gt;"Ready to model","PENDING INPUTS",ROUND(B36*(IF(A36&lt;=Inputs!$B$13,Inputs!$B$12,Inputs!$B$14))/12,2))</f>
        <v>0</v>
      </c>
      <c r="E36" s="3">
        <f>IF(Inputs!$B$27&lt;&gt;"Ready to model","PENDING INPUTS",ROUND(C36*Inputs!$B$5/12,2))</f>
        <v>0</v>
      </c>
      <c r="F36" s="3">
        <f>IF(Inputs!$B$27&lt;&gt;"Ready to model","PENDING INPUTS",MIN(B36+D36,MAX(Inputs!$B$16,ROUND(B36*Inputs!$B$15,2))))</f>
        <v>0</v>
      </c>
      <c r="G36" s="3">
        <f>IF(Inputs!$B$27&lt;&gt;"Ready to model","PENDING INPUTS",MIN(C36+E36,Inputs!$B$9))</f>
        <v>0</v>
      </c>
      <c r="H36" s="3">
        <f>IF(Inputs!$B$27&lt;&gt;"Ready to model","PENDING INPUTS",Inputs!$B$7)</f>
        <v>550</v>
      </c>
      <c r="I36" s="3">
        <f>IF(Inputs!$B$27&lt;&gt;"Ready to model","PENDING INPUTS",MAX(0,F36+G36-H36))</f>
        <v>0</v>
      </c>
      <c r="J36" s="3">
        <f>IF(Inputs!$B$27&lt;&gt;"Ready to model","PENDING INPUTS",IF(F36+G36&gt;H36,IF(F36+G36=0,0,H36*F36/(F36+G36)),MIN(B36+D36,F36+MAX(0,H36-F36-G36-IF((IF(A36&lt;=Inputs!$B$13,Inputs!$B$12,Inputs!$B$14))&lt;Inputs!$B$5,C36+E36-G36,0)))))</f>
        <v>0</v>
      </c>
      <c r="K36" s="3">
        <f>IF(Inputs!$B$27&lt;&gt;"Ready to model","PENDING INPUTS",MIN(C36+E36,MAX(0,H36-J36)))</f>
        <v>0</v>
      </c>
      <c r="L36" s="3">
        <f>IF(Inputs!$B$27&lt;&gt;"Ready to model","PENDING INPUTS",MAX(0,B36+D36-J36))</f>
        <v>0</v>
      </c>
      <c r="M36" s="3">
        <f>IF(Inputs!$B$27&lt;&gt;"Ready to model","PENDING INPUTS",MAX(0,C36+E36-K36))</f>
        <v>0</v>
      </c>
      <c r="N36" s="3">
        <f>IF(Inputs!$B$27&lt;&gt;"Ready to model","PENDING INPUTS",L36+M36)</f>
        <v>0</v>
      </c>
      <c r="O36" s="3">
        <f>IF(Inputs!$B$27&lt;&gt;"Ready to model","PENDING INPUTS",D36+E36+O35)</f>
        <v>792.25</v>
      </c>
      <c r="P36" s="3">
        <f>IF(Inputs!$B$27&lt;&gt;"Ready to model","PENDING INPUTS",J36+K36+P35)</f>
        <v>10866.25</v>
      </c>
    </row>
    <row r="37" spans="1:16" ht="27.95" customHeight="1" x14ac:dyDescent="0.25">
      <c r="A37">
        <v>33</v>
      </c>
      <c r="B37" s="3">
        <f>IF(Inputs!$B$27&lt;&gt;"Ready to model","PENDING INPUTS",L36)</f>
        <v>0</v>
      </c>
      <c r="C37" s="3">
        <f>IF(Inputs!$B$27&lt;&gt;"Ready to model","PENDING INPUTS",M36)</f>
        <v>0</v>
      </c>
      <c r="D37" s="3">
        <f>IF(Inputs!$B$27&lt;&gt;"Ready to model","PENDING INPUTS",ROUND(B37*(IF(A37&lt;=Inputs!$B$13,Inputs!$B$12,Inputs!$B$14))/12,2))</f>
        <v>0</v>
      </c>
      <c r="E37" s="3">
        <f>IF(Inputs!$B$27&lt;&gt;"Ready to model","PENDING INPUTS",ROUND(C37*Inputs!$B$5/12,2))</f>
        <v>0</v>
      </c>
      <c r="F37" s="3">
        <f>IF(Inputs!$B$27&lt;&gt;"Ready to model","PENDING INPUTS",MIN(B37+D37,MAX(Inputs!$B$16,ROUND(B37*Inputs!$B$15,2))))</f>
        <v>0</v>
      </c>
      <c r="G37" s="3">
        <f>IF(Inputs!$B$27&lt;&gt;"Ready to model","PENDING INPUTS",MIN(C37+E37,Inputs!$B$9))</f>
        <v>0</v>
      </c>
      <c r="H37" s="3">
        <f>IF(Inputs!$B$27&lt;&gt;"Ready to model","PENDING INPUTS",Inputs!$B$7)</f>
        <v>550</v>
      </c>
      <c r="I37" s="3">
        <f>IF(Inputs!$B$27&lt;&gt;"Ready to model","PENDING INPUTS",MAX(0,F37+G37-H37))</f>
        <v>0</v>
      </c>
      <c r="J37" s="3">
        <f>IF(Inputs!$B$27&lt;&gt;"Ready to model","PENDING INPUTS",IF(F37+G37&gt;H37,IF(F37+G37=0,0,H37*F37/(F37+G37)),MIN(B37+D37,F37+MAX(0,H37-F37-G37-IF((IF(A37&lt;=Inputs!$B$13,Inputs!$B$12,Inputs!$B$14))&lt;Inputs!$B$5,C37+E37-G37,0)))))</f>
        <v>0</v>
      </c>
      <c r="K37" s="3">
        <f>IF(Inputs!$B$27&lt;&gt;"Ready to model","PENDING INPUTS",MIN(C37+E37,MAX(0,H37-J37)))</f>
        <v>0</v>
      </c>
      <c r="L37" s="3">
        <f>IF(Inputs!$B$27&lt;&gt;"Ready to model","PENDING INPUTS",MAX(0,B37+D37-J37))</f>
        <v>0</v>
      </c>
      <c r="M37" s="3">
        <f>IF(Inputs!$B$27&lt;&gt;"Ready to model","PENDING INPUTS",MAX(0,C37+E37-K37))</f>
        <v>0</v>
      </c>
      <c r="N37" s="3">
        <f>IF(Inputs!$B$27&lt;&gt;"Ready to model","PENDING INPUTS",L37+M37)</f>
        <v>0</v>
      </c>
      <c r="O37" s="3">
        <f>IF(Inputs!$B$27&lt;&gt;"Ready to model","PENDING INPUTS",D37+E37+O36)</f>
        <v>792.25</v>
      </c>
      <c r="P37" s="3">
        <f>IF(Inputs!$B$27&lt;&gt;"Ready to model","PENDING INPUTS",J37+K37+P36)</f>
        <v>10866.25</v>
      </c>
    </row>
    <row r="38" spans="1:16" ht="27.95" customHeight="1" x14ac:dyDescent="0.25">
      <c r="A38">
        <v>34</v>
      </c>
      <c r="B38" s="3">
        <f>IF(Inputs!$B$27&lt;&gt;"Ready to model","PENDING INPUTS",L37)</f>
        <v>0</v>
      </c>
      <c r="C38" s="3">
        <f>IF(Inputs!$B$27&lt;&gt;"Ready to model","PENDING INPUTS",M37)</f>
        <v>0</v>
      </c>
      <c r="D38" s="3">
        <f>IF(Inputs!$B$27&lt;&gt;"Ready to model","PENDING INPUTS",ROUND(B38*(IF(A38&lt;=Inputs!$B$13,Inputs!$B$12,Inputs!$B$14))/12,2))</f>
        <v>0</v>
      </c>
      <c r="E38" s="3">
        <f>IF(Inputs!$B$27&lt;&gt;"Ready to model","PENDING INPUTS",ROUND(C38*Inputs!$B$5/12,2))</f>
        <v>0</v>
      </c>
      <c r="F38" s="3">
        <f>IF(Inputs!$B$27&lt;&gt;"Ready to model","PENDING INPUTS",MIN(B38+D38,MAX(Inputs!$B$16,ROUND(B38*Inputs!$B$15,2))))</f>
        <v>0</v>
      </c>
      <c r="G38" s="3">
        <f>IF(Inputs!$B$27&lt;&gt;"Ready to model","PENDING INPUTS",MIN(C38+E38,Inputs!$B$9))</f>
        <v>0</v>
      </c>
      <c r="H38" s="3">
        <f>IF(Inputs!$B$27&lt;&gt;"Ready to model","PENDING INPUTS",Inputs!$B$7)</f>
        <v>550</v>
      </c>
      <c r="I38" s="3">
        <f>IF(Inputs!$B$27&lt;&gt;"Ready to model","PENDING INPUTS",MAX(0,F38+G38-H38))</f>
        <v>0</v>
      </c>
      <c r="J38" s="3">
        <f>IF(Inputs!$B$27&lt;&gt;"Ready to model","PENDING INPUTS",IF(F38+G38&gt;H38,IF(F38+G38=0,0,H38*F38/(F38+G38)),MIN(B38+D38,F38+MAX(0,H38-F38-G38-IF((IF(A38&lt;=Inputs!$B$13,Inputs!$B$12,Inputs!$B$14))&lt;Inputs!$B$5,C38+E38-G38,0)))))</f>
        <v>0</v>
      </c>
      <c r="K38" s="3">
        <f>IF(Inputs!$B$27&lt;&gt;"Ready to model","PENDING INPUTS",MIN(C38+E38,MAX(0,H38-J38)))</f>
        <v>0</v>
      </c>
      <c r="L38" s="3">
        <f>IF(Inputs!$B$27&lt;&gt;"Ready to model","PENDING INPUTS",MAX(0,B38+D38-J38))</f>
        <v>0</v>
      </c>
      <c r="M38" s="3">
        <f>IF(Inputs!$B$27&lt;&gt;"Ready to model","PENDING INPUTS",MAX(0,C38+E38-K38))</f>
        <v>0</v>
      </c>
      <c r="N38" s="3">
        <f>IF(Inputs!$B$27&lt;&gt;"Ready to model","PENDING INPUTS",L38+M38)</f>
        <v>0</v>
      </c>
      <c r="O38" s="3">
        <f>IF(Inputs!$B$27&lt;&gt;"Ready to model","PENDING INPUTS",D38+E38+O37)</f>
        <v>792.25</v>
      </c>
      <c r="P38" s="3">
        <f>IF(Inputs!$B$27&lt;&gt;"Ready to model","PENDING INPUTS",J38+K38+P37)</f>
        <v>10866.25</v>
      </c>
    </row>
    <row r="39" spans="1:16" ht="27.95" customHeight="1" x14ac:dyDescent="0.25">
      <c r="A39">
        <v>35</v>
      </c>
      <c r="B39" s="3">
        <f>IF(Inputs!$B$27&lt;&gt;"Ready to model","PENDING INPUTS",L38)</f>
        <v>0</v>
      </c>
      <c r="C39" s="3">
        <f>IF(Inputs!$B$27&lt;&gt;"Ready to model","PENDING INPUTS",M38)</f>
        <v>0</v>
      </c>
      <c r="D39" s="3">
        <f>IF(Inputs!$B$27&lt;&gt;"Ready to model","PENDING INPUTS",ROUND(B39*(IF(A39&lt;=Inputs!$B$13,Inputs!$B$12,Inputs!$B$14))/12,2))</f>
        <v>0</v>
      </c>
      <c r="E39" s="3">
        <f>IF(Inputs!$B$27&lt;&gt;"Ready to model","PENDING INPUTS",ROUND(C39*Inputs!$B$5/12,2))</f>
        <v>0</v>
      </c>
      <c r="F39" s="3">
        <f>IF(Inputs!$B$27&lt;&gt;"Ready to model","PENDING INPUTS",MIN(B39+D39,MAX(Inputs!$B$16,ROUND(B39*Inputs!$B$15,2))))</f>
        <v>0</v>
      </c>
      <c r="G39" s="3">
        <f>IF(Inputs!$B$27&lt;&gt;"Ready to model","PENDING INPUTS",MIN(C39+E39,Inputs!$B$9))</f>
        <v>0</v>
      </c>
      <c r="H39" s="3">
        <f>IF(Inputs!$B$27&lt;&gt;"Ready to model","PENDING INPUTS",Inputs!$B$7)</f>
        <v>550</v>
      </c>
      <c r="I39" s="3">
        <f>IF(Inputs!$B$27&lt;&gt;"Ready to model","PENDING INPUTS",MAX(0,F39+G39-H39))</f>
        <v>0</v>
      </c>
      <c r="J39" s="3">
        <f>IF(Inputs!$B$27&lt;&gt;"Ready to model","PENDING INPUTS",IF(F39+G39&gt;H39,IF(F39+G39=0,0,H39*F39/(F39+G39)),MIN(B39+D39,F39+MAX(0,H39-F39-G39-IF((IF(A39&lt;=Inputs!$B$13,Inputs!$B$12,Inputs!$B$14))&lt;Inputs!$B$5,C39+E39-G39,0)))))</f>
        <v>0</v>
      </c>
      <c r="K39" s="3">
        <f>IF(Inputs!$B$27&lt;&gt;"Ready to model","PENDING INPUTS",MIN(C39+E39,MAX(0,H39-J39)))</f>
        <v>0</v>
      </c>
      <c r="L39" s="3">
        <f>IF(Inputs!$B$27&lt;&gt;"Ready to model","PENDING INPUTS",MAX(0,B39+D39-J39))</f>
        <v>0</v>
      </c>
      <c r="M39" s="3">
        <f>IF(Inputs!$B$27&lt;&gt;"Ready to model","PENDING INPUTS",MAX(0,C39+E39-K39))</f>
        <v>0</v>
      </c>
      <c r="N39" s="3">
        <f>IF(Inputs!$B$27&lt;&gt;"Ready to model","PENDING INPUTS",L39+M39)</f>
        <v>0</v>
      </c>
      <c r="O39" s="3">
        <f>IF(Inputs!$B$27&lt;&gt;"Ready to model","PENDING INPUTS",D39+E39+O38)</f>
        <v>792.25</v>
      </c>
      <c r="P39" s="3">
        <f>IF(Inputs!$B$27&lt;&gt;"Ready to model","PENDING INPUTS",J39+K39+P38)</f>
        <v>10866.25</v>
      </c>
    </row>
    <row r="40" spans="1:16" ht="27.95" customHeight="1" x14ac:dyDescent="0.25">
      <c r="A40">
        <v>36</v>
      </c>
      <c r="B40" s="3">
        <f>IF(Inputs!$B$27&lt;&gt;"Ready to model","PENDING INPUTS",L39)</f>
        <v>0</v>
      </c>
      <c r="C40" s="3">
        <f>IF(Inputs!$B$27&lt;&gt;"Ready to model","PENDING INPUTS",M39)</f>
        <v>0</v>
      </c>
      <c r="D40" s="3">
        <f>IF(Inputs!$B$27&lt;&gt;"Ready to model","PENDING INPUTS",ROUND(B40*(IF(A40&lt;=Inputs!$B$13,Inputs!$B$12,Inputs!$B$14))/12,2))</f>
        <v>0</v>
      </c>
      <c r="E40" s="3">
        <f>IF(Inputs!$B$27&lt;&gt;"Ready to model","PENDING INPUTS",ROUND(C40*Inputs!$B$5/12,2))</f>
        <v>0</v>
      </c>
      <c r="F40" s="3">
        <f>IF(Inputs!$B$27&lt;&gt;"Ready to model","PENDING INPUTS",MIN(B40+D40,MAX(Inputs!$B$16,ROUND(B40*Inputs!$B$15,2))))</f>
        <v>0</v>
      </c>
      <c r="G40" s="3">
        <f>IF(Inputs!$B$27&lt;&gt;"Ready to model","PENDING INPUTS",MIN(C40+E40,Inputs!$B$9))</f>
        <v>0</v>
      </c>
      <c r="H40" s="3">
        <f>IF(Inputs!$B$27&lt;&gt;"Ready to model","PENDING INPUTS",Inputs!$B$7)</f>
        <v>550</v>
      </c>
      <c r="I40" s="3">
        <f>IF(Inputs!$B$27&lt;&gt;"Ready to model","PENDING INPUTS",MAX(0,F40+G40-H40))</f>
        <v>0</v>
      </c>
      <c r="J40" s="3">
        <f>IF(Inputs!$B$27&lt;&gt;"Ready to model","PENDING INPUTS",IF(F40+G40&gt;H40,IF(F40+G40=0,0,H40*F40/(F40+G40)),MIN(B40+D40,F40+MAX(0,H40-F40-G40-IF((IF(A40&lt;=Inputs!$B$13,Inputs!$B$12,Inputs!$B$14))&lt;Inputs!$B$5,C40+E40-G40,0)))))</f>
        <v>0</v>
      </c>
      <c r="K40" s="3">
        <f>IF(Inputs!$B$27&lt;&gt;"Ready to model","PENDING INPUTS",MIN(C40+E40,MAX(0,H40-J40)))</f>
        <v>0</v>
      </c>
      <c r="L40" s="3">
        <f>IF(Inputs!$B$27&lt;&gt;"Ready to model","PENDING INPUTS",MAX(0,B40+D40-J40))</f>
        <v>0</v>
      </c>
      <c r="M40" s="3">
        <f>IF(Inputs!$B$27&lt;&gt;"Ready to model","PENDING INPUTS",MAX(0,C40+E40-K40))</f>
        <v>0</v>
      </c>
      <c r="N40" s="3">
        <f>IF(Inputs!$B$27&lt;&gt;"Ready to model","PENDING INPUTS",L40+M40)</f>
        <v>0</v>
      </c>
      <c r="O40" s="3">
        <f>IF(Inputs!$B$27&lt;&gt;"Ready to model","PENDING INPUTS",D40+E40+O39)</f>
        <v>792.25</v>
      </c>
      <c r="P40" s="3">
        <f>IF(Inputs!$B$27&lt;&gt;"Ready to model","PENDING INPUTS",J40+K40+P39)</f>
        <v>10866.25</v>
      </c>
    </row>
    <row r="41" spans="1:16" ht="27.95" customHeight="1" x14ac:dyDescent="0.25">
      <c r="A41">
        <v>37</v>
      </c>
      <c r="B41" s="3">
        <f>IF(Inputs!$B$27&lt;&gt;"Ready to model","PENDING INPUTS",L40)</f>
        <v>0</v>
      </c>
      <c r="C41" s="3">
        <f>IF(Inputs!$B$27&lt;&gt;"Ready to model","PENDING INPUTS",M40)</f>
        <v>0</v>
      </c>
      <c r="D41" s="3">
        <f>IF(Inputs!$B$27&lt;&gt;"Ready to model","PENDING INPUTS",ROUND(B41*(IF(A41&lt;=Inputs!$B$13,Inputs!$B$12,Inputs!$B$14))/12,2))</f>
        <v>0</v>
      </c>
      <c r="E41" s="3">
        <f>IF(Inputs!$B$27&lt;&gt;"Ready to model","PENDING INPUTS",ROUND(C41*Inputs!$B$5/12,2))</f>
        <v>0</v>
      </c>
      <c r="F41" s="3">
        <f>IF(Inputs!$B$27&lt;&gt;"Ready to model","PENDING INPUTS",MIN(B41+D41,MAX(Inputs!$B$16,ROUND(B41*Inputs!$B$15,2))))</f>
        <v>0</v>
      </c>
      <c r="G41" s="3">
        <f>IF(Inputs!$B$27&lt;&gt;"Ready to model","PENDING INPUTS",MIN(C41+E41,Inputs!$B$9))</f>
        <v>0</v>
      </c>
      <c r="H41" s="3">
        <f>IF(Inputs!$B$27&lt;&gt;"Ready to model","PENDING INPUTS",Inputs!$B$7)</f>
        <v>550</v>
      </c>
      <c r="I41" s="3">
        <f>IF(Inputs!$B$27&lt;&gt;"Ready to model","PENDING INPUTS",MAX(0,F41+G41-H41))</f>
        <v>0</v>
      </c>
      <c r="J41" s="3">
        <f>IF(Inputs!$B$27&lt;&gt;"Ready to model","PENDING INPUTS",IF(F41+G41&gt;H41,IF(F41+G41=0,0,H41*F41/(F41+G41)),MIN(B41+D41,F41+MAX(0,H41-F41-G41-IF((IF(A41&lt;=Inputs!$B$13,Inputs!$B$12,Inputs!$B$14))&lt;Inputs!$B$5,C41+E41-G41,0)))))</f>
        <v>0</v>
      </c>
      <c r="K41" s="3">
        <f>IF(Inputs!$B$27&lt;&gt;"Ready to model","PENDING INPUTS",MIN(C41+E41,MAX(0,H41-J41)))</f>
        <v>0</v>
      </c>
      <c r="L41" s="3">
        <f>IF(Inputs!$B$27&lt;&gt;"Ready to model","PENDING INPUTS",MAX(0,B41+D41-J41))</f>
        <v>0</v>
      </c>
      <c r="M41" s="3">
        <f>IF(Inputs!$B$27&lt;&gt;"Ready to model","PENDING INPUTS",MAX(0,C41+E41-K41))</f>
        <v>0</v>
      </c>
      <c r="N41" s="3">
        <f>IF(Inputs!$B$27&lt;&gt;"Ready to model","PENDING INPUTS",L41+M41)</f>
        <v>0</v>
      </c>
      <c r="O41" s="3">
        <f>IF(Inputs!$B$27&lt;&gt;"Ready to model","PENDING INPUTS",D41+E41+O40)</f>
        <v>792.25</v>
      </c>
      <c r="P41" s="3">
        <f>IF(Inputs!$B$27&lt;&gt;"Ready to model","PENDING INPUTS",J41+K41+P40)</f>
        <v>10866.25</v>
      </c>
    </row>
    <row r="42" spans="1:16" ht="27.95" customHeight="1" x14ac:dyDescent="0.25">
      <c r="A42">
        <v>38</v>
      </c>
      <c r="B42" s="3">
        <f>IF(Inputs!$B$27&lt;&gt;"Ready to model","PENDING INPUTS",L41)</f>
        <v>0</v>
      </c>
      <c r="C42" s="3">
        <f>IF(Inputs!$B$27&lt;&gt;"Ready to model","PENDING INPUTS",M41)</f>
        <v>0</v>
      </c>
      <c r="D42" s="3">
        <f>IF(Inputs!$B$27&lt;&gt;"Ready to model","PENDING INPUTS",ROUND(B42*(IF(A42&lt;=Inputs!$B$13,Inputs!$B$12,Inputs!$B$14))/12,2))</f>
        <v>0</v>
      </c>
      <c r="E42" s="3">
        <f>IF(Inputs!$B$27&lt;&gt;"Ready to model","PENDING INPUTS",ROUND(C42*Inputs!$B$5/12,2))</f>
        <v>0</v>
      </c>
      <c r="F42" s="3">
        <f>IF(Inputs!$B$27&lt;&gt;"Ready to model","PENDING INPUTS",MIN(B42+D42,MAX(Inputs!$B$16,ROUND(B42*Inputs!$B$15,2))))</f>
        <v>0</v>
      </c>
      <c r="G42" s="3">
        <f>IF(Inputs!$B$27&lt;&gt;"Ready to model","PENDING INPUTS",MIN(C42+E42,Inputs!$B$9))</f>
        <v>0</v>
      </c>
      <c r="H42" s="3">
        <f>IF(Inputs!$B$27&lt;&gt;"Ready to model","PENDING INPUTS",Inputs!$B$7)</f>
        <v>550</v>
      </c>
      <c r="I42" s="3">
        <f>IF(Inputs!$B$27&lt;&gt;"Ready to model","PENDING INPUTS",MAX(0,F42+G42-H42))</f>
        <v>0</v>
      </c>
      <c r="J42" s="3">
        <f>IF(Inputs!$B$27&lt;&gt;"Ready to model","PENDING INPUTS",IF(F42+G42&gt;H42,IF(F42+G42=0,0,H42*F42/(F42+G42)),MIN(B42+D42,F42+MAX(0,H42-F42-G42-IF((IF(A42&lt;=Inputs!$B$13,Inputs!$B$12,Inputs!$B$14))&lt;Inputs!$B$5,C42+E42-G42,0)))))</f>
        <v>0</v>
      </c>
      <c r="K42" s="3">
        <f>IF(Inputs!$B$27&lt;&gt;"Ready to model","PENDING INPUTS",MIN(C42+E42,MAX(0,H42-J42)))</f>
        <v>0</v>
      </c>
      <c r="L42" s="3">
        <f>IF(Inputs!$B$27&lt;&gt;"Ready to model","PENDING INPUTS",MAX(0,B42+D42-J42))</f>
        <v>0</v>
      </c>
      <c r="M42" s="3">
        <f>IF(Inputs!$B$27&lt;&gt;"Ready to model","PENDING INPUTS",MAX(0,C42+E42-K42))</f>
        <v>0</v>
      </c>
      <c r="N42" s="3">
        <f>IF(Inputs!$B$27&lt;&gt;"Ready to model","PENDING INPUTS",L42+M42)</f>
        <v>0</v>
      </c>
      <c r="O42" s="3">
        <f>IF(Inputs!$B$27&lt;&gt;"Ready to model","PENDING INPUTS",D42+E42+O41)</f>
        <v>792.25</v>
      </c>
      <c r="P42" s="3">
        <f>IF(Inputs!$B$27&lt;&gt;"Ready to model","PENDING INPUTS",J42+K42+P41)</f>
        <v>10866.25</v>
      </c>
    </row>
    <row r="43" spans="1:16" ht="27.95" customHeight="1" x14ac:dyDescent="0.25">
      <c r="A43">
        <v>39</v>
      </c>
      <c r="B43" s="3">
        <f>IF(Inputs!$B$27&lt;&gt;"Ready to model","PENDING INPUTS",L42)</f>
        <v>0</v>
      </c>
      <c r="C43" s="3">
        <f>IF(Inputs!$B$27&lt;&gt;"Ready to model","PENDING INPUTS",M42)</f>
        <v>0</v>
      </c>
      <c r="D43" s="3">
        <f>IF(Inputs!$B$27&lt;&gt;"Ready to model","PENDING INPUTS",ROUND(B43*(IF(A43&lt;=Inputs!$B$13,Inputs!$B$12,Inputs!$B$14))/12,2))</f>
        <v>0</v>
      </c>
      <c r="E43" s="3">
        <f>IF(Inputs!$B$27&lt;&gt;"Ready to model","PENDING INPUTS",ROUND(C43*Inputs!$B$5/12,2))</f>
        <v>0</v>
      </c>
      <c r="F43" s="3">
        <f>IF(Inputs!$B$27&lt;&gt;"Ready to model","PENDING INPUTS",MIN(B43+D43,MAX(Inputs!$B$16,ROUND(B43*Inputs!$B$15,2))))</f>
        <v>0</v>
      </c>
      <c r="G43" s="3">
        <f>IF(Inputs!$B$27&lt;&gt;"Ready to model","PENDING INPUTS",MIN(C43+E43,Inputs!$B$9))</f>
        <v>0</v>
      </c>
      <c r="H43" s="3">
        <f>IF(Inputs!$B$27&lt;&gt;"Ready to model","PENDING INPUTS",Inputs!$B$7)</f>
        <v>550</v>
      </c>
      <c r="I43" s="3">
        <f>IF(Inputs!$B$27&lt;&gt;"Ready to model","PENDING INPUTS",MAX(0,F43+G43-H43))</f>
        <v>0</v>
      </c>
      <c r="J43" s="3">
        <f>IF(Inputs!$B$27&lt;&gt;"Ready to model","PENDING INPUTS",IF(F43+G43&gt;H43,IF(F43+G43=0,0,H43*F43/(F43+G43)),MIN(B43+D43,F43+MAX(0,H43-F43-G43-IF((IF(A43&lt;=Inputs!$B$13,Inputs!$B$12,Inputs!$B$14))&lt;Inputs!$B$5,C43+E43-G43,0)))))</f>
        <v>0</v>
      </c>
      <c r="K43" s="3">
        <f>IF(Inputs!$B$27&lt;&gt;"Ready to model","PENDING INPUTS",MIN(C43+E43,MAX(0,H43-J43)))</f>
        <v>0</v>
      </c>
      <c r="L43" s="3">
        <f>IF(Inputs!$B$27&lt;&gt;"Ready to model","PENDING INPUTS",MAX(0,B43+D43-J43))</f>
        <v>0</v>
      </c>
      <c r="M43" s="3">
        <f>IF(Inputs!$B$27&lt;&gt;"Ready to model","PENDING INPUTS",MAX(0,C43+E43-K43))</f>
        <v>0</v>
      </c>
      <c r="N43" s="3">
        <f>IF(Inputs!$B$27&lt;&gt;"Ready to model","PENDING INPUTS",L43+M43)</f>
        <v>0</v>
      </c>
      <c r="O43" s="3">
        <f>IF(Inputs!$B$27&lt;&gt;"Ready to model","PENDING INPUTS",D43+E43+O42)</f>
        <v>792.25</v>
      </c>
      <c r="P43" s="3">
        <f>IF(Inputs!$B$27&lt;&gt;"Ready to model","PENDING INPUTS",J43+K43+P42)</f>
        <v>10866.25</v>
      </c>
    </row>
    <row r="44" spans="1:16" ht="27.95" customHeight="1" x14ac:dyDescent="0.25">
      <c r="A44">
        <v>40</v>
      </c>
      <c r="B44" s="3">
        <f>IF(Inputs!$B$27&lt;&gt;"Ready to model","PENDING INPUTS",L43)</f>
        <v>0</v>
      </c>
      <c r="C44" s="3">
        <f>IF(Inputs!$B$27&lt;&gt;"Ready to model","PENDING INPUTS",M43)</f>
        <v>0</v>
      </c>
      <c r="D44" s="3">
        <f>IF(Inputs!$B$27&lt;&gt;"Ready to model","PENDING INPUTS",ROUND(B44*(IF(A44&lt;=Inputs!$B$13,Inputs!$B$12,Inputs!$B$14))/12,2))</f>
        <v>0</v>
      </c>
      <c r="E44" s="3">
        <f>IF(Inputs!$B$27&lt;&gt;"Ready to model","PENDING INPUTS",ROUND(C44*Inputs!$B$5/12,2))</f>
        <v>0</v>
      </c>
      <c r="F44" s="3">
        <f>IF(Inputs!$B$27&lt;&gt;"Ready to model","PENDING INPUTS",MIN(B44+D44,MAX(Inputs!$B$16,ROUND(B44*Inputs!$B$15,2))))</f>
        <v>0</v>
      </c>
      <c r="G44" s="3">
        <f>IF(Inputs!$B$27&lt;&gt;"Ready to model","PENDING INPUTS",MIN(C44+E44,Inputs!$B$9))</f>
        <v>0</v>
      </c>
      <c r="H44" s="3">
        <f>IF(Inputs!$B$27&lt;&gt;"Ready to model","PENDING INPUTS",Inputs!$B$7)</f>
        <v>550</v>
      </c>
      <c r="I44" s="3">
        <f>IF(Inputs!$B$27&lt;&gt;"Ready to model","PENDING INPUTS",MAX(0,F44+G44-H44))</f>
        <v>0</v>
      </c>
      <c r="J44" s="3">
        <f>IF(Inputs!$B$27&lt;&gt;"Ready to model","PENDING INPUTS",IF(F44+G44&gt;H44,IF(F44+G44=0,0,H44*F44/(F44+G44)),MIN(B44+D44,F44+MAX(0,H44-F44-G44-IF((IF(A44&lt;=Inputs!$B$13,Inputs!$B$12,Inputs!$B$14))&lt;Inputs!$B$5,C44+E44-G44,0)))))</f>
        <v>0</v>
      </c>
      <c r="K44" s="3">
        <f>IF(Inputs!$B$27&lt;&gt;"Ready to model","PENDING INPUTS",MIN(C44+E44,MAX(0,H44-J44)))</f>
        <v>0</v>
      </c>
      <c r="L44" s="3">
        <f>IF(Inputs!$B$27&lt;&gt;"Ready to model","PENDING INPUTS",MAX(0,B44+D44-J44))</f>
        <v>0</v>
      </c>
      <c r="M44" s="3">
        <f>IF(Inputs!$B$27&lt;&gt;"Ready to model","PENDING INPUTS",MAX(0,C44+E44-K44))</f>
        <v>0</v>
      </c>
      <c r="N44" s="3">
        <f>IF(Inputs!$B$27&lt;&gt;"Ready to model","PENDING INPUTS",L44+M44)</f>
        <v>0</v>
      </c>
      <c r="O44" s="3">
        <f>IF(Inputs!$B$27&lt;&gt;"Ready to model","PENDING INPUTS",D44+E44+O43)</f>
        <v>792.25</v>
      </c>
      <c r="P44" s="3">
        <f>IF(Inputs!$B$27&lt;&gt;"Ready to model","PENDING INPUTS",J44+K44+P43)</f>
        <v>10866.25</v>
      </c>
    </row>
    <row r="45" spans="1:16" ht="27.95" customHeight="1" x14ac:dyDescent="0.25">
      <c r="A45">
        <v>41</v>
      </c>
      <c r="B45" s="3">
        <f>IF(Inputs!$B$27&lt;&gt;"Ready to model","PENDING INPUTS",L44)</f>
        <v>0</v>
      </c>
      <c r="C45" s="3">
        <f>IF(Inputs!$B$27&lt;&gt;"Ready to model","PENDING INPUTS",M44)</f>
        <v>0</v>
      </c>
      <c r="D45" s="3">
        <f>IF(Inputs!$B$27&lt;&gt;"Ready to model","PENDING INPUTS",ROUND(B45*(IF(A45&lt;=Inputs!$B$13,Inputs!$B$12,Inputs!$B$14))/12,2))</f>
        <v>0</v>
      </c>
      <c r="E45" s="3">
        <f>IF(Inputs!$B$27&lt;&gt;"Ready to model","PENDING INPUTS",ROUND(C45*Inputs!$B$5/12,2))</f>
        <v>0</v>
      </c>
      <c r="F45" s="3">
        <f>IF(Inputs!$B$27&lt;&gt;"Ready to model","PENDING INPUTS",MIN(B45+D45,MAX(Inputs!$B$16,ROUND(B45*Inputs!$B$15,2))))</f>
        <v>0</v>
      </c>
      <c r="G45" s="3">
        <f>IF(Inputs!$B$27&lt;&gt;"Ready to model","PENDING INPUTS",MIN(C45+E45,Inputs!$B$9))</f>
        <v>0</v>
      </c>
      <c r="H45" s="3">
        <f>IF(Inputs!$B$27&lt;&gt;"Ready to model","PENDING INPUTS",Inputs!$B$7)</f>
        <v>550</v>
      </c>
      <c r="I45" s="3">
        <f>IF(Inputs!$B$27&lt;&gt;"Ready to model","PENDING INPUTS",MAX(0,F45+G45-H45))</f>
        <v>0</v>
      </c>
      <c r="J45" s="3">
        <f>IF(Inputs!$B$27&lt;&gt;"Ready to model","PENDING INPUTS",IF(F45+G45&gt;H45,IF(F45+G45=0,0,H45*F45/(F45+G45)),MIN(B45+D45,F45+MAX(0,H45-F45-G45-IF((IF(A45&lt;=Inputs!$B$13,Inputs!$B$12,Inputs!$B$14))&lt;Inputs!$B$5,C45+E45-G45,0)))))</f>
        <v>0</v>
      </c>
      <c r="K45" s="3">
        <f>IF(Inputs!$B$27&lt;&gt;"Ready to model","PENDING INPUTS",MIN(C45+E45,MAX(0,H45-J45)))</f>
        <v>0</v>
      </c>
      <c r="L45" s="3">
        <f>IF(Inputs!$B$27&lt;&gt;"Ready to model","PENDING INPUTS",MAX(0,B45+D45-J45))</f>
        <v>0</v>
      </c>
      <c r="M45" s="3">
        <f>IF(Inputs!$B$27&lt;&gt;"Ready to model","PENDING INPUTS",MAX(0,C45+E45-K45))</f>
        <v>0</v>
      </c>
      <c r="N45" s="3">
        <f>IF(Inputs!$B$27&lt;&gt;"Ready to model","PENDING INPUTS",L45+M45)</f>
        <v>0</v>
      </c>
      <c r="O45" s="3">
        <f>IF(Inputs!$B$27&lt;&gt;"Ready to model","PENDING INPUTS",D45+E45+O44)</f>
        <v>792.25</v>
      </c>
      <c r="P45" s="3">
        <f>IF(Inputs!$B$27&lt;&gt;"Ready to model","PENDING INPUTS",J45+K45+P44)</f>
        <v>10866.25</v>
      </c>
    </row>
    <row r="46" spans="1:16" ht="27.95" customHeight="1" x14ac:dyDescent="0.25">
      <c r="A46">
        <v>42</v>
      </c>
      <c r="B46" s="3">
        <f>IF(Inputs!$B$27&lt;&gt;"Ready to model","PENDING INPUTS",L45)</f>
        <v>0</v>
      </c>
      <c r="C46" s="3">
        <f>IF(Inputs!$B$27&lt;&gt;"Ready to model","PENDING INPUTS",M45)</f>
        <v>0</v>
      </c>
      <c r="D46" s="3">
        <f>IF(Inputs!$B$27&lt;&gt;"Ready to model","PENDING INPUTS",ROUND(B46*(IF(A46&lt;=Inputs!$B$13,Inputs!$B$12,Inputs!$B$14))/12,2))</f>
        <v>0</v>
      </c>
      <c r="E46" s="3">
        <f>IF(Inputs!$B$27&lt;&gt;"Ready to model","PENDING INPUTS",ROUND(C46*Inputs!$B$5/12,2))</f>
        <v>0</v>
      </c>
      <c r="F46" s="3">
        <f>IF(Inputs!$B$27&lt;&gt;"Ready to model","PENDING INPUTS",MIN(B46+D46,MAX(Inputs!$B$16,ROUND(B46*Inputs!$B$15,2))))</f>
        <v>0</v>
      </c>
      <c r="G46" s="3">
        <f>IF(Inputs!$B$27&lt;&gt;"Ready to model","PENDING INPUTS",MIN(C46+E46,Inputs!$B$9))</f>
        <v>0</v>
      </c>
      <c r="H46" s="3">
        <f>IF(Inputs!$B$27&lt;&gt;"Ready to model","PENDING INPUTS",Inputs!$B$7)</f>
        <v>550</v>
      </c>
      <c r="I46" s="3">
        <f>IF(Inputs!$B$27&lt;&gt;"Ready to model","PENDING INPUTS",MAX(0,F46+G46-H46))</f>
        <v>0</v>
      </c>
      <c r="J46" s="3">
        <f>IF(Inputs!$B$27&lt;&gt;"Ready to model","PENDING INPUTS",IF(F46+G46&gt;H46,IF(F46+G46=0,0,H46*F46/(F46+G46)),MIN(B46+D46,F46+MAX(0,H46-F46-G46-IF((IF(A46&lt;=Inputs!$B$13,Inputs!$B$12,Inputs!$B$14))&lt;Inputs!$B$5,C46+E46-G46,0)))))</f>
        <v>0</v>
      </c>
      <c r="K46" s="3">
        <f>IF(Inputs!$B$27&lt;&gt;"Ready to model","PENDING INPUTS",MIN(C46+E46,MAX(0,H46-J46)))</f>
        <v>0</v>
      </c>
      <c r="L46" s="3">
        <f>IF(Inputs!$B$27&lt;&gt;"Ready to model","PENDING INPUTS",MAX(0,B46+D46-J46))</f>
        <v>0</v>
      </c>
      <c r="M46" s="3">
        <f>IF(Inputs!$B$27&lt;&gt;"Ready to model","PENDING INPUTS",MAX(0,C46+E46-K46))</f>
        <v>0</v>
      </c>
      <c r="N46" s="3">
        <f>IF(Inputs!$B$27&lt;&gt;"Ready to model","PENDING INPUTS",L46+M46)</f>
        <v>0</v>
      </c>
      <c r="O46" s="3">
        <f>IF(Inputs!$B$27&lt;&gt;"Ready to model","PENDING INPUTS",D46+E46+O45)</f>
        <v>792.25</v>
      </c>
      <c r="P46" s="3">
        <f>IF(Inputs!$B$27&lt;&gt;"Ready to model","PENDING INPUTS",J46+K46+P45)</f>
        <v>10866.25</v>
      </c>
    </row>
    <row r="47" spans="1:16" ht="27.95" customHeight="1" x14ac:dyDescent="0.25">
      <c r="A47">
        <v>43</v>
      </c>
      <c r="B47" s="3">
        <f>IF(Inputs!$B$27&lt;&gt;"Ready to model","PENDING INPUTS",L46)</f>
        <v>0</v>
      </c>
      <c r="C47" s="3">
        <f>IF(Inputs!$B$27&lt;&gt;"Ready to model","PENDING INPUTS",M46)</f>
        <v>0</v>
      </c>
      <c r="D47" s="3">
        <f>IF(Inputs!$B$27&lt;&gt;"Ready to model","PENDING INPUTS",ROUND(B47*(IF(A47&lt;=Inputs!$B$13,Inputs!$B$12,Inputs!$B$14))/12,2))</f>
        <v>0</v>
      </c>
      <c r="E47" s="3">
        <f>IF(Inputs!$B$27&lt;&gt;"Ready to model","PENDING INPUTS",ROUND(C47*Inputs!$B$5/12,2))</f>
        <v>0</v>
      </c>
      <c r="F47" s="3">
        <f>IF(Inputs!$B$27&lt;&gt;"Ready to model","PENDING INPUTS",MIN(B47+D47,MAX(Inputs!$B$16,ROUND(B47*Inputs!$B$15,2))))</f>
        <v>0</v>
      </c>
      <c r="G47" s="3">
        <f>IF(Inputs!$B$27&lt;&gt;"Ready to model","PENDING INPUTS",MIN(C47+E47,Inputs!$B$9))</f>
        <v>0</v>
      </c>
      <c r="H47" s="3">
        <f>IF(Inputs!$B$27&lt;&gt;"Ready to model","PENDING INPUTS",Inputs!$B$7)</f>
        <v>550</v>
      </c>
      <c r="I47" s="3">
        <f>IF(Inputs!$B$27&lt;&gt;"Ready to model","PENDING INPUTS",MAX(0,F47+G47-H47))</f>
        <v>0</v>
      </c>
      <c r="J47" s="3">
        <f>IF(Inputs!$B$27&lt;&gt;"Ready to model","PENDING INPUTS",IF(F47+G47&gt;H47,IF(F47+G47=0,0,H47*F47/(F47+G47)),MIN(B47+D47,F47+MAX(0,H47-F47-G47-IF((IF(A47&lt;=Inputs!$B$13,Inputs!$B$12,Inputs!$B$14))&lt;Inputs!$B$5,C47+E47-G47,0)))))</f>
        <v>0</v>
      </c>
      <c r="K47" s="3">
        <f>IF(Inputs!$B$27&lt;&gt;"Ready to model","PENDING INPUTS",MIN(C47+E47,MAX(0,H47-J47)))</f>
        <v>0</v>
      </c>
      <c r="L47" s="3">
        <f>IF(Inputs!$B$27&lt;&gt;"Ready to model","PENDING INPUTS",MAX(0,B47+D47-J47))</f>
        <v>0</v>
      </c>
      <c r="M47" s="3">
        <f>IF(Inputs!$B$27&lt;&gt;"Ready to model","PENDING INPUTS",MAX(0,C47+E47-K47))</f>
        <v>0</v>
      </c>
      <c r="N47" s="3">
        <f>IF(Inputs!$B$27&lt;&gt;"Ready to model","PENDING INPUTS",L47+M47)</f>
        <v>0</v>
      </c>
      <c r="O47" s="3">
        <f>IF(Inputs!$B$27&lt;&gt;"Ready to model","PENDING INPUTS",D47+E47+O46)</f>
        <v>792.25</v>
      </c>
      <c r="P47" s="3">
        <f>IF(Inputs!$B$27&lt;&gt;"Ready to model","PENDING INPUTS",J47+K47+P46)</f>
        <v>10866.25</v>
      </c>
    </row>
    <row r="48" spans="1:16" ht="27.95" customHeight="1" x14ac:dyDescent="0.25">
      <c r="A48">
        <v>44</v>
      </c>
      <c r="B48" s="3">
        <f>IF(Inputs!$B$27&lt;&gt;"Ready to model","PENDING INPUTS",L47)</f>
        <v>0</v>
      </c>
      <c r="C48" s="3">
        <f>IF(Inputs!$B$27&lt;&gt;"Ready to model","PENDING INPUTS",M47)</f>
        <v>0</v>
      </c>
      <c r="D48" s="3">
        <f>IF(Inputs!$B$27&lt;&gt;"Ready to model","PENDING INPUTS",ROUND(B48*(IF(A48&lt;=Inputs!$B$13,Inputs!$B$12,Inputs!$B$14))/12,2))</f>
        <v>0</v>
      </c>
      <c r="E48" s="3">
        <f>IF(Inputs!$B$27&lt;&gt;"Ready to model","PENDING INPUTS",ROUND(C48*Inputs!$B$5/12,2))</f>
        <v>0</v>
      </c>
      <c r="F48" s="3">
        <f>IF(Inputs!$B$27&lt;&gt;"Ready to model","PENDING INPUTS",MIN(B48+D48,MAX(Inputs!$B$16,ROUND(B48*Inputs!$B$15,2))))</f>
        <v>0</v>
      </c>
      <c r="G48" s="3">
        <f>IF(Inputs!$B$27&lt;&gt;"Ready to model","PENDING INPUTS",MIN(C48+E48,Inputs!$B$9))</f>
        <v>0</v>
      </c>
      <c r="H48" s="3">
        <f>IF(Inputs!$B$27&lt;&gt;"Ready to model","PENDING INPUTS",Inputs!$B$7)</f>
        <v>550</v>
      </c>
      <c r="I48" s="3">
        <f>IF(Inputs!$B$27&lt;&gt;"Ready to model","PENDING INPUTS",MAX(0,F48+G48-H48))</f>
        <v>0</v>
      </c>
      <c r="J48" s="3">
        <f>IF(Inputs!$B$27&lt;&gt;"Ready to model","PENDING INPUTS",IF(F48+G48&gt;H48,IF(F48+G48=0,0,H48*F48/(F48+G48)),MIN(B48+D48,F48+MAX(0,H48-F48-G48-IF((IF(A48&lt;=Inputs!$B$13,Inputs!$B$12,Inputs!$B$14))&lt;Inputs!$B$5,C48+E48-G48,0)))))</f>
        <v>0</v>
      </c>
      <c r="K48" s="3">
        <f>IF(Inputs!$B$27&lt;&gt;"Ready to model","PENDING INPUTS",MIN(C48+E48,MAX(0,H48-J48)))</f>
        <v>0</v>
      </c>
      <c r="L48" s="3">
        <f>IF(Inputs!$B$27&lt;&gt;"Ready to model","PENDING INPUTS",MAX(0,B48+D48-J48))</f>
        <v>0</v>
      </c>
      <c r="M48" s="3">
        <f>IF(Inputs!$B$27&lt;&gt;"Ready to model","PENDING INPUTS",MAX(0,C48+E48-K48))</f>
        <v>0</v>
      </c>
      <c r="N48" s="3">
        <f>IF(Inputs!$B$27&lt;&gt;"Ready to model","PENDING INPUTS",L48+M48)</f>
        <v>0</v>
      </c>
      <c r="O48" s="3">
        <f>IF(Inputs!$B$27&lt;&gt;"Ready to model","PENDING INPUTS",D48+E48+O47)</f>
        <v>792.25</v>
      </c>
      <c r="P48" s="3">
        <f>IF(Inputs!$B$27&lt;&gt;"Ready to model","PENDING INPUTS",J48+K48+P47)</f>
        <v>10866.25</v>
      </c>
    </row>
    <row r="49" spans="1:16" ht="27.95" customHeight="1" x14ac:dyDescent="0.25">
      <c r="A49">
        <v>45</v>
      </c>
      <c r="B49" s="3">
        <f>IF(Inputs!$B$27&lt;&gt;"Ready to model","PENDING INPUTS",L48)</f>
        <v>0</v>
      </c>
      <c r="C49" s="3">
        <f>IF(Inputs!$B$27&lt;&gt;"Ready to model","PENDING INPUTS",M48)</f>
        <v>0</v>
      </c>
      <c r="D49" s="3">
        <f>IF(Inputs!$B$27&lt;&gt;"Ready to model","PENDING INPUTS",ROUND(B49*(IF(A49&lt;=Inputs!$B$13,Inputs!$B$12,Inputs!$B$14))/12,2))</f>
        <v>0</v>
      </c>
      <c r="E49" s="3">
        <f>IF(Inputs!$B$27&lt;&gt;"Ready to model","PENDING INPUTS",ROUND(C49*Inputs!$B$5/12,2))</f>
        <v>0</v>
      </c>
      <c r="F49" s="3">
        <f>IF(Inputs!$B$27&lt;&gt;"Ready to model","PENDING INPUTS",MIN(B49+D49,MAX(Inputs!$B$16,ROUND(B49*Inputs!$B$15,2))))</f>
        <v>0</v>
      </c>
      <c r="G49" s="3">
        <f>IF(Inputs!$B$27&lt;&gt;"Ready to model","PENDING INPUTS",MIN(C49+E49,Inputs!$B$9))</f>
        <v>0</v>
      </c>
      <c r="H49" s="3">
        <f>IF(Inputs!$B$27&lt;&gt;"Ready to model","PENDING INPUTS",Inputs!$B$7)</f>
        <v>550</v>
      </c>
      <c r="I49" s="3">
        <f>IF(Inputs!$B$27&lt;&gt;"Ready to model","PENDING INPUTS",MAX(0,F49+G49-H49))</f>
        <v>0</v>
      </c>
      <c r="J49" s="3">
        <f>IF(Inputs!$B$27&lt;&gt;"Ready to model","PENDING INPUTS",IF(F49+G49&gt;H49,IF(F49+G49=0,0,H49*F49/(F49+G49)),MIN(B49+D49,F49+MAX(0,H49-F49-G49-IF((IF(A49&lt;=Inputs!$B$13,Inputs!$B$12,Inputs!$B$14))&lt;Inputs!$B$5,C49+E49-G49,0)))))</f>
        <v>0</v>
      </c>
      <c r="K49" s="3">
        <f>IF(Inputs!$B$27&lt;&gt;"Ready to model","PENDING INPUTS",MIN(C49+E49,MAX(0,H49-J49)))</f>
        <v>0</v>
      </c>
      <c r="L49" s="3">
        <f>IF(Inputs!$B$27&lt;&gt;"Ready to model","PENDING INPUTS",MAX(0,B49+D49-J49))</f>
        <v>0</v>
      </c>
      <c r="M49" s="3">
        <f>IF(Inputs!$B$27&lt;&gt;"Ready to model","PENDING INPUTS",MAX(0,C49+E49-K49))</f>
        <v>0</v>
      </c>
      <c r="N49" s="3">
        <f>IF(Inputs!$B$27&lt;&gt;"Ready to model","PENDING INPUTS",L49+M49)</f>
        <v>0</v>
      </c>
      <c r="O49" s="3">
        <f>IF(Inputs!$B$27&lt;&gt;"Ready to model","PENDING INPUTS",D49+E49+O48)</f>
        <v>792.25</v>
      </c>
      <c r="P49" s="3">
        <f>IF(Inputs!$B$27&lt;&gt;"Ready to model","PENDING INPUTS",J49+K49+P48)</f>
        <v>10866.25</v>
      </c>
    </row>
    <row r="50" spans="1:16" ht="27.95" customHeight="1" x14ac:dyDescent="0.25">
      <c r="A50">
        <v>46</v>
      </c>
      <c r="B50" s="3">
        <f>IF(Inputs!$B$27&lt;&gt;"Ready to model","PENDING INPUTS",L49)</f>
        <v>0</v>
      </c>
      <c r="C50" s="3">
        <f>IF(Inputs!$B$27&lt;&gt;"Ready to model","PENDING INPUTS",M49)</f>
        <v>0</v>
      </c>
      <c r="D50" s="3">
        <f>IF(Inputs!$B$27&lt;&gt;"Ready to model","PENDING INPUTS",ROUND(B50*(IF(A50&lt;=Inputs!$B$13,Inputs!$B$12,Inputs!$B$14))/12,2))</f>
        <v>0</v>
      </c>
      <c r="E50" s="3">
        <f>IF(Inputs!$B$27&lt;&gt;"Ready to model","PENDING INPUTS",ROUND(C50*Inputs!$B$5/12,2))</f>
        <v>0</v>
      </c>
      <c r="F50" s="3">
        <f>IF(Inputs!$B$27&lt;&gt;"Ready to model","PENDING INPUTS",MIN(B50+D50,MAX(Inputs!$B$16,ROUND(B50*Inputs!$B$15,2))))</f>
        <v>0</v>
      </c>
      <c r="G50" s="3">
        <f>IF(Inputs!$B$27&lt;&gt;"Ready to model","PENDING INPUTS",MIN(C50+E50,Inputs!$B$9))</f>
        <v>0</v>
      </c>
      <c r="H50" s="3">
        <f>IF(Inputs!$B$27&lt;&gt;"Ready to model","PENDING INPUTS",Inputs!$B$7)</f>
        <v>550</v>
      </c>
      <c r="I50" s="3">
        <f>IF(Inputs!$B$27&lt;&gt;"Ready to model","PENDING INPUTS",MAX(0,F50+G50-H50))</f>
        <v>0</v>
      </c>
      <c r="J50" s="3">
        <f>IF(Inputs!$B$27&lt;&gt;"Ready to model","PENDING INPUTS",IF(F50+G50&gt;H50,IF(F50+G50=0,0,H50*F50/(F50+G50)),MIN(B50+D50,F50+MAX(0,H50-F50-G50-IF((IF(A50&lt;=Inputs!$B$13,Inputs!$B$12,Inputs!$B$14))&lt;Inputs!$B$5,C50+E50-G50,0)))))</f>
        <v>0</v>
      </c>
      <c r="K50" s="3">
        <f>IF(Inputs!$B$27&lt;&gt;"Ready to model","PENDING INPUTS",MIN(C50+E50,MAX(0,H50-J50)))</f>
        <v>0</v>
      </c>
      <c r="L50" s="3">
        <f>IF(Inputs!$B$27&lt;&gt;"Ready to model","PENDING INPUTS",MAX(0,B50+D50-J50))</f>
        <v>0</v>
      </c>
      <c r="M50" s="3">
        <f>IF(Inputs!$B$27&lt;&gt;"Ready to model","PENDING INPUTS",MAX(0,C50+E50-K50))</f>
        <v>0</v>
      </c>
      <c r="N50" s="3">
        <f>IF(Inputs!$B$27&lt;&gt;"Ready to model","PENDING INPUTS",L50+M50)</f>
        <v>0</v>
      </c>
      <c r="O50" s="3">
        <f>IF(Inputs!$B$27&lt;&gt;"Ready to model","PENDING INPUTS",D50+E50+O49)</f>
        <v>792.25</v>
      </c>
      <c r="P50" s="3">
        <f>IF(Inputs!$B$27&lt;&gt;"Ready to model","PENDING INPUTS",J50+K50+P49)</f>
        <v>10866.25</v>
      </c>
    </row>
    <row r="51" spans="1:16" ht="27.95" customHeight="1" x14ac:dyDescent="0.25">
      <c r="A51">
        <v>47</v>
      </c>
      <c r="B51" s="3">
        <f>IF(Inputs!$B$27&lt;&gt;"Ready to model","PENDING INPUTS",L50)</f>
        <v>0</v>
      </c>
      <c r="C51" s="3">
        <f>IF(Inputs!$B$27&lt;&gt;"Ready to model","PENDING INPUTS",M50)</f>
        <v>0</v>
      </c>
      <c r="D51" s="3">
        <f>IF(Inputs!$B$27&lt;&gt;"Ready to model","PENDING INPUTS",ROUND(B51*(IF(A51&lt;=Inputs!$B$13,Inputs!$B$12,Inputs!$B$14))/12,2))</f>
        <v>0</v>
      </c>
      <c r="E51" s="3">
        <f>IF(Inputs!$B$27&lt;&gt;"Ready to model","PENDING INPUTS",ROUND(C51*Inputs!$B$5/12,2))</f>
        <v>0</v>
      </c>
      <c r="F51" s="3">
        <f>IF(Inputs!$B$27&lt;&gt;"Ready to model","PENDING INPUTS",MIN(B51+D51,MAX(Inputs!$B$16,ROUND(B51*Inputs!$B$15,2))))</f>
        <v>0</v>
      </c>
      <c r="G51" s="3">
        <f>IF(Inputs!$B$27&lt;&gt;"Ready to model","PENDING INPUTS",MIN(C51+E51,Inputs!$B$9))</f>
        <v>0</v>
      </c>
      <c r="H51" s="3">
        <f>IF(Inputs!$B$27&lt;&gt;"Ready to model","PENDING INPUTS",Inputs!$B$7)</f>
        <v>550</v>
      </c>
      <c r="I51" s="3">
        <f>IF(Inputs!$B$27&lt;&gt;"Ready to model","PENDING INPUTS",MAX(0,F51+G51-H51))</f>
        <v>0</v>
      </c>
      <c r="J51" s="3">
        <f>IF(Inputs!$B$27&lt;&gt;"Ready to model","PENDING INPUTS",IF(F51+G51&gt;H51,IF(F51+G51=0,0,H51*F51/(F51+G51)),MIN(B51+D51,F51+MAX(0,H51-F51-G51-IF((IF(A51&lt;=Inputs!$B$13,Inputs!$B$12,Inputs!$B$14))&lt;Inputs!$B$5,C51+E51-G51,0)))))</f>
        <v>0</v>
      </c>
      <c r="K51" s="3">
        <f>IF(Inputs!$B$27&lt;&gt;"Ready to model","PENDING INPUTS",MIN(C51+E51,MAX(0,H51-J51)))</f>
        <v>0</v>
      </c>
      <c r="L51" s="3">
        <f>IF(Inputs!$B$27&lt;&gt;"Ready to model","PENDING INPUTS",MAX(0,B51+D51-J51))</f>
        <v>0</v>
      </c>
      <c r="M51" s="3">
        <f>IF(Inputs!$B$27&lt;&gt;"Ready to model","PENDING INPUTS",MAX(0,C51+E51-K51))</f>
        <v>0</v>
      </c>
      <c r="N51" s="3">
        <f>IF(Inputs!$B$27&lt;&gt;"Ready to model","PENDING INPUTS",L51+M51)</f>
        <v>0</v>
      </c>
      <c r="O51" s="3">
        <f>IF(Inputs!$B$27&lt;&gt;"Ready to model","PENDING INPUTS",D51+E51+O50)</f>
        <v>792.25</v>
      </c>
      <c r="P51" s="3">
        <f>IF(Inputs!$B$27&lt;&gt;"Ready to model","PENDING INPUTS",J51+K51+P50)</f>
        <v>10866.25</v>
      </c>
    </row>
    <row r="52" spans="1:16" ht="27.95" customHeight="1" x14ac:dyDescent="0.25">
      <c r="A52">
        <v>48</v>
      </c>
      <c r="B52" s="3">
        <f>IF(Inputs!$B$27&lt;&gt;"Ready to model","PENDING INPUTS",L51)</f>
        <v>0</v>
      </c>
      <c r="C52" s="3">
        <f>IF(Inputs!$B$27&lt;&gt;"Ready to model","PENDING INPUTS",M51)</f>
        <v>0</v>
      </c>
      <c r="D52" s="3">
        <f>IF(Inputs!$B$27&lt;&gt;"Ready to model","PENDING INPUTS",ROUND(B52*(IF(A52&lt;=Inputs!$B$13,Inputs!$B$12,Inputs!$B$14))/12,2))</f>
        <v>0</v>
      </c>
      <c r="E52" s="3">
        <f>IF(Inputs!$B$27&lt;&gt;"Ready to model","PENDING INPUTS",ROUND(C52*Inputs!$B$5/12,2))</f>
        <v>0</v>
      </c>
      <c r="F52" s="3">
        <f>IF(Inputs!$B$27&lt;&gt;"Ready to model","PENDING INPUTS",MIN(B52+D52,MAX(Inputs!$B$16,ROUND(B52*Inputs!$B$15,2))))</f>
        <v>0</v>
      </c>
      <c r="G52" s="3">
        <f>IF(Inputs!$B$27&lt;&gt;"Ready to model","PENDING INPUTS",MIN(C52+E52,Inputs!$B$9))</f>
        <v>0</v>
      </c>
      <c r="H52" s="3">
        <f>IF(Inputs!$B$27&lt;&gt;"Ready to model","PENDING INPUTS",Inputs!$B$7)</f>
        <v>550</v>
      </c>
      <c r="I52" s="3">
        <f>IF(Inputs!$B$27&lt;&gt;"Ready to model","PENDING INPUTS",MAX(0,F52+G52-H52))</f>
        <v>0</v>
      </c>
      <c r="J52" s="3">
        <f>IF(Inputs!$B$27&lt;&gt;"Ready to model","PENDING INPUTS",IF(F52+G52&gt;H52,IF(F52+G52=0,0,H52*F52/(F52+G52)),MIN(B52+D52,F52+MAX(0,H52-F52-G52-IF((IF(A52&lt;=Inputs!$B$13,Inputs!$B$12,Inputs!$B$14))&lt;Inputs!$B$5,C52+E52-G52,0)))))</f>
        <v>0</v>
      </c>
      <c r="K52" s="3">
        <f>IF(Inputs!$B$27&lt;&gt;"Ready to model","PENDING INPUTS",MIN(C52+E52,MAX(0,H52-J52)))</f>
        <v>0</v>
      </c>
      <c r="L52" s="3">
        <f>IF(Inputs!$B$27&lt;&gt;"Ready to model","PENDING INPUTS",MAX(0,B52+D52-J52))</f>
        <v>0</v>
      </c>
      <c r="M52" s="3">
        <f>IF(Inputs!$B$27&lt;&gt;"Ready to model","PENDING INPUTS",MAX(0,C52+E52-K52))</f>
        <v>0</v>
      </c>
      <c r="N52" s="3">
        <f>IF(Inputs!$B$27&lt;&gt;"Ready to model","PENDING INPUTS",L52+M52)</f>
        <v>0</v>
      </c>
      <c r="O52" s="3">
        <f>IF(Inputs!$B$27&lt;&gt;"Ready to model","PENDING INPUTS",D52+E52+O51)</f>
        <v>792.25</v>
      </c>
      <c r="P52" s="3">
        <f>IF(Inputs!$B$27&lt;&gt;"Ready to model","PENDING INPUTS",J52+K52+P51)</f>
        <v>10866.25</v>
      </c>
    </row>
    <row r="53" spans="1:16" ht="27.95" customHeight="1" x14ac:dyDescent="0.25">
      <c r="A53">
        <v>49</v>
      </c>
      <c r="B53" s="3">
        <f>IF(Inputs!$B$27&lt;&gt;"Ready to model","PENDING INPUTS",L52)</f>
        <v>0</v>
      </c>
      <c r="C53" s="3">
        <f>IF(Inputs!$B$27&lt;&gt;"Ready to model","PENDING INPUTS",M52)</f>
        <v>0</v>
      </c>
      <c r="D53" s="3">
        <f>IF(Inputs!$B$27&lt;&gt;"Ready to model","PENDING INPUTS",ROUND(B53*(IF(A53&lt;=Inputs!$B$13,Inputs!$B$12,Inputs!$B$14))/12,2))</f>
        <v>0</v>
      </c>
      <c r="E53" s="3">
        <f>IF(Inputs!$B$27&lt;&gt;"Ready to model","PENDING INPUTS",ROUND(C53*Inputs!$B$5/12,2))</f>
        <v>0</v>
      </c>
      <c r="F53" s="3">
        <f>IF(Inputs!$B$27&lt;&gt;"Ready to model","PENDING INPUTS",MIN(B53+D53,MAX(Inputs!$B$16,ROUND(B53*Inputs!$B$15,2))))</f>
        <v>0</v>
      </c>
      <c r="G53" s="3">
        <f>IF(Inputs!$B$27&lt;&gt;"Ready to model","PENDING INPUTS",MIN(C53+E53,Inputs!$B$9))</f>
        <v>0</v>
      </c>
      <c r="H53" s="3">
        <f>IF(Inputs!$B$27&lt;&gt;"Ready to model","PENDING INPUTS",Inputs!$B$7)</f>
        <v>550</v>
      </c>
      <c r="I53" s="3">
        <f>IF(Inputs!$B$27&lt;&gt;"Ready to model","PENDING INPUTS",MAX(0,F53+G53-H53))</f>
        <v>0</v>
      </c>
      <c r="J53" s="3">
        <f>IF(Inputs!$B$27&lt;&gt;"Ready to model","PENDING INPUTS",IF(F53+G53&gt;H53,IF(F53+G53=0,0,H53*F53/(F53+G53)),MIN(B53+D53,F53+MAX(0,H53-F53-G53-IF((IF(A53&lt;=Inputs!$B$13,Inputs!$B$12,Inputs!$B$14))&lt;Inputs!$B$5,C53+E53-G53,0)))))</f>
        <v>0</v>
      </c>
      <c r="K53" s="3">
        <f>IF(Inputs!$B$27&lt;&gt;"Ready to model","PENDING INPUTS",MIN(C53+E53,MAX(0,H53-J53)))</f>
        <v>0</v>
      </c>
      <c r="L53" s="3">
        <f>IF(Inputs!$B$27&lt;&gt;"Ready to model","PENDING INPUTS",MAX(0,B53+D53-J53))</f>
        <v>0</v>
      </c>
      <c r="M53" s="3">
        <f>IF(Inputs!$B$27&lt;&gt;"Ready to model","PENDING INPUTS",MAX(0,C53+E53-K53))</f>
        <v>0</v>
      </c>
      <c r="N53" s="3">
        <f>IF(Inputs!$B$27&lt;&gt;"Ready to model","PENDING INPUTS",L53+M53)</f>
        <v>0</v>
      </c>
      <c r="O53" s="3">
        <f>IF(Inputs!$B$27&lt;&gt;"Ready to model","PENDING INPUTS",D53+E53+O52)</f>
        <v>792.25</v>
      </c>
      <c r="P53" s="3">
        <f>IF(Inputs!$B$27&lt;&gt;"Ready to model","PENDING INPUTS",J53+K53+P52)</f>
        <v>10866.25</v>
      </c>
    </row>
    <row r="54" spans="1:16" ht="27.95" customHeight="1" x14ac:dyDescent="0.25">
      <c r="A54">
        <v>50</v>
      </c>
      <c r="B54" s="3">
        <f>IF(Inputs!$B$27&lt;&gt;"Ready to model","PENDING INPUTS",L53)</f>
        <v>0</v>
      </c>
      <c r="C54" s="3">
        <f>IF(Inputs!$B$27&lt;&gt;"Ready to model","PENDING INPUTS",M53)</f>
        <v>0</v>
      </c>
      <c r="D54" s="3">
        <f>IF(Inputs!$B$27&lt;&gt;"Ready to model","PENDING INPUTS",ROUND(B54*(IF(A54&lt;=Inputs!$B$13,Inputs!$B$12,Inputs!$B$14))/12,2))</f>
        <v>0</v>
      </c>
      <c r="E54" s="3">
        <f>IF(Inputs!$B$27&lt;&gt;"Ready to model","PENDING INPUTS",ROUND(C54*Inputs!$B$5/12,2))</f>
        <v>0</v>
      </c>
      <c r="F54" s="3">
        <f>IF(Inputs!$B$27&lt;&gt;"Ready to model","PENDING INPUTS",MIN(B54+D54,MAX(Inputs!$B$16,ROUND(B54*Inputs!$B$15,2))))</f>
        <v>0</v>
      </c>
      <c r="G54" s="3">
        <f>IF(Inputs!$B$27&lt;&gt;"Ready to model","PENDING INPUTS",MIN(C54+E54,Inputs!$B$9))</f>
        <v>0</v>
      </c>
      <c r="H54" s="3">
        <f>IF(Inputs!$B$27&lt;&gt;"Ready to model","PENDING INPUTS",Inputs!$B$7)</f>
        <v>550</v>
      </c>
      <c r="I54" s="3">
        <f>IF(Inputs!$B$27&lt;&gt;"Ready to model","PENDING INPUTS",MAX(0,F54+G54-H54))</f>
        <v>0</v>
      </c>
      <c r="J54" s="3">
        <f>IF(Inputs!$B$27&lt;&gt;"Ready to model","PENDING INPUTS",IF(F54+G54&gt;H54,IF(F54+G54=0,0,H54*F54/(F54+G54)),MIN(B54+D54,F54+MAX(0,H54-F54-G54-IF((IF(A54&lt;=Inputs!$B$13,Inputs!$B$12,Inputs!$B$14))&lt;Inputs!$B$5,C54+E54-G54,0)))))</f>
        <v>0</v>
      </c>
      <c r="K54" s="3">
        <f>IF(Inputs!$B$27&lt;&gt;"Ready to model","PENDING INPUTS",MIN(C54+E54,MAX(0,H54-J54)))</f>
        <v>0</v>
      </c>
      <c r="L54" s="3">
        <f>IF(Inputs!$B$27&lt;&gt;"Ready to model","PENDING INPUTS",MAX(0,B54+D54-J54))</f>
        <v>0</v>
      </c>
      <c r="M54" s="3">
        <f>IF(Inputs!$B$27&lt;&gt;"Ready to model","PENDING INPUTS",MAX(0,C54+E54-K54))</f>
        <v>0</v>
      </c>
      <c r="N54" s="3">
        <f>IF(Inputs!$B$27&lt;&gt;"Ready to model","PENDING INPUTS",L54+M54)</f>
        <v>0</v>
      </c>
      <c r="O54" s="3">
        <f>IF(Inputs!$B$27&lt;&gt;"Ready to model","PENDING INPUTS",D54+E54+O53)</f>
        <v>792.25</v>
      </c>
      <c r="P54" s="3">
        <f>IF(Inputs!$B$27&lt;&gt;"Ready to model","PENDING INPUTS",J54+K54+P53)</f>
        <v>10866.25</v>
      </c>
    </row>
    <row r="55" spans="1:16" ht="27.95" customHeight="1" x14ac:dyDescent="0.25">
      <c r="A55">
        <v>51</v>
      </c>
      <c r="B55" s="3">
        <f>IF(Inputs!$B$27&lt;&gt;"Ready to model","PENDING INPUTS",L54)</f>
        <v>0</v>
      </c>
      <c r="C55" s="3">
        <f>IF(Inputs!$B$27&lt;&gt;"Ready to model","PENDING INPUTS",M54)</f>
        <v>0</v>
      </c>
      <c r="D55" s="3">
        <f>IF(Inputs!$B$27&lt;&gt;"Ready to model","PENDING INPUTS",ROUND(B55*(IF(A55&lt;=Inputs!$B$13,Inputs!$B$12,Inputs!$B$14))/12,2))</f>
        <v>0</v>
      </c>
      <c r="E55" s="3">
        <f>IF(Inputs!$B$27&lt;&gt;"Ready to model","PENDING INPUTS",ROUND(C55*Inputs!$B$5/12,2))</f>
        <v>0</v>
      </c>
      <c r="F55" s="3">
        <f>IF(Inputs!$B$27&lt;&gt;"Ready to model","PENDING INPUTS",MIN(B55+D55,MAX(Inputs!$B$16,ROUND(B55*Inputs!$B$15,2))))</f>
        <v>0</v>
      </c>
      <c r="G55" s="3">
        <f>IF(Inputs!$B$27&lt;&gt;"Ready to model","PENDING INPUTS",MIN(C55+E55,Inputs!$B$9))</f>
        <v>0</v>
      </c>
      <c r="H55" s="3">
        <f>IF(Inputs!$B$27&lt;&gt;"Ready to model","PENDING INPUTS",Inputs!$B$7)</f>
        <v>550</v>
      </c>
      <c r="I55" s="3">
        <f>IF(Inputs!$B$27&lt;&gt;"Ready to model","PENDING INPUTS",MAX(0,F55+G55-H55))</f>
        <v>0</v>
      </c>
      <c r="J55" s="3">
        <f>IF(Inputs!$B$27&lt;&gt;"Ready to model","PENDING INPUTS",IF(F55+G55&gt;H55,IF(F55+G55=0,0,H55*F55/(F55+G55)),MIN(B55+D55,F55+MAX(0,H55-F55-G55-IF((IF(A55&lt;=Inputs!$B$13,Inputs!$B$12,Inputs!$B$14))&lt;Inputs!$B$5,C55+E55-G55,0)))))</f>
        <v>0</v>
      </c>
      <c r="K55" s="3">
        <f>IF(Inputs!$B$27&lt;&gt;"Ready to model","PENDING INPUTS",MIN(C55+E55,MAX(0,H55-J55)))</f>
        <v>0</v>
      </c>
      <c r="L55" s="3">
        <f>IF(Inputs!$B$27&lt;&gt;"Ready to model","PENDING INPUTS",MAX(0,B55+D55-J55))</f>
        <v>0</v>
      </c>
      <c r="M55" s="3">
        <f>IF(Inputs!$B$27&lt;&gt;"Ready to model","PENDING INPUTS",MAX(0,C55+E55-K55))</f>
        <v>0</v>
      </c>
      <c r="N55" s="3">
        <f>IF(Inputs!$B$27&lt;&gt;"Ready to model","PENDING INPUTS",L55+M55)</f>
        <v>0</v>
      </c>
      <c r="O55" s="3">
        <f>IF(Inputs!$B$27&lt;&gt;"Ready to model","PENDING INPUTS",D55+E55+O54)</f>
        <v>792.25</v>
      </c>
      <c r="P55" s="3">
        <f>IF(Inputs!$B$27&lt;&gt;"Ready to model","PENDING INPUTS",J55+K55+P54)</f>
        <v>10866.25</v>
      </c>
    </row>
    <row r="56" spans="1:16" ht="27.95" customHeight="1" x14ac:dyDescent="0.25">
      <c r="A56">
        <v>52</v>
      </c>
      <c r="B56" s="3">
        <f>IF(Inputs!$B$27&lt;&gt;"Ready to model","PENDING INPUTS",L55)</f>
        <v>0</v>
      </c>
      <c r="C56" s="3">
        <f>IF(Inputs!$B$27&lt;&gt;"Ready to model","PENDING INPUTS",M55)</f>
        <v>0</v>
      </c>
      <c r="D56" s="3">
        <f>IF(Inputs!$B$27&lt;&gt;"Ready to model","PENDING INPUTS",ROUND(B56*(IF(A56&lt;=Inputs!$B$13,Inputs!$B$12,Inputs!$B$14))/12,2))</f>
        <v>0</v>
      </c>
      <c r="E56" s="3">
        <f>IF(Inputs!$B$27&lt;&gt;"Ready to model","PENDING INPUTS",ROUND(C56*Inputs!$B$5/12,2))</f>
        <v>0</v>
      </c>
      <c r="F56" s="3">
        <f>IF(Inputs!$B$27&lt;&gt;"Ready to model","PENDING INPUTS",MIN(B56+D56,MAX(Inputs!$B$16,ROUND(B56*Inputs!$B$15,2))))</f>
        <v>0</v>
      </c>
      <c r="G56" s="3">
        <f>IF(Inputs!$B$27&lt;&gt;"Ready to model","PENDING INPUTS",MIN(C56+E56,Inputs!$B$9))</f>
        <v>0</v>
      </c>
      <c r="H56" s="3">
        <f>IF(Inputs!$B$27&lt;&gt;"Ready to model","PENDING INPUTS",Inputs!$B$7)</f>
        <v>550</v>
      </c>
      <c r="I56" s="3">
        <f>IF(Inputs!$B$27&lt;&gt;"Ready to model","PENDING INPUTS",MAX(0,F56+G56-H56))</f>
        <v>0</v>
      </c>
      <c r="J56" s="3">
        <f>IF(Inputs!$B$27&lt;&gt;"Ready to model","PENDING INPUTS",IF(F56+G56&gt;H56,IF(F56+G56=0,0,H56*F56/(F56+G56)),MIN(B56+D56,F56+MAX(0,H56-F56-G56-IF((IF(A56&lt;=Inputs!$B$13,Inputs!$B$12,Inputs!$B$14))&lt;Inputs!$B$5,C56+E56-G56,0)))))</f>
        <v>0</v>
      </c>
      <c r="K56" s="3">
        <f>IF(Inputs!$B$27&lt;&gt;"Ready to model","PENDING INPUTS",MIN(C56+E56,MAX(0,H56-J56)))</f>
        <v>0</v>
      </c>
      <c r="L56" s="3">
        <f>IF(Inputs!$B$27&lt;&gt;"Ready to model","PENDING INPUTS",MAX(0,B56+D56-J56))</f>
        <v>0</v>
      </c>
      <c r="M56" s="3">
        <f>IF(Inputs!$B$27&lt;&gt;"Ready to model","PENDING INPUTS",MAX(0,C56+E56-K56))</f>
        <v>0</v>
      </c>
      <c r="N56" s="3">
        <f>IF(Inputs!$B$27&lt;&gt;"Ready to model","PENDING INPUTS",L56+M56)</f>
        <v>0</v>
      </c>
      <c r="O56" s="3">
        <f>IF(Inputs!$B$27&lt;&gt;"Ready to model","PENDING INPUTS",D56+E56+O55)</f>
        <v>792.25</v>
      </c>
      <c r="P56" s="3">
        <f>IF(Inputs!$B$27&lt;&gt;"Ready to model","PENDING INPUTS",J56+K56+P55)</f>
        <v>10866.25</v>
      </c>
    </row>
    <row r="57" spans="1:16" ht="27.95" customHeight="1" x14ac:dyDescent="0.25">
      <c r="A57">
        <v>53</v>
      </c>
      <c r="B57" s="3">
        <f>IF(Inputs!$B$27&lt;&gt;"Ready to model","PENDING INPUTS",L56)</f>
        <v>0</v>
      </c>
      <c r="C57" s="3">
        <f>IF(Inputs!$B$27&lt;&gt;"Ready to model","PENDING INPUTS",M56)</f>
        <v>0</v>
      </c>
      <c r="D57" s="3">
        <f>IF(Inputs!$B$27&lt;&gt;"Ready to model","PENDING INPUTS",ROUND(B57*(IF(A57&lt;=Inputs!$B$13,Inputs!$B$12,Inputs!$B$14))/12,2))</f>
        <v>0</v>
      </c>
      <c r="E57" s="3">
        <f>IF(Inputs!$B$27&lt;&gt;"Ready to model","PENDING INPUTS",ROUND(C57*Inputs!$B$5/12,2))</f>
        <v>0</v>
      </c>
      <c r="F57" s="3">
        <f>IF(Inputs!$B$27&lt;&gt;"Ready to model","PENDING INPUTS",MIN(B57+D57,MAX(Inputs!$B$16,ROUND(B57*Inputs!$B$15,2))))</f>
        <v>0</v>
      </c>
      <c r="G57" s="3">
        <f>IF(Inputs!$B$27&lt;&gt;"Ready to model","PENDING INPUTS",MIN(C57+E57,Inputs!$B$9))</f>
        <v>0</v>
      </c>
      <c r="H57" s="3">
        <f>IF(Inputs!$B$27&lt;&gt;"Ready to model","PENDING INPUTS",Inputs!$B$7)</f>
        <v>550</v>
      </c>
      <c r="I57" s="3">
        <f>IF(Inputs!$B$27&lt;&gt;"Ready to model","PENDING INPUTS",MAX(0,F57+G57-H57))</f>
        <v>0</v>
      </c>
      <c r="J57" s="3">
        <f>IF(Inputs!$B$27&lt;&gt;"Ready to model","PENDING INPUTS",IF(F57+G57&gt;H57,IF(F57+G57=0,0,H57*F57/(F57+G57)),MIN(B57+D57,F57+MAX(0,H57-F57-G57-IF((IF(A57&lt;=Inputs!$B$13,Inputs!$B$12,Inputs!$B$14))&lt;Inputs!$B$5,C57+E57-G57,0)))))</f>
        <v>0</v>
      </c>
      <c r="K57" s="3">
        <f>IF(Inputs!$B$27&lt;&gt;"Ready to model","PENDING INPUTS",MIN(C57+E57,MAX(0,H57-J57)))</f>
        <v>0</v>
      </c>
      <c r="L57" s="3">
        <f>IF(Inputs!$B$27&lt;&gt;"Ready to model","PENDING INPUTS",MAX(0,B57+D57-J57))</f>
        <v>0</v>
      </c>
      <c r="M57" s="3">
        <f>IF(Inputs!$B$27&lt;&gt;"Ready to model","PENDING INPUTS",MAX(0,C57+E57-K57))</f>
        <v>0</v>
      </c>
      <c r="N57" s="3">
        <f>IF(Inputs!$B$27&lt;&gt;"Ready to model","PENDING INPUTS",L57+M57)</f>
        <v>0</v>
      </c>
      <c r="O57" s="3">
        <f>IF(Inputs!$B$27&lt;&gt;"Ready to model","PENDING INPUTS",D57+E57+O56)</f>
        <v>792.25</v>
      </c>
      <c r="P57" s="3">
        <f>IF(Inputs!$B$27&lt;&gt;"Ready to model","PENDING INPUTS",J57+K57+P56)</f>
        <v>10866.25</v>
      </c>
    </row>
    <row r="58" spans="1:16" ht="27.95" customHeight="1" x14ac:dyDescent="0.25">
      <c r="A58">
        <v>54</v>
      </c>
      <c r="B58" s="3">
        <f>IF(Inputs!$B$27&lt;&gt;"Ready to model","PENDING INPUTS",L57)</f>
        <v>0</v>
      </c>
      <c r="C58" s="3">
        <f>IF(Inputs!$B$27&lt;&gt;"Ready to model","PENDING INPUTS",M57)</f>
        <v>0</v>
      </c>
      <c r="D58" s="3">
        <f>IF(Inputs!$B$27&lt;&gt;"Ready to model","PENDING INPUTS",ROUND(B58*(IF(A58&lt;=Inputs!$B$13,Inputs!$B$12,Inputs!$B$14))/12,2))</f>
        <v>0</v>
      </c>
      <c r="E58" s="3">
        <f>IF(Inputs!$B$27&lt;&gt;"Ready to model","PENDING INPUTS",ROUND(C58*Inputs!$B$5/12,2))</f>
        <v>0</v>
      </c>
      <c r="F58" s="3">
        <f>IF(Inputs!$B$27&lt;&gt;"Ready to model","PENDING INPUTS",MIN(B58+D58,MAX(Inputs!$B$16,ROUND(B58*Inputs!$B$15,2))))</f>
        <v>0</v>
      </c>
      <c r="G58" s="3">
        <f>IF(Inputs!$B$27&lt;&gt;"Ready to model","PENDING INPUTS",MIN(C58+E58,Inputs!$B$9))</f>
        <v>0</v>
      </c>
      <c r="H58" s="3">
        <f>IF(Inputs!$B$27&lt;&gt;"Ready to model","PENDING INPUTS",Inputs!$B$7)</f>
        <v>550</v>
      </c>
      <c r="I58" s="3">
        <f>IF(Inputs!$B$27&lt;&gt;"Ready to model","PENDING INPUTS",MAX(0,F58+G58-H58))</f>
        <v>0</v>
      </c>
      <c r="J58" s="3">
        <f>IF(Inputs!$B$27&lt;&gt;"Ready to model","PENDING INPUTS",IF(F58+G58&gt;H58,IF(F58+G58=0,0,H58*F58/(F58+G58)),MIN(B58+D58,F58+MAX(0,H58-F58-G58-IF((IF(A58&lt;=Inputs!$B$13,Inputs!$B$12,Inputs!$B$14))&lt;Inputs!$B$5,C58+E58-G58,0)))))</f>
        <v>0</v>
      </c>
      <c r="K58" s="3">
        <f>IF(Inputs!$B$27&lt;&gt;"Ready to model","PENDING INPUTS",MIN(C58+E58,MAX(0,H58-J58)))</f>
        <v>0</v>
      </c>
      <c r="L58" s="3">
        <f>IF(Inputs!$B$27&lt;&gt;"Ready to model","PENDING INPUTS",MAX(0,B58+D58-J58))</f>
        <v>0</v>
      </c>
      <c r="M58" s="3">
        <f>IF(Inputs!$B$27&lt;&gt;"Ready to model","PENDING INPUTS",MAX(0,C58+E58-K58))</f>
        <v>0</v>
      </c>
      <c r="N58" s="3">
        <f>IF(Inputs!$B$27&lt;&gt;"Ready to model","PENDING INPUTS",L58+M58)</f>
        <v>0</v>
      </c>
      <c r="O58" s="3">
        <f>IF(Inputs!$B$27&lt;&gt;"Ready to model","PENDING INPUTS",D58+E58+O57)</f>
        <v>792.25</v>
      </c>
      <c r="P58" s="3">
        <f>IF(Inputs!$B$27&lt;&gt;"Ready to model","PENDING INPUTS",J58+K58+P57)</f>
        <v>10866.25</v>
      </c>
    </row>
    <row r="59" spans="1:16" ht="27.95" customHeight="1" x14ac:dyDescent="0.25">
      <c r="A59">
        <v>55</v>
      </c>
      <c r="B59" s="3">
        <f>IF(Inputs!$B$27&lt;&gt;"Ready to model","PENDING INPUTS",L58)</f>
        <v>0</v>
      </c>
      <c r="C59" s="3">
        <f>IF(Inputs!$B$27&lt;&gt;"Ready to model","PENDING INPUTS",M58)</f>
        <v>0</v>
      </c>
      <c r="D59" s="3">
        <f>IF(Inputs!$B$27&lt;&gt;"Ready to model","PENDING INPUTS",ROUND(B59*(IF(A59&lt;=Inputs!$B$13,Inputs!$B$12,Inputs!$B$14))/12,2))</f>
        <v>0</v>
      </c>
      <c r="E59" s="3">
        <f>IF(Inputs!$B$27&lt;&gt;"Ready to model","PENDING INPUTS",ROUND(C59*Inputs!$B$5/12,2))</f>
        <v>0</v>
      </c>
      <c r="F59" s="3">
        <f>IF(Inputs!$B$27&lt;&gt;"Ready to model","PENDING INPUTS",MIN(B59+D59,MAX(Inputs!$B$16,ROUND(B59*Inputs!$B$15,2))))</f>
        <v>0</v>
      </c>
      <c r="G59" s="3">
        <f>IF(Inputs!$B$27&lt;&gt;"Ready to model","PENDING INPUTS",MIN(C59+E59,Inputs!$B$9))</f>
        <v>0</v>
      </c>
      <c r="H59" s="3">
        <f>IF(Inputs!$B$27&lt;&gt;"Ready to model","PENDING INPUTS",Inputs!$B$7)</f>
        <v>550</v>
      </c>
      <c r="I59" s="3">
        <f>IF(Inputs!$B$27&lt;&gt;"Ready to model","PENDING INPUTS",MAX(0,F59+G59-H59))</f>
        <v>0</v>
      </c>
      <c r="J59" s="3">
        <f>IF(Inputs!$B$27&lt;&gt;"Ready to model","PENDING INPUTS",IF(F59+G59&gt;H59,IF(F59+G59=0,0,H59*F59/(F59+G59)),MIN(B59+D59,F59+MAX(0,H59-F59-G59-IF((IF(A59&lt;=Inputs!$B$13,Inputs!$B$12,Inputs!$B$14))&lt;Inputs!$B$5,C59+E59-G59,0)))))</f>
        <v>0</v>
      </c>
      <c r="K59" s="3">
        <f>IF(Inputs!$B$27&lt;&gt;"Ready to model","PENDING INPUTS",MIN(C59+E59,MAX(0,H59-J59)))</f>
        <v>0</v>
      </c>
      <c r="L59" s="3">
        <f>IF(Inputs!$B$27&lt;&gt;"Ready to model","PENDING INPUTS",MAX(0,B59+D59-J59))</f>
        <v>0</v>
      </c>
      <c r="M59" s="3">
        <f>IF(Inputs!$B$27&lt;&gt;"Ready to model","PENDING INPUTS",MAX(0,C59+E59-K59))</f>
        <v>0</v>
      </c>
      <c r="N59" s="3">
        <f>IF(Inputs!$B$27&lt;&gt;"Ready to model","PENDING INPUTS",L59+M59)</f>
        <v>0</v>
      </c>
      <c r="O59" s="3">
        <f>IF(Inputs!$B$27&lt;&gt;"Ready to model","PENDING INPUTS",D59+E59+O58)</f>
        <v>792.25</v>
      </c>
      <c r="P59" s="3">
        <f>IF(Inputs!$B$27&lt;&gt;"Ready to model","PENDING INPUTS",J59+K59+P58)</f>
        <v>10866.25</v>
      </c>
    </row>
    <row r="60" spans="1:16" ht="27.95" customHeight="1" x14ac:dyDescent="0.25">
      <c r="A60">
        <v>56</v>
      </c>
      <c r="B60" s="3">
        <f>IF(Inputs!$B$27&lt;&gt;"Ready to model","PENDING INPUTS",L59)</f>
        <v>0</v>
      </c>
      <c r="C60" s="3">
        <f>IF(Inputs!$B$27&lt;&gt;"Ready to model","PENDING INPUTS",M59)</f>
        <v>0</v>
      </c>
      <c r="D60" s="3">
        <f>IF(Inputs!$B$27&lt;&gt;"Ready to model","PENDING INPUTS",ROUND(B60*(IF(A60&lt;=Inputs!$B$13,Inputs!$B$12,Inputs!$B$14))/12,2))</f>
        <v>0</v>
      </c>
      <c r="E60" s="3">
        <f>IF(Inputs!$B$27&lt;&gt;"Ready to model","PENDING INPUTS",ROUND(C60*Inputs!$B$5/12,2))</f>
        <v>0</v>
      </c>
      <c r="F60" s="3">
        <f>IF(Inputs!$B$27&lt;&gt;"Ready to model","PENDING INPUTS",MIN(B60+D60,MAX(Inputs!$B$16,ROUND(B60*Inputs!$B$15,2))))</f>
        <v>0</v>
      </c>
      <c r="G60" s="3">
        <f>IF(Inputs!$B$27&lt;&gt;"Ready to model","PENDING INPUTS",MIN(C60+E60,Inputs!$B$9))</f>
        <v>0</v>
      </c>
      <c r="H60" s="3">
        <f>IF(Inputs!$B$27&lt;&gt;"Ready to model","PENDING INPUTS",Inputs!$B$7)</f>
        <v>550</v>
      </c>
      <c r="I60" s="3">
        <f>IF(Inputs!$B$27&lt;&gt;"Ready to model","PENDING INPUTS",MAX(0,F60+G60-H60))</f>
        <v>0</v>
      </c>
      <c r="J60" s="3">
        <f>IF(Inputs!$B$27&lt;&gt;"Ready to model","PENDING INPUTS",IF(F60+G60&gt;H60,IF(F60+G60=0,0,H60*F60/(F60+G60)),MIN(B60+D60,F60+MAX(0,H60-F60-G60-IF((IF(A60&lt;=Inputs!$B$13,Inputs!$B$12,Inputs!$B$14))&lt;Inputs!$B$5,C60+E60-G60,0)))))</f>
        <v>0</v>
      </c>
      <c r="K60" s="3">
        <f>IF(Inputs!$B$27&lt;&gt;"Ready to model","PENDING INPUTS",MIN(C60+E60,MAX(0,H60-J60)))</f>
        <v>0</v>
      </c>
      <c r="L60" s="3">
        <f>IF(Inputs!$B$27&lt;&gt;"Ready to model","PENDING INPUTS",MAX(0,B60+D60-J60))</f>
        <v>0</v>
      </c>
      <c r="M60" s="3">
        <f>IF(Inputs!$B$27&lt;&gt;"Ready to model","PENDING INPUTS",MAX(0,C60+E60-K60))</f>
        <v>0</v>
      </c>
      <c r="N60" s="3">
        <f>IF(Inputs!$B$27&lt;&gt;"Ready to model","PENDING INPUTS",L60+M60)</f>
        <v>0</v>
      </c>
      <c r="O60" s="3">
        <f>IF(Inputs!$B$27&lt;&gt;"Ready to model","PENDING INPUTS",D60+E60+O59)</f>
        <v>792.25</v>
      </c>
      <c r="P60" s="3">
        <f>IF(Inputs!$B$27&lt;&gt;"Ready to model","PENDING INPUTS",J60+K60+P59)</f>
        <v>10866.25</v>
      </c>
    </row>
    <row r="61" spans="1:16" ht="27.95" customHeight="1" x14ac:dyDescent="0.25">
      <c r="A61">
        <v>57</v>
      </c>
      <c r="B61" s="3">
        <f>IF(Inputs!$B$27&lt;&gt;"Ready to model","PENDING INPUTS",L60)</f>
        <v>0</v>
      </c>
      <c r="C61" s="3">
        <f>IF(Inputs!$B$27&lt;&gt;"Ready to model","PENDING INPUTS",M60)</f>
        <v>0</v>
      </c>
      <c r="D61" s="3">
        <f>IF(Inputs!$B$27&lt;&gt;"Ready to model","PENDING INPUTS",ROUND(B61*(IF(A61&lt;=Inputs!$B$13,Inputs!$B$12,Inputs!$B$14))/12,2))</f>
        <v>0</v>
      </c>
      <c r="E61" s="3">
        <f>IF(Inputs!$B$27&lt;&gt;"Ready to model","PENDING INPUTS",ROUND(C61*Inputs!$B$5/12,2))</f>
        <v>0</v>
      </c>
      <c r="F61" s="3">
        <f>IF(Inputs!$B$27&lt;&gt;"Ready to model","PENDING INPUTS",MIN(B61+D61,MAX(Inputs!$B$16,ROUND(B61*Inputs!$B$15,2))))</f>
        <v>0</v>
      </c>
      <c r="G61" s="3">
        <f>IF(Inputs!$B$27&lt;&gt;"Ready to model","PENDING INPUTS",MIN(C61+E61,Inputs!$B$9))</f>
        <v>0</v>
      </c>
      <c r="H61" s="3">
        <f>IF(Inputs!$B$27&lt;&gt;"Ready to model","PENDING INPUTS",Inputs!$B$7)</f>
        <v>550</v>
      </c>
      <c r="I61" s="3">
        <f>IF(Inputs!$B$27&lt;&gt;"Ready to model","PENDING INPUTS",MAX(0,F61+G61-H61))</f>
        <v>0</v>
      </c>
      <c r="J61" s="3">
        <f>IF(Inputs!$B$27&lt;&gt;"Ready to model","PENDING INPUTS",IF(F61+G61&gt;H61,IF(F61+G61=0,0,H61*F61/(F61+G61)),MIN(B61+D61,F61+MAX(0,H61-F61-G61-IF((IF(A61&lt;=Inputs!$B$13,Inputs!$B$12,Inputs!$B$14))&lt;Inputs!$B$5,C61+E61-G61,0)))))</f>
        <v>0</v>
      </c>
      <c r="K61" s="3">
        <f>IF(Inputs!$B$27&lt;&gt;"Ready to model","PENDING INPUTS",MIN(C61+E61,MAX(0,H61-J61)))</f>
        <v>0</v>
      </c>
      <c r="L61" s="3">
        <f>IF(Inputs!$B$27&lt;&gt;"Ready to model","PENDING INPUTS",MAX(0,B61+D61-J61))</f>
        <v>0</v>
      </c>
      <c r="M61" s="3">
        <f>IF(Inputs!$B$27&lt;&gt;"Ready to model","PENDING INPUTS",MAX(0,C61+E61-K61))</f>
        <v>0</v>
      </c>
      <c r="N61" s="3">
        <f>IF(Inputs!$B$27&lt;&gt;"Ready to model","PENDING INPUTS",L61+M61)</f>
        <v>0</v>
      </c>
      <c r="O61" s="3">
        <f>IF(Inputs!$B$27&lt;&gt;"Ready to model","PENDING INPUTS",D61+E61+O60)</f>
        <v>792.25</v>
      </c>
      <c r="P61" s="3">
        <f>IF(Inputs!$B$27&lt;&gt;"Ready to model","PENDING INPUTS",J61+K61+P60)</f>
        <v>10866.25</v>
      </c>
    </row>
    <row r="62" spans="1:16" ht="27.95" customHeight="1" x14ac:dyDescent="0.25">
      <c r="A62">
        <v>58</v>
      </c>
      <c r="B62" s="3">
        <f>IF(Inputs!$B$27&lt;&gt;"Ready to model","PENDING INPUTS",L61)</f>
        <v>0</v>
      </c>
      <c r="C62" s="3">
        <f>IF(Inputs!$B$27&lt;&gt;"Ready to model","PENDING INPUTS",M61)</f>
        <v>0</v>
      </c>
      <c r="D62" s="3">
        <f>IF(Inputs!$B$27&lt;&gt;"Ready to model","PENDING INPUTS",ROUND(B62*(IF(A62&lt;=Inputs!$B$13,Inputs!$B$12,Inputs!$B$14))/12,2))</f>
        <v>0</v>
      </c>
      <c r="E62" s="3">
        <f>IF(Inputs!$B$27&lt;&gt;"Ready to model","PENDING INPUTS",ROUND(C62*Inputs!$B$5/12,2))</f>
        <v>0</v>
      </c>
      <c r="F62" s="3">
        <f>IF(Inputs!$B$27&lt;&gt;"Ready to model","PENDING INPUTS",MIN(B62+D62,MAX(Inputs!$B$16,ROUND(B62*Inputs!$B$15,2))))</f>
        <v>0</v>
      </c>
      <c r="G62" s="3">
        <f>IF(Inputs!$B$27&lt;&gt;"Ready to model","PENDING INPUTS",MIN(C62+E62,Inputs!$B$9))</f>
        <v>0</v>
      </c>
      <c r="H62" s="3">
        <f>IF(Inputs!$B$27&lt;&gt;"Ready to model","PENDING INPUTS",Inputs!$B$7)</f>
        <v>550</v>
      </c>
      <c r="I62" s="3">
        <f>IF(Inputs!$B$27&lt;&gt;"Ready to model","PENDING INPUTS",MAX(0,F62+G62-H62))</f>
        <v>0</v>
      </c>
      <c r="J62" s="3">
        <f>IF(Inputs!$B$27&lt;&gt;"Ready to model","PENDING INPUTS",IF(F62+G62&gt;H62,IF(F62+G62=0,0,H62*F62/(F62+G62)),MIN(B62+D62,F62+MAX(0,H62-F62-G62-IF((IF(A62&lt;=Inputs!$B$13,Inputs!$B$12,Inputs!$B$14))&lt;Inputs!$B$5,C62+E62-G62,0)))))</f>
        <v>0</v>
      </c>
      <c r="K62" s="3">
        <f>IF(Inputs!$B$27&lt;&gt;"Ready to model","PENDING INPUTS",MIN(C62+E62,MAX(0,H62-J62)))</f>
        <v>0</v>
      </c>
      <c r="L62" s="3">
        <f>IF(Inputs!$B$27&lt;&gt;"Ready to model","PENDING INPUTS",MAX(0,B62+D62-J62))</f>
        <v>0</v>
      </c>
      <c r="M62" s="3">
        <f>IF(Inputs!$B$27&lt;&gt;"Ready to model","PENDING INPUTS",MAX(0,C62+E62-K62))</f>
        <v>0</v>
      </c>
      <c r="N62" s="3">
        <f>IF(Inputs!$B$27&lt;&gt;"Ready to model","PENDING INPUTS",L62+M62)</f>
        <v>0</v>
      </c>
      <c r="O62" s="3">
        <f>IF(Inputs!$B$27&lt;&gt;"Ready to model","PENDING INPUTS",D62+E62+O61)</f>
        <v>792.25</v>
      </c>
      <c r="P62" s="3">
        <f>IF(Inputs!$B$27&lt;&gt;"Ready to model","PENDING INPUTS",J62+K62+P61)</f>
        <v>10866.25</v>
      </c>
    </row>
    <row r="63" spans="1:16" ht="27.95" customHeight="1" x14ac:dyDescent="0.25">
      <c r="A63">
        <v>59</v>
      </c>
      <c r="B63" s="3">
        <f>IF(Inputs!$B$27&lt;&gt;"Ready to model","PENDING INPUTS",L62)</f>
        <v>0</v>
      </c>
      <c r="C63" s="3">
        <f>IF(Inputs!$B$27&lt;&gt;"Ready to model","PENDING INPUTS",M62)</f>
        <v>0</v>
      </c>
      <c r="D63" s="3">
        <f>IF(Inputs!$B$27&lt;&gt;"Ready to model","PENDING INPUTS",ROUND(B63*(IF(A63&lt;=Inputs!$B$13,Inputs!$B$12,Inputs!$B$14))/12,2))</f>
        <v>0</v>
      </c>
      <c r="E63" s="3">
        <f>IF(Inputs!$B$27&lt;&gt;"Ready to model","PENDING INPUTS",ROUND(C63*Inputs!$B$5/12,2))</f>
        <v>0</v>
      </c>
      <c r="F63" s="3">
        <f>IF(Inputs!$B$27&lt;&gt;"Ready to model","PENDING INPUTS",MIN(B63+D63,MAX(Inputs!$B$16,ROUND(B63*Inputs!$B$15,2))))</f>
        <v>0</v>
      </c>
      <c r="G63" s="3">
        <f>IF(Inputs!$B$27&lt;&gt;"Ready to model","PENDING INPUTS",MIN(C63+E63,Inputs!$B$9))</f>
        <v>0</v>
      </c>
      <c r="H63" s="3">
        <f>IF(Inputs!$B$27&lt;&gt;"Ready to model","PENDING INPUTS",Inputs!$B$7)</f>
        <v>550</v>
      </c>
      <c r="I63" s="3">
        <f>IF(Inputs!$B$27&lt;&gt;"Ready to model","PENDING INPUTS",MAX(0,F63+G63-H63))</f>
        <v>0</v>
      </c>
      <c r="J63" s="3">
        <f>IF(Inputs!$B$27&lt;&gt;"Ready to model","PENDING INPUTS",IF(F63+G63&gt;H63,IF(F63+G63=0,0,H63*F63/(F63+G63)),MIN(B63+D63,F63+MAX(0,H63-F63-G63-IF((IF(A63&lt;=Inputs!$B$13,Inputs!$B$12,Inputs!$B$14))&lt;Inputs!$B$5,C63+E63-G63,0)))))</f>
        <v>0</v>
      </c>
      <c r="K63" s="3">
        <f>IF(Inputs!$B$27&lt;&gt;"Ready to model","PENDING INPUTS",MIN(C63+E63,MAX(0,H63-J63)))</f>
        <v>0</v>
      </c>
      <c r="L63" s="3">
        <f>IF(Inputs!$B$27&lt;&gt;"Ready to model","PENDING INPUTS",MAX(0,B63+D63-J63))</f>
        <v>0</v>
      </c>
      <c r="M63" s="3">
        <f>IF(Inputs!$B$27&lt;&gt;"Ready to model","PENDING INPUTS",MAX(0,C63+E63-K63))</f>
        <v>0</v>
      </c>
      <c r="N63" s="3">
        <f>IF(Inputs!$B$27&lt;&gt;"Ready to model","PENDING INPUTS",L63+M63)</f>
        <v>0</v>
      </c>
      <c r="O63" s="3">
        <f>IF(Inputs!$B$27&lt;&gt;"Ready to model","PENDING INPUTS",D63+E63+O62)</f>
        <v>792.25</v>
      </c>
      <c r="P63" s="3">
        <f>IF(Inputs!$B$27&lt;&gt;"Ready to model","PENDING INPUTS",J63+K63+P62)</f>
        <v>10866.25</v>
      </c>
    </row>
    <row r="64" spans="1:16" ht="27.95" customHeight="1" x14ac:dyDescent="0.25">
      <c r="A64">
        <v>60</v>
      </c>
      <c r="B64" s="3">
        <f>IF(Inputs!$B$27&lt;&gt;"Ready to model","PENDING INPUTS",L63)</f>
        <v>0</v>
      </c>
      <c r="C64" s="3">
        <f>IF(Inputs!$B$27&lt;&gt;"Ready to model","PENDING INPUTS",M63)</f>
        <v>0</v>
      </c>
      <c r="D64" s="3">
        <f>IF(Inputs!$B$27&lt;&gt;"Ready to model","PENDING INPUTS",ROUND(B64*(IF(A64&lt;=Inputs!$B$13,Inputs!$B$12,Inputs!$B$14))/12,2))</f>
        <v>0</v>
      </c>
      <c r="E64" s="3">
        <f>IF(Inputs!$B$27&lt;&gt;"Ready to model","PENDING INPUTS",ROUND(C64*Inputs!$B$5/12,2))</f>
        <v>0</v>
      </c>
      <c r="F64" s="3">
        <f>IF(Inputs!$B$27&lt;&gt;"Ready to model","PENDING INPUTS",MIN(B64+D64,MAX(Inputs!$B$16,ROUND(B64*Inputs!$B$15,2))))</f>
        <v>0</v>
      </c>
      <c r="G64" s="3">
        <f>IF(Inputs!$B$27&lt;&gt;"Ready to model","PENDING INPUTS",MIN(C64+E64,Inputs!$B$9))</f>
        <v>0</v>
      </c>
      <c r="H64" s="3">
        <f>IF(Inputs!$B$27&lt;&gt;"Ready to model","PENDING INPUTS",Inputs!$B$7)</f>
        <v>550</v>
      </c>
      <c r="I64" s="3">
        <f>IF(Inputs!$B$27&lt;&gt;"Ready to model","PENDING INPUTS",MAX(0,F64+G64-H64))</f>
        <v>0</v>
      </c>
      <c r="J64" s="3">
        <f>IF(Inputs!$B$27&lt;&gt;"Ready to model","PENDING INPUTS",IF(F64+G64&gt;H64,IF(F64+G64=0,0,H64*F64/(F64+G64)),MIN(B64+D64,F64+MAX(0,H64-F64-G64-IF((IF(A64&lt;=Inputs!$B$13,Inputs!$B$12,Inputs!$B$14))&lt;Inputs!$B$5,C64+E64-G64,0)))))</f>
        <v>0</v>
      </c>
      <c r="K64" s="3">
        <f>IF(Inputs!$B$27&lt;&gt;"Ready to model","PENDING INPUTS",MIN(C64+E64,MAX(0,H64-J64)))</f>
        <v>0</v>
      </c>
      <c r="L64" s="3">
        <f>IF(Inputs!$B$27&lt;&gt;"Ready to model","PENDING INPUTS",MAX(0,B64+D64-J64))</f>
        <v>0</v>
      </c>
      <c r="M64" s="3">
        <f>IF(Inputs!$B$27&lt;&gt;"Ready to model","PENDING INPUTS",MAX(0,C64+E64-K64))</f>
        <v>0</v>
      </c>
      <c r="N64" s="3">
        <f>IF(Inputs!$B$27&lt;&gt;"Ready to model","PENDING INPUTS",L64+M64)</f>
        <v>0</v>
      </c>
      <c r="O64" s="3">
        <f>IF(Inputs!$B$27&lt;&gt;"Ready to model","PENDING INPUTS",D64+E64+O63)</f>
        <v>792.25</v>
      </c>
      <c r="P64" s="3">
        <f>IF(Inputs!$B$27&lt;&gt;"Ready to model","PENDING INPUTS",J64+K64+P63)</f>
        <v>10866.25</v>
      </c>
    </row>
    <row r="65" spans="1:16" ht="27.95" customHeight="1" x14ac:dyDescent="0.25">
      <c r="A65">
        <v>61</v>
      </c>
      <c r="B65" s="3">
        <f>IF(Inputs!$B$27&lt;&gt;"Ready to model","PENDING INPUTS",L64)</f>
        <v>0</v>
      </c>
      <c r="C65" s="3">
        <f>IF(Inputs!$B$27&lt;&gt;"Ready to model","PENDING INPUTS",M64)</f>
        <v>0</v>
      </c>
      <c r="D65" s="3">
        <f>IF(Inputs!$B$27&lt;&gt;"Ready to model","PENDING INPUTS",ROUND(B65*(IF(A65&lt;=Inputs!$B$13,Inputs!$B$12,Inputs!$B$14))/12,2))</f>
        <v>0</v>
      </c>
      <c r="E65" s="3">
        <f>IF(Inputs!$B$27&lt;&gt;"Ready to model","PENDING INPUTS",ROUND(C65*Inputs!$B$5/12,2))</f>
        <v>0</v>
      </c>
      <c r="F65" s="3">
        <f>IF(Inputs!$B$27&lt;&gt;"Ready to model","PENDING INPUTS",MIN(B65+D65,MAX(Inputs!$B$16,ROUND(B65*Inputs!$B$15,2))))</f>
        <v>0</v>
      </c>
      <c r="G65" s="3">
        <f>IF(Inputs!$B$27&lt;&gt;"Ready to model","PENDING INPUTS",MIN(C65+E65,Inputs!$B$9))</f>
        <v>0</v>
      </c>
      <c r="H65" s="3">
        <f>IF(Inputs!$B$27&lt;&gt;"Ready to model","PENDING INPUTS",Inputs!$B$7)</f>
        <v>550</v>
      </c>
      <c r="I65" s="3">
        <f>IF(Inputs!$B$27&lt;&gt;"Ready to model","PENDING INPUTS",MAX(0,F65+G65-H65))</f>
        <v>0</v>
      </c>
      <c r="J65" s="3">
        <f>IF(Inputs!$B$27&lt;&gt;"Ready to model","PENDING INPUTS",IF(F65+G65&gt;H65,IF(F65+G65=0,0,H65*F65/(F65+G65)),MIN(B65+D65,F65+MAX(0,H65-F65-G65-IF((IF(A65&lt;=Inputs!$B$13,Inputs!$B$12,Inputs!$B$14))&lt;Inputs!$B$5,C65+E65-G65,0)))))</f>
        <v>0</v>
      </c>
      <c r="K65" s="3">
        <f>IF(Inputs!$B$27&lt;&gt;"Ready to model","PENDING INPUTS",MIN(C65+E65,MAX(0,H65-J65)))</f>
        <v>0</v>
      </c>
      <c r="L65" s="3">
        <f>IF(Inputs!$B$27&lt;&gt;"Ready to model","PENDING INPUTS",MAX(0,B65+D65-J65))</f>
        <v>0</v>
      </c>
      <c r="M65" s="3">
        <f>IF(Inputs!$B$27&lt;&gt;"Ready to model","PENDING INPUTS",MAX(0,C65+E65-K65))</f>
        <v>0</v>
      </c>
      <c r="N65" s="3">
        <f>IF(Inputs!$B$27&lt;&gt;"Ready to model","PENDING INPUTS",L65+M65)</f>
        <v>0</v>
      </c>
      <c r="O65" s="3">
        <f>IF(Inputs!$B$27&lt;&gt;"Ready to model","PENDING INPUTS",D65+E65+O64)</f>
        <v>792.25</v>
      </c>
      <c r="P65" s="3">
        <f>IF(Inputs!$B$27&lt;&gt;"Ready to model","PENDING INPUTS",J65+K65+P64)</f>
        <v>10866.25</v>
      </c>
    </row>
    <row r="66" spans="1:16" ht="27.95" customHeight="1" x14ac:dyDescent="0.25">
      <c r="A66">
        <v>62</v>
      </c>
      <c r="B66" s="3">
        <f>IF(Inputs!$B$27&lt;&gt;"Ready to model","PENDING INPUTS",L65)</f>
        <v>0</v>
      </c>
      <c r="C66" s="3">
        <f>IF(Inputs!$B$27&lt;&gt;"Ready to model","PENDING INPUTS",M65)</f>
        <v>0</v>
      </c>
      <c r="D66" s="3">
        <f>IF(Inputs!$B$27&lt;&gt;"Ready to model","PENDING INPUTS",ROUND(B66*(IF(A66&lt;=Inputs!$B$13,Inputs!$B$12,Inputs!$B$14))/12,2))</f>
        <v>0</v>
      </c>
      <c r="E66" s="3">
        <f>IF(Inputs!$B$27&lt;&gt;"Ready to model","PENDING INPUTS",ROUND(C66*Inputs!$B$5/12,2))</f>
        <v>0</v>
      </c>
      <c r="F66" s="3">
        <f>IF(Inputs!$B$27&lt;&gt;"Ready to model","PENDING INPUTS",MIN(B66+D66,MAX(Inputs!$B$16,ROUND(B66*Inputs!$B$15,2))))</f>
        <v>0</v>
      </c>
      <c r="G66" s="3">
        <f>IF(Inputs!$B$27&lt;&gt;"Ready to model","PENDING INPUTS",MIN(C66+E66,Inputs!$B$9))</f>
        <v>0</v>
      </c>
      <c r="H66" s="3">
        <f>IF(Inputs!$B$27&lt;&gt;"Ready to model","PENDING INPUTS",Inputs!$B$7)</f>
        <v>550</v>
      </c>
      <c r="I66" s="3">
        <f>IF(Inputs!$B$27&lt;&gt;"Ready to model","PENDING INPUTS",MAX(0,F66+G66-H66))</f>
        <v>0</v>
      </c>
      <c r="J66" s="3">
        <f>IF(Inputs!$B$27&lt;&gt;"Ready to model","PENDING INPUTS",IF(F66+G66&gt;H66,IF(F66+G66=0,0,H66*F66/(F66+G66)),MIN(B66+D66,F66+MAX(0,H66-F66-G66-IF((IF(A66&lt;=Inputs!$B$13,Inputs!$B$12,Inputs!$B$14))&lt;Inputs!$B$5,C66+E66-G66,0)))))</f>
        <v>0</v>
      </c>
      <c r="K66" s="3">
        <f>IF(Inputs!$B$27&lt;&gt;"Ready to model","PENDING INPUTS",MIN(C66+E66,MAX(0,H66-J66)))</f>
        <v>0</v>
      </c>
      <c r="L66" s="3">
        <f>IF(Inputs!$B$27&lt;&gt;"Ready to model","PENDING INPUTS",MAX(0,B66+D66-J66))</f>
        <v>0</v>
      </c>
      <c r="M66" s="3">
        <f>IF(Inputs!$B$27&lt;&gt;"Ready to model","PENDING INPUTS",MAX(0,C66+E66-K66))</f>
        <v>0</v>
      </c>
      <c r="N66" s="3">
        <f>IF(Inputs!$B$27&lt;&gt;"Ready to model","PENDING INPUTS",L66+M66)</f>
        <v>0</v>
      </c>
      <c r="O66" s="3">
        <f>IF(Inputs!$B$27&lt;&gt;"Ready to model","PENDING INPUTS",D66+E66+O65)</f>
        <v>792.25</v>
      </c>
      <c r="P66" s="3">
        <f>IF(Inputs!$B$27&lt;&gt;"Ready to model","PENDING INPUTS",J66+K66+P65)</f>
        <v>10866.25</v>
      </c>
    </row>
    <row r="67" spans="1:16" ht="27.95" customHeight="1" x14ac:dyDescent="0.25">
      <c r="A67">
        <v>63</v>
      </c>
      <c r="B67" s="3">
        <f>IF(Inputs!$B$27&lt;&gt;"Ready to model","PENDING INPUTS",L66)</f>
        <v>0</v>
      </c>
      <c r="C67" s="3">
        <f>IF(Inputs!$B$27&lt;&gt;"Ready to model","PENDING INPUTS",M66)</f>
        <v>0</v>
      </c>
      <c r="D67" s="3">
        <f>IF(Inputs!$B$27&lt;&gt;"Ready to model","PENDING INPUTS",ROUND(B67*(IF(A67&lt;=Inputs!$B$13,Inputs!$B$12,Inputs!$B$14))/12,2))</f>
        <v>0</v>
      </c>
      <c r="E67" s="3">
        <f>IF(Inputs!$B$27&lt;&gt;"Ready to model","PENDING INPUTS",ROUND(C67*Inputs!$B$5/12,2))</f>
        <v>0</v>
      </c>
      <c r="F67" s="3">
        <f>IF(Inputs!$B$27&lt;&gt;"Ready to model","PENDING INPUTS",MIN(B67+D67,MAX(Inputs!$B$16,ROUND(B67*Inputs!$B$15,2))))</f>
        <v>0</v>
      </c>
      <c r="G67" s="3">
        <f>IF(Inputs!$B$27&lt;&gt;"Ready to model","PENDING INPUTS",MIN(C67+E67,Inputs!$B$9))</f>
        <v>0</v>
      </c>
      <c r="H67" s="3">
        <f>IF(Inputs!$B$27&lt;&gt;"Ready to model","PENDING INPUTS",Inputs!$B$7)</f>
        <v>550</v>
      </c>
      <c r="I67" s="3">
        <f>IF(Inputs!$B$27&lt;&gt;"Ready to model","PENDING INPUTS",MAX(0,F67+G67-H67))</f>
        <v>0</v>
      </c>
      <c r="J67" s="3">
        <f>IF(Inputs!$B$27&lt;&gt;"Ready to model","PENDING INPUTS",IF(F67+G67&gt;H67,IF(F67+G67=0,0,H67*F67/(F67+G67)),MIN(B67+D67,F67+MAX(0,H67-F67-G67-IF((IF(A67&lt;=Inputs!$B$13,Inputs!$B$12,Inputs!$B$14))&lt;Inputs!$B$5,C67+E67-G67,0)))))</f>
        <v>0</v>
      </c>
      <c r="K67" s="3">
        <f>IF(Inputs!$B$27&lt;&gt;"Ready to model","PENDING INPUTS",MIN(C67+E67,MAX(0,H67-J67)))</f>
        <v>0</v>
      </c>
      <c r="L67" s="3">
        <f>IF(Inputs!$B$27&lt;&gt;"Ready to model","PENDING INPUTS",MAX(0,B67+D67-J67))</f>
        <v>0</v>
      </c>
      <c r="M67" s="3">
        <f>IF(Inputs!$B$27&lt;&gt;"Ready to model","PENDING INPUTS",MAX(0,C67+E67-K67))</f>
        <v>0</v>
      </c>
      <c r="N67" s="3">
        <f>IF(Inputs!$B$27&lt;&gt;"Ready to model","PENDING INPUTS",L67+M67)</f>
        <v>0</v>
      </c>
      <c r="O67" s="3">
        <f>IF(Inputs!$B$27&lt;&gt;"Ready to model","PENDING INPUTS",D67+E67+O66)</f>
        <v>792.25</v>
      </c>
      <c r="P67" s="3">
        <f>IF(Inputs!$B$27&lt;&gt;"Ready to model","PENDING INPUTS",J67+K67+P66)</f>
        <v>10866.25</v>
      </c>
    </row>
    <row r="68" spans="1:16" ht="27.95" customHeight="1" x14ac:dyDescent="0.25">
      <c r="A68">
        <v>64</v>
      </c>
      <c r="B68" s="3">
        <f>IF(Inputs!$B$27&lt;&gt;"Ready to model","PENDING INPUTS",L67)</f>
        <v>0</v>
      </c>
      <c r="C68" s="3">
        <f>IF(Inputs!$B$27&lt;&gt;"Ready to model","PENDING INPUTS",M67)</f>
        <v>0</v>
      </c>
      <c r="D68" s="3">
        <f>IF(Inputs!$B$27&lt;&gt;"Ready to model","PENDING INPUTS",ROUND(B68*(IF(A68&lt;=Inputs!$B$13,Inputs!$B$12,Inputs!$B$14))/12,2))</f>
        <v>0</v>
      </c>
      <c r="E68" s="3">
        <f>IF(Inputs!$B$27&lt;&gt;"Ready to model","PENDING INPUTS",ROUND(C68*Inputs!$B$5/12,2))</f>
        <v>0</v>
      </c>
      <c r="F68" s="3">
        <f>IF(Inputs!$B$27&lt;&gt;"Ready to model","PENDING INPUTS",MIN(B68+D68,MAX(Inputs!$B$16,ROUND(B68*Inputs!$B$15,2))))</f>
        <v>0</v>
      </c>
      <c r="G68" s="3">
        <f>IF(Inputs!$B$27&lt;&gt;"Ready to model","PENDING INPUTS",MIN(C68+E68,Inputs!$B$9))</f>
        <v>0</v>
      </c>
      <c r="H68" s="3">
        <f>IF(Inputs!$B$27&lt;&gt;"Ready to model","PENDING INPUTS",Inputs!$B$7)</f>
        <v>550</v>
      </c>
      <c r="I68" s="3">
        <f>IF(Inputs!$B$27&lt;&gt;"Ready to model","PENDING INPUTS",MAX(0,F68+G68-H68))</f>
        <v>0</v>
      </c>
      <c r="J68" s="3">
        <f>IF(Inputs!$B$27&lt;&gt;"Ready to model","PENDING INPUTS",IF(F68+G68&gt;H68,IF(F68+G68=0,0,H68*F68/(F68+G68)),MIN(B68+D68,F68+MAX(0,H68-F68-G68-IF((IF(A68&lt;=Inputs!$B$13,Inputs!$B$12,Inputs!$B$14))&lt;Inputs!$B$5,C68+E68-G68,0)))))</f>
        <v>0</v>
      </c>
      <c r="K68" s="3">
        <f>IF(Inputs!$B$27&lt;&gt;"Ready to model","PENDING INPUTS",MIN(C68+E68,MAX(0,H68-J68)))</f>
        <v>0</v>
      </c>
      <c r="L68" s="3">
        <f>IF(Inputs!$B$27&lt;&gt;"Ready to model","PENDING INPUTS",MAX(0,B68+D68-J68))</f>
        <v>0</v>
      </c>
      <c r="M68" s="3">
        <f>IF(Inputs!$B$27&lt;&gt;"Ready to model","PENDING INPUTS",MAX(0,C68+E68-K68))</f>
        <v>0</v>
      </c>
      <c r="N68" s="3">
        <f>IF(Inputs!$B$27&lt;&gt;"Ready to model","PENDING INPUTS",L68+M68)</f>
        <v>0</v>
      </c>
      <c r="O68" s="3">
        <f>IF(Inputs!$B$27&lt;&gt;"Ready to model","PENDING INPUTS",D68+E68+O67)</f>
        <v>792.25</v>
      </c>
      <c r="P68" s="3">
        <f>IF(Inputs!$B$27&lt;&gt;"Ready to model","PENDING INPUTS",J68+K68+P67)</f>
        <v>10866.25</v>
      </c>
    </row>
    <row r="69" spans="1:16" ht="27.95" customHeight="1" x14ac:dyDescent="0.25">
      <c r="A69">
        <v>65</v>
      </c>
      <c r="B69" s="3">
        <f>IF(Inputs!$B$27&lt;&gt;"Ready to model","PENDING INPUTS",L68)</f>
        <v>0</v>
      </c>
      <c r="C69" s="3">
        <f>IF(Inputs!$B$27&lt;&gt;"Ready to model","PENDING INPUTS",M68)</f>
        <v>0</v>
      </c>
      <c r="D69" s="3">
        <f>IF(Inputs!$B$27&lt;&gt;"Ready to model","PENDING INPUTS",ROUND(B69*(IF(A69&lt;=Inputs!$B$13,Inputs!$B$12,Inputs!$B$14))/12,2))</f>
        <v>0</v>
      </c>
      <c r="E69" s="3">
        <f>IF(Inputs!$B$27&lt;&gt;"Ready to model","PENDING INPUTS",ROUND(C69*Inputs!$B$5/12,2))</f>
        <v>0</v>
      </c>
      <c r="F69" s="3">
        <f>IF(Inputs!$B$27&lt;&gt;"Ready to model","PENDING INPUTS",MIN(B69+D69,MAX(Inputs!$B$16,ROUND(B69*Inputs!$B$15,2))))</f>
        <v>0</v>
      </c>
      <c r="G69" s="3">
        <f>IF(Inputs!$B$27&lt;&gt;"Ready to model","PENDING INPUTS",MIN(C69+E69,Inputs!$B$9))</f>
        <v>0</v>
      </c>
      <c r="H69" s="3">
        <f>IF(Inputs!$B$27&lt;&gt;"Ready to model","PENDING INPUTS",Inputs!$B$7)</f>
        <v>550</v>
      </c>
      <c r="I69" s="3">
        <f>IF(Inputs!$B$27&lt;&gt;"Ready to model","PENDING INPUTS",MAX(0,F69+G69-H69))</f>
        <v>0</v>
      </c>
      <c r="J69" s="3">
        <f>IF(Inputs!$B$27&lt;&gt;"Ready to model","PENDING INPUTS",IF(F69+G69&gt;H69,IF(F69+G69=0,0,H69*F69/(F69+G69)),MIN(B69+D69,F69+MAX(0,H69-F69-G69-IF((IF(A69&lt;=Inputs!$B$13,Inputs!$B$12,Inputs!$B$14))&lt;Inputs!$B$5,C69+E69-G69,0)))))</f>
        <v>0</v>
      </c>
      <c r="K69" s="3">
        <f>IF(Inputs!$B$27&lt;&gt;"Ready to model","PENDING INPUTS",MIN(C69+E69,MAX(0,H69-J69)))</f>
        <v>0</v>
      </c>
      <c r="L69" s="3">
        <f>IF(Inputs!$B$27&lt;&gt;"Ready to model","PENDING INPUTS",MAX(0,B69+D69-J69))</f>
        <v>0</v>
      </c>
      <c r="M69" s="3">
        <f>IF(Inputs!$B$27&lt;&gt;"Ready to model","PENDING INPUTS",MAX(0,C69+E69-K69))</f>
        <v>0</v>
      </c>
      <c r="N69" s="3">
        <f>IF(Inputs!$B$27&lt;&gt;"Ready to model","PENDING INPUTS",L69+M69)</f>
        <v>0</v>
      </c>
      <c r="O69" s="3">
        <f>IF(Inputs!$B$27&lt;&gt;"Ready to model","PENDING INPUTS",D69+E69+O68)</f>
        <v>792.25</v>
      </c>
      <c r="P69" s="3">
        <f>IF(Inputs!$B$27&lt;&gt;"Ready to model","PENDING INPUTS",J69+K69+P68)</f>
        <v>10866.25</v>
      </c>
    </row>
    <row r="70" spans="1:16" ht="27.95" customHeight="1" x14ac:dyDescent="0.25">
      <c r="A70">
        <v>66</v>
      </c>
      <c r="B70" s="3">
        <f>IF(Inputs!$B$27&lt;&gt;"Ready to model","PENDING INPUTS",L69)</f>
        <v>0</v>
      </c>
      <c r="C70" s="3">
        <f>IF(Inputs!$B$27&lt;&gt;"Ready to model","PENDING INPUTS",M69)</f>
        <v>0</v>
      </c>
      <c r="D70" s="3">
        <f>IF(Inputs!$B$27&lt;&gt;"Ready to model","PENDING INPUTS",ROUND(B70*(IF(A70&lt;=Inputs!$B$13,Inputs!$B$12,Inputs!$B$14))/12,2))</f>
        <v>0</v>
      </c>
      <c r="E70" s="3">
        <f>IF(Inputs!$B$27&lt;&gt;"Ready to model","PENDING INPUTS",ROUND(C70*Inputs!$B$5/12,2))</f>
        <v>0</v>
      </c>
      <c r="F70" s="3">
        <f>IF(Inputs!$B$27&lt;&gt;"Ready to model","PENDING INPUTS",MIN(B70+D70,MAX(Inputs!$B$16,ROUND(B70*Inputs!$B$15,2))))</f>
        <v>0</v>
      </c>
      <c r="G70" s="3">
        <f>IF(Inputs!$B$27&lt;&gt;"Ready to model","PENDING INPUTS",MIN(C70+E70,Inputs!$B$9))</f>
        <v>0</v>
      </c>
      <c r="H70" s="3">
        <f>IF(Inputs!$B$27&lt;&gt;"Ready to model","PENDING INPUTS",Inputs!$B$7)</f>
        <v>550</v>
      </c>
      <c r="I70" s="3">
        <f>IF(Inputs!$B$27&lt;&gt;"Ready to model","PENDING INPUTS",MAX(0,F70+G70-H70))</f>
        <v>0</v>
      </c>
      <c r="J70" s="3">
        <f>IF(Inputs!$B$27&lt;&gt;"Ready to model","PENDING INPUTS",IF(F70+G70&gt;H70,IF(F70+G70=0,0,H70*F70/(F70+G70)),MIN(B70+D70,F70+MAX(0,H70-F70-G70-IF((IF(A70&lt;=Inputs!$B$13,Inputs!$B$12,Inputs!$B$14))&lt;Inputs!$B$5,C70+E70-G70,0)))))</f>
        <v>0</v>
      </c>
      <c r="K70" s="3">
        <f>IF(Inputs!$B$27&lt;&gt;"Ready to model","PENDING INPUTS",MIN(C70+E70,MAX(0,H70-J70)))</f>
        <v>0</v>
      </c>
      <c r="L70" s="3">
        <f>IF(Inputs!$B$27&lt;&gt;"Ready to model","PENDING INPUTS",MAX(0,B70+D70-J70))</f>
        <v>0</v>
      </c>
      <c r="M70" s="3">
        <f>IF(Inputs!$B$27&lt;&gt;"Ready to model","PENDING INPUTS",MAX(0,C70+E70-K70))</f>
        <v>0</v>
      </c>
      <c r="N70" s="3">
        <f>IF(Inputs!$B$27&lt;&gt;"Ready to model","PENDING INPUTS",L70+M70)</f>
        <v>0</v>
      </c>
      <c r="O70" s="3">
        <f>IF(Inputs!$B$27&lt;&gt;"Ready to model","PENDING INPUTS",D70+E70+O69)</f>
        <v>792.25</v>
      </c>
      <c r="P70" s="3">
        <f>IF(Inputs!$B$27&lt;&gt;"Ready to model","PENDING INPUTS",J70+K70+P69)</f>
        <v>10866.25</v>
      </c>
    </row>
    <row r="71" spans="1:16" ht="27.95" customHeight="1" x14ac:dyDescent="0.25">
      <c r="A71">
        <v>67</v>
      </c>
      <c r="B71" s="3">
        <f>IF(Inputs!$B$27&lt;&gt;"Ready to model","PENDING INPUTS",L70)</f>
        <v>0</v>
      </c>
      <c r="C71" s="3">
        <f>IF(Inputs!$B$27&lt;&gt;"Ready to model","PENDING INPUTS",M70)</f>
        <v>0</v>
      </c>
      <c r="D71" s="3">
        <f>IF(Inputs!$B$27&lt;&gt;"Ready to model","PENDING INPUTS",ROUND(B71*(IF(A71&lt;=Inputs!$B$13,Inputs!$B$12,Inputs!$B$14))/12,2))</f>
        <v>0</v>
      </c>
      <c r="E71" s="3">
        <f>IF(Inputs!$B$27&lt;&gt;"Ready to model","PENDING INPUTS",ROUND(C71*Inputs!$B$5/12,2))</f>
        <v>0</v>
      </c>
      <c r="F71" s="3">
        <f>IF(Inputs!$B$27&lt;&gt;"Ready to model","PENDING INPUTS",MIN(B71+D71,MAX(Inputs!$B$16,ROUND(B71*Inputs!$B$15,2))))</f>
        <v>0</v>
      </c>
      <c r="G71" s="3">
        <f>IF(Inputs!$B$27&lt;&gt;"Ready to model","PENDING INPUTS",MIN(C71+E71,Inputs!$B$9))</f>
        <v>0</v>
      </c>
      <c r="H71" s="3">
        <f>IF(Inputs!$B$27&lt;&gt;"Ready to model","PENDING INPUTS",Inputs!$B$7)</f>
        <v>550</v>
      </c>
      <c r="I71" s="3">
        <f>IF(Inputs!$B$27&lt;&gt;"Ready to model","PENDING INPUTS",MAX(0,F71+G71-H71))</f>
        <v>0</v>
      </c>
      <c r="J71" s="3">
        <f>IF(Inputs!$B$27&lt;&gt;"Ready to model","PENDING INPUTS",IF(F71+G71&gt;H71,IF(F71+G71=0,0,H71*F71/(F71+G71)),MIN(B71+D71,F71+MAX(0,H71-F71-G71-IF((IF(A71&lt;=Inputs!$B$13,Inputs!$B$12,Inputs!$B$14))&lt;Inputs!$B$5,C71+E71-G71,0)))))</f>
        <v>0</v>
      </c>
      <c r="K71" s="3">
        <f>IF(Inputs!$B$27&lt;&gt;"Ready to model","PENDING INPUTS",MIN(C71+E71,MAX(0,H71-J71)))</f>
        <v>0</v>
      </c>
      <c r="L71" s="3">
        <f>IF(Inputs!$B$27&lt;&gt;"Ready to model","PENDING INPUTS",MAX(0,B71+D71-J71))</f>
        <v>0</v>
      </c>
      <c r="M71" s="3">
        <f>IF(Inputs!$B$27&lt;&gt;"Ready to model","PENDING INPUTS",MAX(0,C71+E71-K71))</f>
        <v>0</v>
      </c>
      <c r="N71" s="3">
        <f>IF(Inputs!$B$27&lt;&gt;"Ready to model","PENDING INPUTS",L71+M71)</f>
        <v>0</v>
      </c>
      <c r="O71" s="3">
        <f>IF(Inputs!$B$27&lt;&gt;"Ready to model","PENDING INPUTS",D71+E71+O70)</f>
        <v>792.25</v>
      </c>
      <c r="P71" s="3">
        <f>IF(Inputs!$B$27&lt;&gt;"Ready to model","PENDING INPUTS",J71+K71+P70)</f>
        <v>10866.25</v>
      </c>
    </row>
    <row r="72" spans="1:16" ht="27.95" customHeight="1" x14ac:dyDescent="0.25">
      <c r="A72">
        <v>68</v>
      </c>
      <c r="B72" s="3">
        <f>IF(Inputs!$B$27&lt;&gt;"Ready to model","PENDING INPUTS",L71)</f>
        <v>0</v>
      </c>
      <c r="C72" s="3">
        <f>IF(Inputs!$B$27&lt;&gt;"Ready to model","PENDING INPUTS",M71)</f>
        <v>0</v>
      </c>
      <c r="D72" s="3">
        <f>IF(Inputs!$B$27&lt;&gt;"Ready to model","PENDING INPUTS",ROUND(B72*(IF(A72&lt;=Inputs!$B$13,Inputs!$B$12,Inputs!$B$14))/12,2))</f>
        <v>0</v>
      </c>
      <c r="E72" s="3">
        <f>IF(Inputs!$B$27&lt;&gt;"Ready to model","PENDING INPUTS",ROUND(C72*Inputs!$B$5/12,2))</f>
        <v>0</v>
      </c>
      <c r="F72" s="3">
        <f>IF(Inputs!$B$27&lt;&gt;"Ready to model","PENDING INPUTS",MIN(B72+D72,MAX(Inputs!$B$16,ROUND(B72*Inputs!$B$15,2))))</f>
        <v>0</v>
      </c>
      <c r="G72" s="3">
        <f>IF(Inputs!$B$27&lt;&gt;"Ready to model","PENDING INPUTS",MIN(C72+E72,Inputs!$B$9))</f>
        <v>0</v>
      </c>
      <c r="H72" s="3">
        <f>IF(Inputs!$B$27&lt;&gt;"Ready to model","PENDING INPUTS",Inputs!$B$7)</f>
        <v>550</v>
      </c>
      <c r="I72" s="3">
        <f>IF(Inputs!$B$27&lt;&gt;"Ready to model","PENDING INPUTS",MAX(0,F72+G72-H72))</f>
        <v>0</v>
      </c>
      <c r="J72" s="3">
        <f>IF(Inputs!$B$27&lt;&gt;"Ready to model","PENDING INPUTS",IF(F72+G72&gt;H72,IF(F72+G72=0,0,H72*F72/(F72+G72)),MIN(B72+D72,F72+MAX(0,H72-F72-G72-IF((IF(A72&lt;=Inputs!$B$13,Inputs!$B$12,Inputs!$B$14))&lt;Inputs!$B$5,C72+E72-G72,0)))))</f>
        <v>0</v>
      </c>
      <c r="K72" s="3">
        <f>IF(Inputs!$B$27&lt;&gt;"Ready to model","PENDING INPUTS",MIN(C72+E72,MAX(0,H72-J72)))</f>
        <v>0</v>
      </c>
      <c r="L72" s="3">
        <f>IF(Inputs!$B$27&lt;&gt;"Ready to model","PENDING INPUTS",MAX(0,B72+D72-J72))</f>
        <v>0</v>
      </c>
      <c r="M72" s="3">
        <f>IF(Inputs!$B$27&lt;&gt;"Ready to model","PENDING INPUTS",MAX(0,C72+E72-K72))</f>
        <v>0</v>
      </c>
      <c r="N72" s="3">
        <f>IF(Inputs!$B$27&lt;&gt;"Ready to model","PENDING INPUTS",L72+M72)</f>
        <v>0</v>
      </c>
      <c r="O72" s="3">
        <f>IF(Inputs!$B$27&lt;&gt;"Ready to model","PENDING INPUTS",D72+E72+O71)</f>
        <v>792.25</v>
      </c>
      <c r="P72" s="3">
        <f>IF(Inputs!$B$27&lt;&gt;"Ready to model","PENDING INPUTS",J72+K72+P71)</f>
        <v>10866.25</v>
      </c>
    </row>
    <row r="73" spans="1:16" ht="27.95" customHeight="1" x14ac:dyDescent="0.25">
      <c r="A73">
        <v>69</v>
      </c>
      <c r="B73" s="3">
        <f>IF(Inputs!$B$27&lt;&gt;"Ready to model","PENDING INPUTS",L72)</f>
        <v>0</v>
      </c>
      <c r="C73" s="3">
        <f>IF(Inputs!$B$27&lt;&gt;"Ready to model","PENDING INPUTS",M72)</f>
        <v>0</v>
      </c>
      <c r="D73" s="3">
        <f>IF(Inputs!$B$27&lt;&gt;"Ready to model","PENDING INPUTS",ROUND(B73*(IF(A73&lt;=Inputs!$B$13,Inputs!$B$12,Inputs!$B$14))/12,2))</f>
        <v>0</v>
      </c>
      <c r="E73" s="3">
        <f>IF(Inputs!$B$27&lt;&gt;"Ready to model","PENDING INPUTS",ROUND(C73*Inputs!$B$5/12,2))</f>
        <v>0</v>
      </c>
      <c r="F73" s="3">
        <f>IF(Inputs!$B$27&lt;&gt;"Ready to model","PENDING INPUTS",MIN(B73+D73,MAX(Inputs!$B$16,ROUND(B73*Inputs!$B$15,2))))</f>
        <v>0</v>
      </c>
      <c r="G73" s="3">
        <f>IF(Inputs!$B$27&lt;&gt;"Ready to model","PENDING INPUTS",MIN(C73+E73,Inputs!$B$9))</f>
        <v>0</v>
      </c>
      <c r="H73" s="3">
        <f>IF(Inputs!$B$27&lt;&gt;"Ready to model","PENDING INPUTS",Inputs!$B$7)</f>
        <v>550</v>
      </c>
      <c r="I73" s="3">
        <f>IF(Inputs!$B$27&lt;&gt;"Ready to model","PENDING INPUTS",MAX(0,F73+G73-H73))</f>
        <v>0</v>
      </c>
      <c r="J73" s="3">
        <f>IF(Inputs!$B$27&lt;&gt;"Ready to model","PENDING INPUTS",IF(F73+G73&gt;H73,IF(F73+G73=0,0,H73*F73/(F73+G73)),MIN(B73+D73,F73+MAX(0,H73-F73-G73-IF((IF(A73&lt;=Inputs!$B$13,Inputs!$B$12,Inputs!$B$14))&lt;Inputs!$B$5,C73+E73-G73,0)))))</f>
        <v>0</v>
      </c>
      <c r="K73" s="3">
        <f>IF(Inputs!$B$27&lt;&gt;"Ready to model","PENDING INPUTS",MIN(C73+E73,MAX(0,H73-J73)))</f>
        <v>0</v>
      </c>
      <c r="L73" s="3">
        <f>IF(Inputs!$B$27&lt;&gt;"Ready to model","PENDING INPUTS",MAX(0,B73+D73-J73))</f>
        <v>0</v>
      </c>
      <c r="M73" s="3">
        <f>IF(Inputs!$B$27&lt;&gt;"Ready to model","PENDING INPUTS",MAX(0,C73+E73-K73))</f>
        <v>0</v>
      </c>
      <c r="N73" s="3">
        <f>IF(Inputs!$B$27&lt;&gt;"Ready to model","PENDING INPUTS",L73+M73)</f>
        <v>0</v>
      </c>
      <c r="O73" s="3">
        <f>IF(Inputs!$B$27&lt;&gt;"Ready to model","PENDING INPUTS",D73+E73+O72)</f>
        <v>792.25</v>
      </c>
      <c r="P73" s="3">
        <f>IF(Inputs!$B$27&lt;&gt;"Ready to model","PENDING INPUTS",J73+K73+P72)</f>
        <v>10866.25</v>
      </c>
    </row>
    <row r="74" spans="1:16" ht="27.95" customHeight="1" x14ac:dyDescent="0.25">
      <c r="A74">
        <v>70</v>
      </c>
      <c r="B74" s="3">
        <f>IF(Inputs!$B$27&lt;&gt;"Ready to model","PENDING INPUTS",L73)</f>
        <v>0</v>
      </c>
      <c r="C74" s="3">
        <f>IF(Inputs!$B$27&lt;&gt;"Ready to model","PENDING INPUTS",M73)</f>
        <v>0</v>
      </c>
      <c r="D74" s="3">
        <f>IF(Inputs!$B$27&lt;&gt;"Ready to model","PENDING INPUTS",ROUND(B74*(IF(A74&lt;=Inputs!$B$13,Inputs!$B$12,Inputs!$B$14))/12,2))</f>
        <v>0</v>
      </c>
      <c r="E74" s="3">
        <f>IF(Inputs!$B$27&lt;&gt;"Ready to model","PENDING INPUTS",ROUND(C74*Inputs!$B$5/12,2))</f>
        <v>0</v>
      </c>
      <c r="F74" s="3">
        <f>IF(Inputs!$B$27&lt;&gt;"Ready to model","PENDING INPUTS",MIN(B74+D74,MAX(Inputs!$B$16,ROUND(B74*Inputs!$B$15,2))))</f>
        <v>0</v>
      </c>
      <c r="G74" s="3">
        <f>IF(Inputs!$B$27&lt;&gt;"Ready to model","PENDING INPUTS",MIN(C74+E74,Inputs!$B$9))</f>
        <v>0</v>
      </c>
      <c r="H74" s="3">
        <f>IF(Inputs!$B$27&lt;&gt;"Ready to model","PENDING INPUTS",Inputs!$B$7)</f>
        <v>550</v>
      </c>
      <c r="I74" s="3">
        <f>IF(Inputs!$B$27&lt;&gt;"Ready to model","PENDING INPUTS",MAX(0,F74+G74-H74))</f>
        <v>0</v>
      </c>
      <c r="J74" s="3">
        <f>IF(Inputs!$B$27&lt;&gt;"Ready to model","PENDING INPUTS",IF(F74+G74&gt;H74,IF(F74+G74=0,0,H74*F74/(F74+G74)),MIN(B74+D74,F74+MAX(0,H74-F74-G74-IF((IF(A74&lt;=Inputs!$B$13,Inputs!$B$12,Inputs!$B$14))&lt;Inputs!$B$5,C74+E74-G74,0)))))</f>
        <v>0</v>
      </c>
      <c r="K74" s="3">
        <f>IF(Inputs!$B$27&lt;&gt;"Ready to model","PENDING INPUTS",MIN(C74+E74,MAX(0,H74-J74)))</f>
        <v>0</v>
      </c>
      <c r="L74" s="3">
        <f>IF(Inputs!$B$27&lt;&gt;"Ready to model","PENDING INPUTS",MAX(0,B74+D74-J74))</f>
        <v>0</v>
      </c>
      <c r="M74" s="3">
        <f>IF(Inputs!$B$27&lt;&gt;"Ready to model","PENDING INPUTS",MAX(0,C74+E74-K74))</f>
        <v>0</v>
      </c>
      <c r="N74" s="3">
        <f>IF(Inputs!$B$27&lt;&gt;"Ready to model","PENDING INPUTS",L74+M74)</f>
        <v>0</v>
      </c>
      <c r="O74" s="3">
        <f>IF(Inputs!$B$27&lt;&gt;"Ready to model","PENDING INPUTS",D74+E74+O73)</f>
        <v>792.25</v>
      </c>
      <c r="P74" s="3">
        <f>IF(Inputs!$B$27&lt;&gt;"Ready to model","PENDING INPUTS",J74+K74+P73)</f>
        <v>10866.25</v>
      </c>
    </row>
    <row r="75" spans="1:16" ht="27.95" customHeight="1" x14ac:dyDescent="0.25">
      <c r="A75">
        <v>71</v>
      </c>
      <c r="B75" s="3">
        <f>IF(Inputs!$B$27&lt;&gt;"Ready to model","PENDING INPUTS",L74)</f>
        <v>0</v>
      </c>
      <c r="C75" s="3">
        <f>IF(Inputs!$B$27&lt;&gt;"Ready to model","PENDING INPUTS",M74)</f>
        <v>0</v>
      </c>
      <c r="D75" s="3">
        <f>IF(Inputs!$B$27&lt;&gt;"Ready to model","PENDING INPUTS",ROUND(B75*(IF(A75&lt;=Inputs!$B$13,Inputs!$B$12,Inputs!$B$14))/12,2))</f>
        <v>0</v>
      </c>
      <c r="E75" s="3">
        <f>IF(Inputs!$B$27&lt;&gt;"Ready to model","PENDING INPUTS",ROUND(C75*Inputs!$B$5/12,2))</f>
        <v>0</v>
      </c>
      <c r="F75" s="3">
        <f>IF(Inputs!$B$27&lt;&gt;"Ready to model","PENDING INPUTS",MIN(B75+D75,MAX(Inputs!$B$16,ROUND(B75*Inputs!$B$15,2))))</f>
        <v>0</v>
      </c>
      <c r="G75" s="3">
        <f>IF(Inputs!$B$27&lt;&gt;"Ready to model","PENDING INPUTS",MIN(C75+E75,Inputs!$B$9))</f>
        <v>0</v>
      </c>
      <c r="H75" s="3">
        <f>IF(Inputs!$B$27&lt;&gt;"Ready to model","PENDING INPUTS",Inputs!$B$7)</f>
        <v>550</v>
      </c>
      <c r="I75" s="3">
        <f>IF(Inputs!$B$27&lt;&gt;"Ready to model","PENDING INPUTS",MAX(0,F75+G75-H75))</f>
        <v>0</v>
      </c>
      <c r="J75" s="3">
        <f>IF(Inputs!$B$27&lt;&gt;"Ready to model","PENDING INPUTS",IF(F75+G75&gt;H75,IF(F75+G75=0,0,H75*F75/(F75+G75)),MIN(B75+D75,F75+MAX(0,H75-F75-G75-IF((IF(A75&lt;=Inputs!$B$13,Inputs!$B$12,Inputs!$B$14))&lt;Inputs!$B$5,C75+E75-G75,0)))))</f>
        <v>0</v>
      </c>
      <c r="K75" s="3">
        <f>IF(Inputs!$B$27&lt;&gt;"Ready to model","PENDING INPUTS",MIN(C75+E75,MAX(0,H75-J75)))</f>
        <v>0</v>
      </c>
      <c r="L75" s="3">
        <f>IF(Inputs!$B$27&lt;&gt;"Ready to model","PENDING INPUTS",MAX(0,B75+D75-J75))</f>
        <v>0</v>
      </c>
      <c r="M75" s="3">
        <f>IF(Inputs!$B$27&lt;&gt;"Ready to model","PENDING INPUTS",MAX(0,C75+E75-K75))</f>
        <v>0</v>
      </c>
      <c r="N75" s="3">
        <f>IF(Inputs!$B$27&lt;&gt;"Ready to model","PENDING INPUTS",L75+M75)</f>
        <v>0</v>
      </c>
      <c r="O75" s="3">
        <f>IF(Inputs!$B$27&lt;&gt;"Ready to model","PENDING INPUTS",D75+E75+O74)</f>
        <v>792.25</v>
      </c>
      <c r="P75" s="3">
        <f>IF(Inputs!$B$27&lt;&gt;"Ready to model","PENDING INPUTS",J75+K75+P74)</f>
        <v>10866.25</v>
      </c>
    </row>
    <row r="76" spans="1:16" ht="27.95" customHeight="1" x14ac:dyDescent="0.25">
      <c r="A76">
        <v>72</v>
      </c>
      <c r="B76" s="3">
        <f>IF(Inputs!$B$27&lt;&gt;"Ready to model","PENDING INPUTS",L75)</f>
        <v>0</v>
      </c>
      <c r="C76" s="3">
        <f>IF(Inputs!$B$27&lt;&gt;"Ready to model","PENDING INPUTS",M75)</f>
        <v>0</v>
      </c>
      <c r="D76" s="3">
        <f>IF(Inputs!$B$27&lt;&gt;"Ready to model","PENDING INPUTS",ROUND(B76*(IF(A76&lt;=Inputs!$B$13,Inputs!$B$12,Inputs!$B$14))/12,2))</f>
        <v>0</v>
      </c>
      <c r="E76" s="3">
        <f>IF(Inputs!$B$27&lt;&gt;"Ready to model","PENDING INPUTS",ROUND(C76*Inputs!$B$5/12,2))</f>
        <v>0</v>
      </c>
      <c r="F76" s="3">
        <f>IF(Inputs!$B$27&lt;&gt;"Ready to model","PENDING INPUTS",MIN(B76+D76,MAX(Inputs!$B$16,ROUND(B76*Inputs!$B$15,2))))</f>
        <v>0</v>
      </c>
      <c r="G76" s="3">
        <f>IF(Inputs!$B$27&lt;&gt;"Ready to model","PENDING INPUTS",MIN(C76+E76,Inputs!$B$9))</f>
        <v>0</v>
      </c>
      <c r="H76" s="3">
        <f>IF(Inputs!$B$27&lt;&gt;"Ready to model","PENDING INPUTS",Inputs!$B$7)</f>
        <v>550</v>
      </c>
      <c r="I76" s="3">
        <f>IF(Inputs!$B$27&lt;&gt;"Ready to model","PENDING INPUTS",MAX(0,F76+G76-H76))</f>
        <v>0</v>
      </c>
      <c r="J76" s="3">
        <f>IF(Inputs!$B$27&lt;&gt;"Ready to model","PENDING INPUTS",IF(F76+G76&gt;H76,IF(F76+G76=0,0,H76*F76/(F76+G76)),MIN(B76+D76,F76+MAX(0,H76-F76-G76-IF((IF(A76&lt;=Inputs!$B$13,Inputs!$B$12,Inputs!$B$14))&lt;Inputs!$B$5,C76+E76-G76,0)))))</f>
        <v>0</v>
      </c>
      <c r="K76" s="3">
        <f>IF(Inputs!$B$27&lt;&gt;"Ready to model","PENDING INPUTS",MIN(C76+E76,MAX(0,H76-J76)))</f>
        <v>0</v>
      </c>
      <c r="L76" s="3">
        <f>IF(Inputs!$B$27&lt;&gt;"Ready to model","PENDING INPUTS",MAX(0,B76+D76-J76))</f>
        <v>0</v>
      </c>
      <c r="M76" s="3">
        <f>IF(Inputs!$B$27&lt;&gt;"Ready to model","PENDING INPUTS",MAX(0,C76+E76-K76))</f>
        <v>0</v>
      </c>
      <c r="N76" s="3">
        <f>IF(Inputs!$B$27&lt;&gt;"Ready to model","PENDING INPUTS",L76+M76)</f>
        <v>0</v>
      </c>
      <c r="O76" s="3">
        <f>IF(Inputs!$B$27&lt;&gt;"Ready to model","PENDING INPUTS",D76+E76+O75)</f>
        <v>792.25</v>
      </c>
      <c r="P76" s="3">
        <f>IF(Inputs!$B$27&lt;&gt;"Ready to model","PENDING INPUTS",J76+K76+P75)</f>
        <v>10866.25</v>
      </c>
    </row>
    <row r="77" spans="1:16" ht="27.95" customHeight="1" x14ac:dyDescent="0.25">
      <c r="A77">
        <v>73</v>
      </c>
      <c r="B77" s="3">
        <f>IF(Inputs!$B$27&lt;&gt;"Ready to model","PENDING INPUTS",L76)</f>
        <v>0</v>
      </c>
      <c r="C77" s="3">
        <f>IF(Inputs!$B$27&lt;&gt;"Ready to model","PENDING INPUTS",M76)</f>
        <v>0</v>
      </c>
      <c r="D77" s="3">
        <f>IF(Inputs!$B$27&lt;&gt;"Ready to model","PENDING INPUTS",ROUND(B77*(IF(A77&lt;=Inputs!$B$13,Inputs!$B$12,Inputs!$B$14))/12,2))</f>
        <v>0</v>
      </c>
      <c r="E77" s="3">
        <f>IF(Inputs!$B$27&lt;&gt;"Ready to model","PENDING INPUTS",ROUND(C77*Inputs!$B$5/12,2))</f>
        <v>0</v>
      </c>
      <c r="F77" s="3">
        <f>IF(Inputs!$B$27&lt;&gt;"Ready to model","PENDING INPUTS",MIN(B77+D77,MAX(Inputs!$B$16,ROUND(B77*Inputs!$B$15,2))))</f>
        <v>0</v>
      </c>
      <c r="G77" s="3">
        <f>IF(Inputs!$B$27&lt;&gt;"Ready to model","PENDING INPUTS",MIN(C77+E77,Inputs!$B$9))</f>
        <v>0</v>
      </c>
      <c r="H77" s="3">
        <f>IF(Inputs!$B$27&lt;&gt;"Ready to model","PENDING INPUTS",Inputs!$B$7)</f>
        <v>550</v>
      </c>
      <c r="I77" s="3">
        <f>IF(Inputs!$B$27&lt;&gt;"Ready to model","PENDING INPUTS",MAX(0,F77+G77-H77))</f>
        <v>0</v>
      </c>
      <c r="J77" s="3">
        <f>IF(Inputs!$B$27&lt;&gt;"Ready to model","PENDING INPUTS",IF(F77+G77&gt;H77,IF(F77+G77=0,0,H77*F77/(F77+G77)),MIN(B77+D77,F77+MAX(0,H77-F77-G77-IF((IF(A77&lt;=Inputs!$B$13,Inputs!$B$12,Inputs!$B$14))&lt;Inputs!$B$5,C77+E77-G77,0)))))</f>
        <v>0</v>
      </c>
      <c r="K77" s="3">
        <f>IF(Inputs!$B$27&lt;&gt;"Ready to model","PENDING INPUTS",MIN(C77+E77,MAX(0,H77-J77)))</f>
        <v>0</v>
      </c>
      <c r="L77" s="3">
        <f>IF(Inputs!$B$27&lt;&gt;"Ready to model","PENDING INPUTS",MAX(0,B77+D77-J77))</f>
        <v>0</v>
      </c>
      <c r="M77" s="3">
        <f>IF(Inputs!$B$27&lt;&gt;"Ready to model","PENDING INPUTS",MAX(0,C77+E77-K77))</f>
        <v>0</v>
      </c>
      <c r="N77" s="3">
        <f>IF(Inputs!$B$27&lt;&gt;"Ready to model","PENDING INPUTS",L77+M77)</f>
        <v>0</v>
      </c>
      <c r="O77" s="3">
        <f>IF(Inputs!$B$27&lt;&gt;"Ready to model","PENDING INPUTS",D77+E77+O76)</f>
        <v>792.25</v>
      </c>
      <c r="P77" s="3">
        <f>IF(Inputs!$B$27&lt;&gt;"Ready to model","PENDING INPUTS",J77+K77+P76)</f>
        <v>10866.25</v>
      </c>
    </row>
    <row r="78" spans="1:16" ht="27.95" customHeight="1" x14ac:dyDescent="0.25">
      <c r="A78">
        <v>74</v>
      </c>
      <c r="B78" s="3">
        <f>IF(Inputs!$B$27&lt;&gt;"Ready to model","PENDING INPUTS",L77)</f>
        <v>0</v>
      </c>
      <c r="C78" s="3">
        <f>IF(Inputs!$B$27&lt;&gt;"Ready to model","PENDING INPUTS",M77)</f>
        <v>0</v>
      </c>
      <c r="D78" s="3">
        <f>IF(Inputs!$B$27&lt;&gt;"Ready to model","PENDING INPUTS",ROUND(B78*(IF(A78&lt;=Inputs!$B$13,Inputs!$B$12,Inputs!$B$14))/12,2))</f>
        <v>0</v>
      </c>
      <c r="E78" s="3">
        <f>IF(Inputs!$B$27&lt;&gt;"Ready to model","PENDING INPUTS",ROUND(C78*Inputs!$B$5/12,2))</f>
        <v>0</v>
      </c>
      <c r="F78" s="3">
        <f>IF(Inputs!$B$27&lt;&gt;"Ready to model","PENDING INPUTS",MIN(B78+D78,MAX(Inputs!$B$16,ROUND(B78*Inputs!$B$15,2))))</f>
        <v>0</v>
      </c>
      <c r="G78" s="3">
        <f>IF(Inputs!$B$27&lt;&gt;"Ready to model","PENDING INPUTS",MIN(C78+E78,Inputs!$B$9))</f>
        <v>0</v>
      </c>
      <c r="H78" s="3">
        <f>IF(Inputs!$B$27&lt;&gt;"Ready to model","PENDING INPUTS",Inputs!$B$7)</f>
        <v>550</v>
      </c>
      <c r="I78" s="3">
        <f>IF(Inputs!$B$27&lt;&gt;"Ready to model","PENDING INPUTS",MAX(0,F78+G78-H78))</f>
        <v>0</v>
      </c>
      <c r="J78" s="3">
        <f>IF(Inputs!$B$27&lt;&gt;"Ready to model","PENDING INPUTS",IF(F78+G78&gt;H78,IF(F78+G78=0,0,H78*F78/(F78+G78)),MIN(B78+D78,F78+MAX(0,H78-F78-G78-IF((IF(A78&lt;=Inputs!$B$13,Inputs!$B$12,Inputs!$B$14))&lt;Inputs!$B$5,C78+E78-G78,0)))))</f>
        <v>0</v>
      </c>
      <c r="K78" s="3">
        <f>IF(Inputs!$B$27&lt;&gt;"Ready to model","PENDING INPUTS",MIN(C78+E78,MAX(0,H78-J78)))</f>
        <v>0</v>
      </c>
      <c r="L78" s="3">
        <f>IF(Inputs!$B$27&lt;&gt;"Ready to model","PENDING INPUTS",MAX(0,B78+D78-J78))</f>
        <v>0</v>
      </c>
      <c r="M78" s="3">
        <f>IF(Inputs!$B$27&lt;&gt;"Ready to model","PENDING INPUTS",MAX(0,C78+E78-K78))</f>
        <v>0</v>
      </c>
      <c r="N78" s="3">
        <f>IF(Inputs!$B$27&lt;&gt;"Ready to model","PENDING INPUTS",L78+M78)</f>
        <v>0</v>
      </c>
      <c r="O78" s="3">
        <f>IF(Inputs!$B$27&lt;&gt;"Ready to model","PENDING INPUTS",D78+E78+O77)</f>
        <v>792.25</v>
      </c>
      <c r="P78" s="3">
        <f>IF(Inputs!$B$27&lt;&gt;"Ready to model","PENDING INPUTS",J78+K78+P77)</f>
        <v>10866.25</v>
      </c>
    </row>
    <row r="79" spans="1:16" ht="27.95" customHeight="1" x14ac:dyDescent="0.25">
      <c r="A79">
        <v>75</v>
      </c>
      <c r="B79" s="3">
        <f>IF(Inputs!$B$27&lt;&gt;"Ready to model","PENDING INPUTS",L78)</f>
        <v>0</v>
      </c>
      <c r="C79" s="3">
        <f>IF(Inputs!$B$27&lt;&gt;"Ready to model","PENDING INPUTS",M78)</f>
        <v>0</v>
      </c>
      <c r="D79" s="3">
        <f>IF(Inputs!$B$27&lt;&gt;"Ready to model","PENDING INPUTS",ROUND(B79*(IF(A79&lt;=Inputs!$B$13,Inputs!$B$12,Inputs!$B$14))/12,2))</f>
        <v>0</v>
      </c>
      <c r="E79" s="3">
        <f>IF(Inputs!$B$27&lt;&gt;"Ready to model","PENDING INPUTS",ROUND(C79*Inputs!$B$5/12,2))</f>
        <v>0</v>
      </c>
      <c r="F79" s="3">
        <f>IF(Inputs!$B$27&lt;&gt;"Ready to model","PENDING INPUTS",MIN(B79+D79,MAX(Inputs!$B$16,ROUND(B79*Inputs!$B$15,2))))</f>
        <v>0</v>
      </c>
      <c r="G79" s="3">
        <f>IF(Inputs!$B$27&lt;&gt;"Ready to model","PENDING INPUTS",MIN(C79+E79,Inputs!$B$9))</f>
        <v>0</v>
      </c>
      <c r="H79" s="3">
        <f>IF(Inputs!$B$27&lt;&gt;"Ready to model","PENDING INPUTS",Inputs!$B$7)</f>
        <v>550</v>
      </c>
      <c r="I79" s="3">
        <f>IF(Inputs!$B$27&lt;&gt;"Ready to model","PENDING INPUTS",MAX(0,F79+G79-H79))</f>
        <v>0</v>
      </c>
      <c r="J79" s="3">
        <f>IF(Inputs!$B$27&lt;&gt;"Ready to model","PENDING INPUTS",IF(F79+G79&gt;H79,IF(F79+G79=0,0,H79*F79/(F79+G79)),MIN(B79+D79,F79+MAX(0,H79-F79-G79-IF((IF(A79&lt;=Inputs!$B$13,Inputs!$B$12,Inputs!$B$14))&lt;Inputs!$B$5,C79+E79-G79,0)))))</f>
        <v>0</v>
      </c>
      <c r="K79" s="3">
        <f>IF(Inputs!$B$27&lt;&gt;"Ready to model","PENDING INPUTS",MIN(C79+E79,MAX(0,H79-J79)))</f>
        <v>0</v>
      </c>
      <c r="L79" s="3">
        <f>IF(Inputs!$B$27&lt;&gt;"Ready to model","PENDING INPUTS",MAX(0,B79+D79-J79))</f>
        <v>0</v>
      </c>
      <c r="M79" s="3">
        <f>IF(Inputs!$B$27&lt;&gt;"Ready to model","PENDING INPUTS",MAX(0,C79+E79-K79))</f>
        <v>0</v>
      </c>
      <c r="N79" s="3">
        <f>IF(Inputs!$B$27&lt;&gt;"Ready to model","PENDING INPUTS",L79+M79)</f>
        <v>0</v>
      </c>
      <c r="O79" s="3">
        <f>IF(Inputs!$B$27&lt;&gt;"Ready to model","PENDING INPUTS",D79+E79+O78)</f>
        <v>792.25</v>
      </c>
      <c r="P79" s="3">
        <f>IF(Inputs!$B$27&lt;&gt;"Ready to model","PENDING INPUTS",J79+K79+P78)</f>
        <v>10866.25</v>
      </c>
    </row>
    <row r="80" spans="1:16" ht="27.95" customHeight="1" x14ac:dyDescent="0.25">
      <c r="A80">
        <v>76</v>
      </c>
      <c r="B80" s="3">
        <f>IF(Inputs!$B$27&lt;&gt;"Ready to model","PENDING INPUTS",L79)</f>
        <v>0</v>
      </c>
      <c r="C80" s="3">
        <f>IF(Inputs!$B$27&lt;&gt;"Ready to model","PENDING INPUTS",M79)</f>
        <v>0</v>
      </c>
      <c r="D80" s="3">
        <f>IF(Inputs!$B$27&lt;&gt;"Ready to model","PENDING INPUTS",ROUND(B80*(IF(A80&lt;=Inputs!$B$13,Inputs!$B$12,Inputs!$B$14))/12,2))</f>
        <v>0</v>
      </c>
      <c r="E80" s="3">
        <f>IF(Inputs!$B$27&lt;&gt;"Ready to model","PENDING INPUTS",ROUND(C80*Inputs!$B$5/12,2))</f>
        <v>0</v>
      </c>
      <c r="F80" s="3">
        <f>IF(Inputs!$B$27&lt;&gt;"Ready to model","PENDING INPUTS",MIN(B80+D80,MAX(Inputs!$B$16,ROUND(B80*Inputs!$B$15,2))))</f>
        <v>0</v>
      </c>
      <c r="G80" s="3">
        <f>IF(Inputs!$B$27&lt;&gt;"Ready to model","PENDING INPUTS",MIN(C80+E80,Inputs!$B$9))</f>
        <v>0</v>
      </c>
      <c r="H80" s="3">
        <f>IF(Inputs!$B$27&lt;&gt;"Ready to model","PENDING INPUTS",Inputs!$B$7)</f>
        <v>550</v>
      </c>
      <c r="I80" s="3">
        <f>IF(Inputs!$B$27&lt;&gt;"Ready to model","PENDING INPUTS",MAX(0,F80+G80-H80))</f>
        <v>0</v>
      </c>
      <c r="J80" s="3">
        <f>IF(Inputs!$B$27&lt;&gt;"Ready to model","PENDING INPUTS",IF(F80+G80&gt;H80,IF(F80+G80=0,0,H80*F80/(F80+G80)),MIN(B80+D80,F80+MAX(0,H80-F80-G80-IF((IF(A80&lt;=Inputs!$B$13,Inputs!$B$12,Inputs!$B$14))&lt;Inputs!$B$5,C80+E80-G80,0)))))</f>
        <v>0</v>
      </c>
      <c r="K80" s="3">
        <f>IF(Inputs!$B$27&lt;&gt;"Ready to model","PENDING INPUTS",MIN(C80+E80,MAX(0,H80-J80)))</f>
        <v>0</v>
      </c>
      <c r="L80" s="3">
        <f>IF(Inputs!$B$27&lt;&gt;"Ready to model","PENDING INPUTS",MAX(0,B80+D80-J80))</f>
        <v>0</v>
      </c>
      <c r="M80" s="3">
        <f>IF(Inputs!$B$27&lt;&gt;"Ready to model","PENDING INPUTS",MAX(0,C80+E80-K80))</f>
        <v>0</v>
      </c>
      <c r="N80" s="3">
        <f>IF(Inputs!$B$27&lt;&gt;"Ready to model","PENDING INPUTS",L80+M80)</f>
        <v>0</v>
      </c>
      <c r="O80" s="3">
        <f>IF(Inputs!$B$27&lt;&gt;"Ready to model","PENDING INPUTS",D80+E80+O79)</f>
        <v>792.25</v>
      </c>
      <c r="P80" s="3">
        <f>IF(Inputs!$B$27&lt;&gt;"Ready to model","PENDING INPUTS",J80+K80+P79)</f>
        <v>10866.25</v>
      </c>
    </row>
    <row r="81" spans="1:16" ht="27.95" customHeight="1" x14ac:dyDescent="0.25">
      <c r="A81">
        <v>77</v>
      </c>
      <c r="B81" s="3">
        <f>IF(Inputs!$B$27&lt;&gt;"Ready to model","PENDING INPUTS",L80)</f>
        <v>0</v>
      </c>
      <c r="C81" s="3">
        <f>IF(Inputs!$B$27&lt;&gt;"Ready to model","PENDING INPUTS",M80)</f>
        <v>0</v>
      </c>
      <c r="D81" s="3">
        <f>IF(Inputs!$B$27&lt;&gt;"Ready to model","PENDING INPUTS",ROUND(B81*(IF(A81&lt;=Inputs!$B$13,Inputs!$B$12,Inputs!$B$14))/12,2))</f>
        <v>0</v>
      </c>
      <c r="E81" s="3">
        <f>IF(Inputs!$B$27&lt;&gt;"Ready to model","PENDING INPUTS",ROUND(C81*Inputs!$B$5/12,2))</f>
        <v>0</v>
      </c>
      <c r="F81" s="3">
        <f>IF(Inputs!$B$27&lt;&gt;"Ready to model","PENDING INPUTS",MIN(B81+D81,MAX(Inputs!$B$16,ROUND(B81*Inputs!$B$15,2))))</f>
        <v>0</v>
      </c>
      <c r="G81" s="3">
        <f>IF(Inputs!$B$27&lt;&gt;"Ready to model","PENDING INPUTS",MIN(C81+E81,Inputs!$B$9))</f>
        <v>0</v>
      </c>
      <c r="H81" s="3">
        <f>IF(Inputs!$B$27&lt;&gt;"Ready to model","PENDING INPUTS",Inputs!$B$7)</f>
        <v>550</v>
      </c>
      <c r="I81" s="3">
        <f>IF(Inputs!$B$27&lt;&gt;"Ready to model","PENDING INPUTS",MAX(0,F81+G81-H81))</f>
        <v>0</v>
      </c>
      <c r="J81" s="3">
        <f>IF(Inputs!$B$27&lt;&gt;"Ready to model","PENDING INPUTS",IF(F81+G81&gt;H81,IF(F81+G81=0,0,H81*F81/(F81+G81)),MIN(B81+D81,F81+MAX(0,H81-F81-G81-IF((IF(A81&lt;=Inputs!$B$13,Inputs!$B$12,Inputs!$B$14))&lt;Inputs!$B$5,C81+E81-G81,0)))))</f>
        <v>0</v>
      </c>
      <c r="K81" s="3">
        <f>IF(Inputs!$B$27&lt;&gt;"Ready to model","PENDING INPUTS",MIN(C81+E81,MAX(0,H81-J81)))</f>
        <v>0</v>
      </c>
      <c r="L81" s="3">
        <f>IF(Inputs!$B$27&lt;&gt;"Ready to model","PENDING INPUTS",MAX(0,B81+D81-J81))</f>
        <v>0</v>
      </c>
      <c r="M81" s="3">
        <f>IF(Inputs!$B$27&lt;&gt;"Ready to model","PENDING INPUTS",MAX(0,C81+E81-K81))</f>
        <v>0</v>
      </c>
      <c r="N81" s="3">
        <f>IF(Inputs!$B$27&lt;&gt;"Ready to model","PENDING INPUTS",L81+M81)</f>
        <v>0</v>
      </c>
      <c r="O81" s="3">
        <f>IF(Inputs!$B$27&lt;&gt;"Ready to model","PENDING INPUTS",D81+E81+O80)</f>
        <v>792.25</v>
      </c>
      <c r="P81" s="3">
        <f>IF(Inputs!$B$27&lt;&gt;"Ready to model","PENDING INPUTS",J81+K81+P80)</f>
        <v>10866.25</v>
      </c>
    </row>
    <row r="82" spans="1:16" ht="27.95" customHeight="1" x14ac:dyDescent="0.25">
      <c r="A82">
        <v>78</v>
      </c>
      <c r="B82" s="3">
        <f>IF(Inputs!$B$27&lt;&gt;"Ready to model","PENDING INPUTS",L81)</f>
        <v>0</v>
      </c>
      <c r="C82" s="3">
        <f>IF(Inputs!$B$27&lt;&gt;"Ready to model","PENDING INPUTS",M81)</f>
        <v>0</v>
      </c>
      <c r="D82" s="3">
        <f>IF(Inputs!$B$27&lt;&gt;"Ready to model","PENDING INPUTS",ROUND(B82*(IF(A82&lt;=Inputs!$B$13,Inputs!$B$12,Inputs!$B$14))/12,2))</f>
        <v>0</v>
      </c>
      <c r="E82" s="3">
        <f>IF(Inputs!$B$27&lt;&gt;"Ready to model","PENDING INPUTS",ROUND(C82*Inputs!$B$5/12,2))</f>
        <v>0</v>
      </c>
      <c r="F82" s="3">
        <f>IF(Inputs!$B$27&lt;&gt;"Ready to model","PENDING INPUTS",MIN(B82+D82,MAX(Inputs!$B$16,ROUND(B82*Inputs!$B$15,2))))</f>
        <v>0</v>
      </c>
      <c r="G82" s="3">
        <f>IF(Inputs!$B$27&lt;&gt;"Ready to model","PENDING INPUTS",MIN(C82+E82,Inputs!$B$9))</f>
        <v>0</v>
      </c>
      <c r="H82" s="3">
        <f>IF(Inputs!$B$27&lt;&gt;"Ready to model","PENDING INPUTS",Inputs!$B$7)</f>
        <v>550</v>
      </c>
      <c r="I82" s="3">
        <f>IF(Inputs!$B$27&lt;&gt;"Ready to model","PENDING INPUTS",MAX(0,F82+G82-H82))</f>
        <v>0</v>
      </c>
      <c r="J82" s="3">
        <f>IF(Inputs!$B$27&lt;&gt;"Ready to model","PENDING INPUTS",IF(F82+G82&gt;H82,IF(F82+G82=0,0,H82*F82/(F82+G82)),MIN(B82+D82,F82+MAX(0,H82-F82-G82-IF((IF(A82&lt;=Inputs!$B$13,Inputs!$B$12,Inputs!$B$14))&lt;Inputs!$B$5,C82+E82-G82,0)))))</f>
        <v>0</v>
      </c>
      <c r="K82" s="3">
        <f>IF(Inputs!$B$27&lt;&gt;"Ready to model","PENDING INPUTS",MIN(C82+E82,MAX(0,H82-J82)))</f>
        <v>0</v>
      </c>
      <c r="L82" s="3">
        <f>IF(Inputs!$B$27&lt;&gt;"Ready to model","PENDING INPUTS",MAX(0,B82+D82-J82))</f>
        <v>0</v>
      </c>
      <c r="M82" s="3">
        <f>IF(Inputs!$B$27&lt;&gt;"Ready to model","PENDING INPUTS",MAX(0,C82+E82-K82))</f>
        <v>0</v>
      </c>
      <c r="N82" s="3">
        <f>IF(Inputs!$B$27&lt;&gt;"Ready to model","PENDING INPUTS",L82+M82)</f>
        <v>0</v>
      </c>
      <c r="O82" s="3">
        <f>IF(Inputs!$B$27&lt;&gt;"Ready to model","PENDING INPUTS",D82+E82+O81)</f>
        <v>792.25</v>
      </c>
      <c r="P82" s="3">
        <f>IF(Inputs!$B$27&lt;&gt;"Ready to model","PENDING INPUTS",J82+K82+P81)</f>
        <v>10866.25</v>
      </c>
    </row>
    <row r="83" spans="1:16" ht="27.95" customHeight="1" x14ac:dyDescent="0.25">
      <c r="A83">
        <v>79</v>
      </c>
      <c r="B83" s="3">
        <f>IF(Inputs!$B$27&lt;&gt;"Ready to model","PENDING INPUTS",L82)</f>
        <v>0</v>
      </c>
      <c r="C83" s="3">
        <f>IF(Inputs!$B$27&lt;&gt;"Ready to model","PENDING INPUTS",M82)</f>
        <v>0</v>
      </c>
      <c r="D83" s="3">
        <f>IF(Inputs!$B$27&lt;&gt;"Ready to model","PENDING INPUTS",ROUND(B83*(IF(A83&lt;=Inputs!$B$13,Inputs!$B$12,Inputs!$B$14))/12,2))</f>
        <v>0</v>
      </c>
      <c r="E83" s="3">
        <f>IF(Inputs!$B$27&lt;&gt;"Ready to model","PENDING INPUTS",ROUND(C83*Inputs!$B$5/12,2))</f>
        <v>0</v>
      </c>
      <c r="F83" s="3">
        <f>IF(Inputs!$B$27&lt;&gt;"Ready to model","PENDING INPUTS",MIN(B83+D83,MAX(Inputs!$B$16,ROUND(B83*Inputs!$B$15,2))))</f>
        <v>0</v>
      </c>
      <c r="G83" s="3">
        <f>IF(Inputs!$B$27&lt;&gt;"Ready to model","PENDING INPUTS",MIN(C83+E83,Inputs!$B$9))</f>
        <v>0</v>
      </c>
      <c r="H83" s="3">
        <f>IF(Inputs!$B$27&lt;&gt;"Ready to model","PENDING INPUTS",Inputs!$B$7)</f>
        <v>550</v>
      </c>
      <c r="I83" s="3">
        <f>IF(Inputs!$B$27&lt;&gt;"Ready to model","PENDING INPUTS",MAX(0,F83+G83-H83))</f>
        <v>0</v>
      </c>
      <c r="J83" s="3">
        <f>IF(Inputs!$B$27&lt;&gt;"Ready to model","PENDING INPUTS",IF(F83+G83&gt;H83,IF(F83+G83=0,0,H83*F83/(F83+G83)),MIN(B83+D83,F83+MAX(0,H83-F83-G83-IF((IF(A83&lt;=Inputs!$B$13,Inputs!$B$12,Inputs!$B$14))&lt;Inputs!$B$5,C83+E83-G83,0)))))</f>
        <v>0</v>
      </c>
      <c r="K83" s="3">
        <f>IF(Inputs!$B$27&lt;&gt;"Ready to model","PENDING INPUTS",MIN(C83+E83,MAX(0,H83-J83)))</f>
        <v>0</v>
      </c>
      <c r="L83" s="3">
        <f>IF(Inputs!$B$27&lt;&gt;"Ready to model","PENDING INPUTS",MAX(0,B83+D83-J83))</f>
        <v>0</v>
      </c>
      <c r="M83" s="3">
        <f>IF(Inputs!$B$27&lt;&gt;"Ready to model","PENDING INPUTS",MAX(0,C83+E83-K83))</f>
        <v>0</v>
      </c>
      <c r="N83" s="3">
        <f>IF(Inputs!$B$27&lt;&gt;"Ready to model","PENDING INPUTS",L83+M83)</f>
        <v>0</v>
      </c>
      <c r="O83" s="3">
        <f>IF(Inputs!$B$27&lt;&gt;"Ready to model","PENDING INPUTS",D83+E83+O82)</f>
        <v>792.25</v>
      </c>
      <c r="P83" s="3">
        <f>IF(Inputs!$B$27&lt;&gt;"Ready to model","PENDING INPUTS",J83+K83+P82)</f>
        <v>10866.25</v>
      </c>
    </row>
    <row r="84" spans="1:16" ht="27.95" customHeight="1" x14ac:dyDescent="0.25">
      <c r="A84">
        <v>80</v>
      </c>
      <c r="B84" s="3">
        <f>IF(Inputs!$B$27&lt;&gt;"Ready to model","PENDING INPUTS",L83)</f>
        <v>0</v>
      </c>
      <c r="C84" s="3">
        <f>IF(Inputs!$B$27&lt;&gt;"Ready to model","PENDING INPUTS",M83)</f>
        <v>0</v>
      </c>
      <c r="D84" s="3">
        <f>IF(Inputs!$B$27&lt;&gt;"Ready to model","PENDING INPUTS",ROUND(B84*(IF(A84&lt;=Inputs!$B$13,Inputs!$B$12,Inputs!$B$14))/12,2))</f>
        <v>0</v>
      </c>
      <c r="E84" s="3">
        <f>IF(Inputs!$B$27&lt;&gt;"Ready to model","PENDING INPUTS",ROUND(C84*Inputs!$B$5/12,2))</f>
        <v>0</v>
      </c>
      <c r="F84" s="3">
        <f>IF(Inputs!$B$27&lt;&gt;"Ready to model","PENDING INPUTS",MIN(B84+D84,MAX(Inputs!$B$16,ROUND(B84*Inputs!$B$15,2))))</f>
        <v>0</v>
      </c>
      <c r="G84" s="3">
        <f>IF(Inputs!$B$27&lt;&gt;"Ready to model","PENDING INPUTS",MIN(C84+E84,Inputs!$B$9))</f>
        <v>0</v>
      </c>
      <c r="H84" s="3">
        <f>IF(Inputs!$B$27&lt;&gt;"Ready to model","PENDING INPUTS",Inputs!$B$7)</f>
        <v>550</v>
      </c>
      <c r="I84" s="3">
        <f>IF(Inputs!$B$27&lt;&gt;"Ready to model","PENDING INPUTS",MAX(0,F84+G84-H84))</f>
        <v>0</v>
      </c>
      <c r="J84" s="3">
        <f>IF(Inputs!$B$27&lt;&gt;"Ready to model","PENDING INPUTS",IF(F84+G84&gt;H84,IF(F84+G84=0,0,H84*F84/(F84+G84)),MIN(B84+D84,F84+MAX(0,H84-F84-G84-IF((IF(A84&lt;=Inputs!$B$13,Inputs!$B$12,Inputs!$B$14))&lt;Inputs!$B$5,C84+E84-G84,0)))))</f>
        <v>0</v>
      </c>
      <c r="K84" s="3">
        <f>IF(Inputs!$B$27&lt;&gt;"Ready to model","PENDING INPUTS",MIN(C84+E84,MAX(0,H84-J84)))</f>
        <v>0</v>
      </c>
      <c r="L84" s="3">
        <f>IF(Inputs!$B$27&lt;&gt;"Ready to model","PENDING INPUTS",MAX(0,B84+D84-J84))</f>
        <v>0</v>
      </c>
      <c r="M84" s="3">
        <f>IF(Inputs!$B$27&lt;&gt;"Ready to model","PENDING INPUTS",MAX(0,C84+E84-K84))</f>
        <v>0</v>
      </c>
      <c r="N84" s="3">
        <f>IF(Inputs!$B$27&lt;&gt;"Ready to model","PENDING INPUTS",L84+M84)</f>
        <v>0</v>
      </c>
      <c r="O84" s="3">
        <f>IF(Inputs!$B$27&lt;&gt;"Ready to model","PENDING INPUTS",D84+E84+O83)</f>
        <v>792.25</v>
      </c>
      <c r="P84" s="3">
        <f>IF(Inputs!$B$27&lt;&gt;"Ready to model","PENDING INPUTS",J84+K84+P83)</f>
        <v>10866.25</v>
      </c>
    </row>
    <row r="85" spans="1:16" ht="27.95" customHeight="1" x14ac:dyDescent="0.25">
      <c r="A85">
        <v>81</v>
      </c>
      <c r="B85" s="3">
        <f>IF(Inputs!$B$27&lt;&gt;"Ready to model","PENDING INPUTS",L84)</f>
        <v>0</v>
      </c>
      <c r="C85" s="3">
        <f>IF(Inputs!$B$27&lt;&gt;"Ready to model","PENDING INPUTS",M84)</f>
        <v>0</v>
      </c>
      <c r="D85" s="3">
        <f>IF(Inputs!$B$27&lt;&gt;"Ready to model","PENDING INPUTS",ROUND(B85*(IF(A85&lt;=Inputs!$B$13,Inputs!$B$12,Inputs!$B$14))/12,2))</f>
        <v>0</v>
      </c>
      <c r="E85" s="3">
        <f>IF(Inputs!$B$27&lt;&gt;"Ready to model","PENDING INPUTS",ROUND(C85*Inputs!$B$5/12,2))</f>
        <v>0</v>
      </c>
      <c r="F85" s="3">
        <f>IF(Inputs!$B$27&lt;&gt;"Ready to model","PENDING INPUTS",MIN(B85+D85,MAX(Inputs!$B$16,ROUND(B85*Inputs!$B$15,2))))</f>
        <v>0</v>
      </c>
      <c r="G85" s="3">
        <f>IF(Inputs!$B$27&lt;&gt;"Ready to model","PENDING INPUTS",MIN(C85+E85,Inputs!$B$9))</f>
        <v>0</v>
      </c>
      <c r="H85" s="3">
        <f>IF(Inputs!$B$27&lt;&gt;"Ready to model","PENDING INPUTS",Inputs!$B$7)</f>
        <v>550</v>
      </c>
      <c r="I85" s="3">
        <f>IF(Inputs!$B$27&lt;&gt;"Ready to model","PENDING INPUTS",MAX(0,F85+G85-H85))</f>
        <v>0</v>
      </c>
      <c r="J85" s="3">
        <f>IF(Inputs!$B$27&lt;&gt;"Ready to model","PENDING INPUTS",IF(F85+G85&gt;H85,IF(F85+G85=0,0,H85*F85/(F85+G85)),MIN(B85+D85,F85+MAX(0,H85-F85-G85-IF((IF(A85&lt;=Inputs!$B$13,Inputs!$B$12,Inputs!$B$14))&lt;Inputs!$B$5,C85+E85-G85,0)))))</f>
        <v>0</v>
      </c>
      <c r="K85" s="3">
        <f>IF(Inputs!$B$27&lt;&gt;"Ready to model","PENDING INPUTS",MIN(C85+E85,MAX(0,H85-J85)))</f>
        <v>0</v>
      </c>
      <c r="L85" s="3">
        <f>IF(Inputs!$B$27&lt;&gt;"Ready to model","PENDING INPUTS",MAX(0,B85+D85-J85))</f>
        <v>0</v>
      </c>
      <c r="M85" s="3">
        <f>IF(Inputs!$B$27&lt;&gt;"Ready to model","PENDING INPUTS",MAX(0,C85+E85-K85))</f>
        <v>0</v>
      </c>
      <c r="N85" s="3">
        <f>IF(Inputs!$B$27&lt;&gt;"Ready to model","PENDING INPUTS",L85+M85)</f>
        <v>0</v>
      </c>
      <c r="O85" s="3">
        <f>IF(Inputs!$B$27&lt;&gt;"Ready to model","PENDING INPUTS",D85+E85+O84)</f>
        <v>792.25</v>
      </c>
      <c r="P85" s="3">
        <f>IF(Inputs!$B$27&lt;&gt;"Ready to model","PENDING INPUTS",J85+K85+P84)</f>
        <v>10866.25</v>
      </c>
    </row>
    <row r="86" spans="1:16" ht="27.95" customHeight="1" x14ac:dyDescent="0.25">
      <c r="A86">
        <v>82</v>
      </c>
      <c r="B86" s="3">
        <f>IF(Inputs!$B$27&lt;&gt;"Ready to model","PENDING INPUTS",L85)</f>
        <v>0</v>
      </c>
      <c r="C86" s="3">
        <f>IF(Inputs!$B$27&lt;&gt;"Ready to model","PENDING INPUTS",M85)</f>
        <v>0</v>
      </c>
      <c r="D86" s="3">
        <f>IF(Inputs!$B$27&lt;&gt;"Ready to model","PENDING INPUTS",ROUND(B86*(IF(A86&lt;=Inputs!$B$13,Inputs!$B$12,Inputs!$B$14))/12,2))</f>
        <v>0</v>
      </c>
      <c r="E86" s="3">
        <f>IF(Inputs!$B$27&lt;&gt;"Ready to model","PENDING INPUTS",ROUND(C86*Inputs!$B$5/12,2))</f>
        <v>0</v>
      </c>
      <c r="F86" s="3">
        <f>IF(Inputs!$B$27&lt;&gt;"Ready to model","PENDING INPUTS",MIN(B86+D86,MAX(Inputs!$B$16,ROUND(B86*Inputs!$B$15,2))))</f>
        <v>0</v>
      </c>
      <c r="G86" s="3">
        <f>IF(Inputs!$B$27&lt;&gt;"Ready to model","PENDING INPUTS",MIN(C86+E86,Inputs!$B$9))</f>
        <v>0</v>
      </c>
      <c r="H86" s="3">
        <f>IF(Inputs!$B$27&lt;&gt;"Ready to model","PENDING INPUTS",Inputs!$B$7)</f>
        <v>550</v>
      </c>
      <c r="I86" s="3">
        <f>IF(Inputs!$B$27&lt;&gt;"Ready to model","PENDING INPUTS",MAX(0,F86+G86-H86))</f>
        <v>0</v>
      </c>
      <c r="J86" s="3">
        <f>IF(Inputs!$B$27&lt;&gt;"Ready to model","PENDING INPUTS",IF(F86+G86&gt;H86,IF(F86+G86=0,0,H86*F86/(F86+G86)),MIN(B86+D86,F86+MAX(0,H86-F86-G86-IF((IF(A86&lt;=Inputs!$B$13,Inputs!$B$12,Inputs!$B$14))&lt;Inputs!$B$5,C86+E86-G86,0)))))</f>
        <v>0</v>
      </c>
      <c r="K86" s="3">
        <f>IF(Inputs!$B$27&lt;&gt;"Ready to model","PENDING INPUTS",MIN(C86+E86,MAX(0,H86-J86)))</f>
        <v>0</v>
      </c>
      <c r="L86" s="3">
        <f>IF(Inputs!$B$27&lt;&gt;"Ready to model","PENDING INPUTS",MAX(0,B86+D86-J86))</f>
        <v>0</v>
      </c>
      <c r="M86" s="3">
        <f>IF(Inputs!$B$27&lt;&gt;"Ready to model","PENDING INPUTS",MAX(0,C86+E86-K86))</f>
        <v>0</v>
      </c>
      <c r="N86" s="3">
        <f>IF(Inputs!$B$27&lt;&gt;"Ready to model","PENDING INPUTS",L86+M86)</f>
        <v>0</v>
      </c>
      <c r="O86" s="3">
        <f>IF(Inputs!$B$27&lt;&gt;"Ready to model","PENDING INPUTS",D86+E86+O85)</f>
        <v>792.25</v>
      </c>
      <c r="P86" s="3">
        <f>IF(Inputs!$B$27&lt;&gt;"Ready to model","PENDING INPUTS",J86+K86+P85)</f>
        <v>10866.25</v>
      </c>
    </row>
    <row r="87" spans="1:16" ht="27.95" customHeight="1" x14ac:dyDescent="0.25">
      <c r="A87">
        <v>83</v>
      </c>
      <c r="B87" s="3">
        <f>IF(Inputs!$B$27&lt;&gt;"Ready to model","PENDING INPUTS",L86)</f>
        <v>0</v>
      </c>
      <c r="C87" s="3">
        <f>IF(Inputs!$B$27&lt;&gt;"Ready to model","PENDING INPUTS",M86)</f>
        <v>0</v>
      </c>
      <c r="D87" s="3">
        <f>IF(Inputs!$B$27&lt;&gt;"Ready to model","PENDING INPUTS",ROUND(B87*(IF(A87&lt;=Inputs!$B$13,Inputs!$B$12,Inputs!$B$14))/12,2))</f>
        <v>0</v>
      </c>
      <c r="E87" s="3">
        <f>IF(Inputs!$B$27&lt;&gt;"Ready to model","PENDING INPUTS",ROUND(C87*Inputs!$B$5/12,2))</f>
        <v>0</v>
      </c>
      <c r="F87" s="3">
        <f>IF(Inputs!$B$27&lt;&gt;"Ready to model","PENDING INPUTS",MIN(B87+D87,MAX(Inputs!$B$16,ROUND(B87*Inputs!$B$15,2))))</f>
        <v>0</v>
      </c>
      <c r="G87" s="3">
        <f>IF(Inputs!$B$27&lt;&gt;"Ready to model","PENDING INPUTS",MIN(C87+E87,Inputs!$B$9))</f>
        <v>0</v>
      </c>
      <c r="H87" s="3">
        <f>IF(Inputs!$B$27&lt;&gt;"Ready to model","PENDING INPUTS",Inputs!$B$7)</f>
        <v>550</v>
      </c>
      <c r="I87" s="3">
        <f>IF(Inputs!$B$27&lt;&gt;"Ready to model","PENDING INPUTS",MAX(0,F87+G87-H87))</f>
        <v>0</v>
      </c>
      <c r="J87" s="3">
        <f>IF(Inputs!$B$27&lt;&gt;"Ready to model","PENDING INPUTS",IF(F87+G87&gt;H87,IF(F87+G87=0,0,H87*F87/(F87+G87)),MIN(B87+D87,F87+MAX(0,H87-F87-G87-IF((IF(A87&lt;=Inputs!$B$13,Inputs!$B$12,Inputs!$B$14))&lt;Inputs!$B$5,C87+E87-G87,0)))))</f>
        <v>0</v>
      </c>
      <c r="K87" s="3">
        <f>IF(Inputs!$B$27&lt;&gt;"Ready to model","PENDING INPUTS",MIN(C87+E87,MAX(0,H87-J87)))</f>
        <v>0</v>
      </c>
      <c r="L87" s="3">
        <f>IF(Inputs!$B$27&lt;&gt;"Ready to model","PENDING INPUTS",MAX(0,B87+D87-J87))</f>
        <v>0</v>
      </c>
      <c r="M87" s="3">
        <f>IF(Inputs!$B$27&lt;&gt;"Ready to model","PENDING INPUTS",MAX(0,C87+E87-K87))</f>
        <v>0</v>
      </c>
      <c r="N87" s="3">
        <f>IF(Inputs!$B$27&lt;&gt;"Ready to model","PENDING INPUTS",L87+M87)</f>
        <v>0</v>
      </c>
      <c r="O87" s="3">
        <f>IF(Inputs!$B$27&lt;&gt;"Ready to model","PENDING INPUTS",D87+E87+O86)</f>
        <v>792.25</v>
      </c>
      <c r="P87" s="3">
        <f>IF(Inputs!$B$27&lt;&gt;"Ready to model","PENDING INPUTS",J87+K87+P86)</f>
        <v>10866.25</v>
      </c>
    </row>
    <row r="88" spans="1:16" ht="27.95" customHeight="1" x14ac:dyDescent="0.25">
      <c r="A88">
        <v>84</v>
      </c>
      <c r="B88" s="3">
        <f>IF(Inputs!$B$27&lt;&gt;"Ready to model","PENDING INPUTS",L87)</f>
        <v>0</v>
      </c>
      <c r="C88" s="3">
        <f>IF(Inputs!$B$27&lt;&gt;"Ready to model","PENDING INPUTS",M87)</f>
        <v>0</v>
      </c>
      <c r="D88" s="3">
        <f>IF(Inputs!$B$27&lt;&gt;"Ready to model","PENDING INPUTS",ROUND(B88*(IF(A88&lt;=Inputs!$B$13,Inputs!$B$12,Inputs!$B$14))/12,2))</f>
        <v>0</v>
      </c>
      <c r="E88" s="3">
        <f>IF(Inputs!$B$27&lt;&gt;"Ready to model","PENDING INPUTS",ROUND(C88*Inputs!$B$5/12,2))</f>
        <v>0</v>
      </c>
      <c r="F88" s="3">
        <f>IF(Inputs!$B$27&lt;&gt;"Ready to model","PENDING INPUTS",MIN(B88+D88,MAX(Inputs!$B$16,ROUND(B88*Inputs!$B$15,2))))</f>
        <v>0</v>
      </c>
      <c r="G88" s="3">
        <f>IF(Inputs!$B$27&lt;&gt;"Ready to model","PENDING INPUTS",MIN(C88+E88,Inputs!$B$9))</f>
        <v>0</v>
      </c>
      <c r="H88" s="3">
        <f>IF(Inputs!$B$27&lt;&gt;"Ready to model","PENDING INPUTS",Inputs!$B$7)</f>
        <v>550</v>
      </c>
      <c r="I88" s="3">
        <f>IF(Inputs!$B$27&lt;&gt;"Ready to model","PENDING INPUTS",MAX(0,F88+G88-H88))</f>
        <v>0</v>
      </c>
      <c r="J88" s="3">
        <f>IF(Inputs!$B$27&lt;&gt;"Ready to model","PENDING INPUTS",IF(F88+G88&gt;H88,IF(F88+G88=0,0,H88*F88/(F88+G88)),MIN(B88+D88,F88+MAX(0,H88-F88-G88-IF((IF(A88&lt;=Inputs!$B$13,Inputs!$B$12,Inputs!$B$14))&lt;Inputs!$B$5,C88+E88-G88,0)))))</f>
        <v>0</v>
      </c>
      <c r="K88" s="3">
        <f>IF(Inputs!$B$27&lt;&gt;"Ready to model","PENDING INPUTS",MIN(C88+E88,MAX(0,H88-J88)))</f>
        <v>0</v>
      </c>
      <c r="L88" s="3">
        <f>IF(Inputs!$B$27&lt;&gt;"Ready to model","PENDING INPUTS",MAX(0,B88+D88-J88))</f>
        <v>0</v>
      </c>
      <c r="M88" s="3">
        <f>IF(Inputs!$B$27&lt;&gt;"Ready to model","PENDING INPUTS",MAX(0,C88+E88-K88))</f>
        <v>0</v>
      </c>
      <c r="N88" s="3">
        <f>IF(Inputs!$B$27&lt;&gt;"Ready to model","PENDING INPUTS",L88+M88)</f>
        <v>0</v>
      </c>
      <c r="O88" s="3">
        <f>IF(Inputs!$B$27&lt;&gt;"Ready to model","PENDING INPUTS",D88+E88+O87)</f>
        <v>792.25</v>
      </c>
      <c r="P88" s="3">
        <f>IF(Inputs!$B$27&lt;&gt;"Ready to model","PENDING INPUTS",J88+K88+P87)</f>
        <v>10866.25</v>
      </c>
    </row>
    <row r="89" spans="1:16" ht="27.95" customHeight="1" x14ac:dyDescent="0.25">
      <c r="A89">
        <v>85</v>
      </c>
      <c r="B89" s="3">
        <f>IF(Inputs!$B$27&lt;&gt;"Ready to model","PENDING INPUTS",L88)</f>
        <v>0</v>
      </c>
      <c r="C89" s="3">
        <f>IF(Inputs!$B$27&lt;&gt;"Ready to model","PENDING INPUTS",M88)</f>
        <v>0</v>
      </c>
      <c r="D89" s="3">
        <f>IF(Inputs!$B$27&lt;&gt;"Ready to model","PENDING INPUTS",ROUND(B89*(IF(A89&lt;=Inputs!$B$13,Inputs!$B$12,Inputs!$B$14))/12,2))</f>
        <v>0</v>
      </c>
      <c r="E89" s="3">
        <f>IF(Inputs!$B$27&lt;&gt;"Ready to model","PENDING INPUTS",ROUND(C89*Inputs!$B$5/12,2))</f>
        <v>0</v>
      </c>
      <c r="F89" s="3">
        <f>IF(Inputs!$B$27&lt;&gt;"Ready to model","PENDING INPUTS",MIN(B89+D89,MAX(Inputs!$B$16,ROUND(B89*Inputs!$B$15,2))))</f>
        <v>0</v>
      </c>
      <c r="G89" s="3">
        <f>IF(Inputs!$B$27&lt;&gt;"Ready to model","PENDING INPUTS",MIN(C89+E89,Inputs!$B$9))</f>
        <v>0</v>
      </c>
      <c r="H89" s="3">
        <f>IF(Inputs!$B$27&lt;&gt;"Ready to model","PENDING INPUTS",Inputs!$B$7)</f>
        <v>550</v>
      </c>
      <c r="I89" s="3">
        <f>IF(Inputs!$B$27&lt;&gt;"Ready to model","PENDING INPUTS",MAX(0,F89+G89-H89))</f>
        <v>0</v>
      </c>
      <c r="J89" s="3">
        <f>IF(Inputs!$B$27&lt;&gt;"Ready to model","PENDING INPUTS",IF(F89+G89&gt;H89,IF(F89+G89=0,0,H89*F89/(F89+G89)),MIN(B89+D89,F89+MAX(0,H89-F89-G89-IF((IF(A89&lt;=Inputs!$B$13,Inputs!$B$12,Inputs!$B$14))&lt;Inputs!$B$5,C89+E89-G89,0)))))</f>
        <v>0</v>
      </c>
      <c r="K89" s="3">
        <f>IF(Inputs!$B$27&lt;&gt;"Ready to model","PENDING INPUTS",MIN(C89+E89,MAX(0,H89-J89)))</f>
        <v>0</v>
      </c>
      <c r="L89" s="3">
        <f>IF(Inputs!$B$27&lt;&gt;"Ready to model","PENDING INPUTS",MAX(0,B89+D89-J89))</f>
        <v>0</v>
      </c>
      <c r="M89" s="3">
        <f>IF(Inputs!$B$27&lt;&gt;"Ready to model","PENDING INPUTS",MAX(0,C89+E89-K89))</f>
        <v>0</v>
      </c>
      <c r="N89" s="3">
        <f>IF(Inputs!$B$27&lt;&gt;"Ready to model","PENDING INPUTS",L89+M89)</f>
        <v>0</v>
      </c>
      <c r="O89" s="3">
        <f>IF(Inputs!$B$27&lt;&gt;"Ready to model","PENDING INPUTS",D89+E89+O88)</f>
        <v>792.25</v>
      </c>
      <c r="P89" s="3">
        <f>IF(Inputs!$B$27&lt;&gt;"Ready to model","PENDING INPUTS",J89+K89+P88)</f>
        <v>10866.25</v>
      </c>
    </row>
    <row r="90" spans="1:16" ht="27.95" customHeight="1" x14ac:dyDescent="0.25">
      <c r="A90">
        <v>86</v>
      </c>
      <c r="B90" s="3">
        <f>IF(Inputs!$B$27&lt;&gt;"Ready to model","PENDING INPUTS",L89)</f>
        <v>0</v>
      </c>
      <c r="C90" s="3">
        <f>IF(Inputs!$B$27&lt;&gt;"Ready to model","PENDING INPUTS",M89)</f>
        <v>0</v>
      </c>
      <c r="D90" s="3">
        <f>IF(Inputs!$B$27&lt;&gt;"Ready to model","PENDING INPUTS",ROUND(B90*(IF(A90&lt;=Inputs!$B$13,Inputs!$B$12,Inputs!$B$14))/12,2))</f>
        <v>0</v>
      </c>
      <c r="E90" s="3">
        <f>IF(Inputs!$B$27&lt;&gt;"Ready to model","PENDING INPUTS",ROUND(C90*Inputs!$B$5/12,2))</f>
        <v>0</v>
      </c>
      <c r="F90" s="3">
        <f>IF(Inputs!$B$27&lt;&gt;"Ready to model","PENDING INPUTS",MIN(B90+D90,MAX(Inputs!$B$16,ROUND(B90*Inputs!$B$15,2))))</f>
        <v>0</v>
      </c>
      <c r="G90" s="3">
        <f>IF(Inputs!$B$27&lt;&gt;"Ready to model","PENDING INPUTS",MIN(C90+E90,Inputs!$B$9))</f>
        <v>0</v>
      </c>
      <c r="H90" s="3">
        <f>IF(Inputs!$B$27&lt;&gt;"Ready to model","PENDING INPUTS",Inputs!$B$7)</f>
        <v>550</v>
      </c>
      <c r="I90" s="3">
        <f>IF(Inputs!$B$27&lt;&gt;"Ready to model","PENDING INPUTS",MAX(0,F90+G90-H90))</f>
        <v>0</v>
      </c>
      <c r="J90" s="3">
        <f>IF(Inputs!$B$27&lt;&gt;"Ready to model","PENDING INPUTS",IF(F90+G90&gt;H90,IF(F90+G90=0,0,H90*F90/(F90+G90)),MIN(B90+D90,F90+MAX(0,H90-F90-G90-IF((IF(A90&lt;=Inputs!$B$13,Inputs!$B$12,Inputs!$B$14))&lt;Inputs!$B$5,C90+E90-G90,0)))))</f>
        <v>0</v>
      </c>
      <c r="K90" s="3">
        <f>IF(Inputs!$B$27&lt;&gt;"Ready to model","PENDING INPUTS",MIN(C90+E90,MAX(0,H90-J90)))</f>
        <v>0</v>
      </c>
      <c r="L90" s="3">
        <f>IF(Inputs!$B$27&lt;&gt;"Ready to model","PENDING INPUTS",MAX(0,B90+D90-J90))</f>
        <v>0</v>
      </c>
      <c r="M90" s="3">
        <f>IF(Inputs!$B$27&lt;&gt;"Ready to model","PENDING INPUTS",MAX(0,C90+E90-K90))</f>
        <v>0</v>
      </c>
      <c r="N90" s="3">
        <f>IF(Inputs!$B$27&lt;&gt;"Ready to model","PENDING INPUTS",L90+M90)</f>
        <v>0</v>
      </c>
      <c r="O90" s="3">
        <f>IF(Inputs!$B$27&lt;&gt;"Ready to model","PENDING INPUTS",D90+E90+O89)</f>
        <v>792.25</v>
      </c>
      <c r="P90" s="3">
        <f>IF(Inputs!$B$27&lt;&gt;"Ready to model","PENDING INPUTS",J90+K90+P89)</f>
        <v>10866.25</v>
      </c>
    </row>
    <row r="91" spans="1:16" ht="27.95" customHeight="1" x14ac:dyDescent="0.25">
      <c r="A91">
        <v>87</v>
      </c>
      <c r="B91" s="3">
        <f>IF(Inputs!$B$27&lt;&gt;"Ready to model","PENDING INPUTS",L90)</f>
        <v>0</v>
      </c>
      <c r="C91" s="3">
        <f>IF(Inputs!$B$27&lt;&gt;"Ready to model","PENDING INPUTS",M90)</f>
        <v>0</v>
      </c>
      <c r="D91" s="3">
        <f>IF(Inputs!$B$27&lt;&gt;"Ready to model","PENDING INPUTS",ROUND(B91*(IF(A91&lt;=Inputs!$B$13,Inputs!$B$12,Inputs!$B$14))/12,2))</f>
        <v>0</v>
      </c>
      <c r="E91" s="3">
        <f>IF(Inputs!$B$27&lt;&gt;"Ready to model","PENDING INPUTS",ROUND(C91*Inputs!$B$5/12,2))</f>
        <v>0</v>
      </c>
      <c r="F91" s="3">
        <f>IF(Inputs!$B$27&lt;&gt;"Ready to model","PENDING INPUTS",MIN(B91+D91,MAX(Inputs!$B$16,ROUND(B91*Inputs!$B$15,2))))</f>
        <v>0</v>
      </c>
      <c r="G91" s="3">
        <f>IF(Inputs!$B$27&lt;&gt;"Ready to model","PENDING INPUTS",MIN(C91+E91,Inputs!$B$9))</f>
        <v>0</v>
      </c>
      <c r="H91" s="3">
        <f>IF(Inputs!$B$27&lt;&gt;"Ready to model","PENDING INPUTS",Inputs!$B$7)</f>
        <v>550</v>
      </c>
      <c r="I91" s="3">
        <f>IF(Inputs!$B$27&lt;&gt;"Ready to model","PENDING INPUTS",MAX(0,F91+G91-H91))</f>
        <v>0</v>
      </c>
      <c r="J91" s="3">
        <f>IF(Inputs!$B$27&lt;&gt;"Ready to model","PENDING INPUTS",IF(F91+G91&gt;H91,IF(F91+G91=0,0,H91*F91/(F91+G91)),MIN(B91+D91,F91+MAX(0,H91-F91-G91-IF((IF(A91&lt;=Inputs!$B$13,Inputs!$B$12,Inputs!$B$14))&lt;Inputs!$B$5,C91+E91-G91,0)))))</f>
        <v>0</v>
      </c>
      <c r="K91" s="3">
        <f>IF(Inputs!$B$27&lt;&gt;"Ready to model","PENDING INPUTS",MIN(C91+E91,MAX(0,H91-J91)))</f>
        <v>0</v>
      </c>
      <c r="L91" s="3">
        <f>IF(Inputs!$B$27&lt;&gt;"Ready to model","PENDING INPUTS",MAX(0,B91+D91-J91))</f>
        <v>0</v>
      </c>
      <c r="M91" s="3">
        <f>IF(Inputs!$B$27&lt;&gt;"Ready to model","PENDING INPUTS",MAX(0,C91+E91-K91))</f>
        <v>0</v>
      </c>
      <c r="N91" s="3">
        <f>IF(Inputs!$B$27&lt;&gt;"Ready to model","PENDING INPUTS",L91+M91)</f>
        <v>0</v>
      </c>
      <c r="O91" s="3">
        <f>IF(Inputs!$B$27&lt;&gt;"Ready to model","PENDING INPUTS",D91+E91+O90)</f>
        <v>792.25</v>
      </c>
      <c r="P91" s="3">
        <f>IF(Inputs!$B$27&lt;&gt;"Ready to model","PENDING INPUTS",J91+K91+P90)</f>
        <v>10866.25</v>
      </c>
    </row>
    <row r="92" spans="1:16" ht="27.95" customHeight="1" x14ac:dyDescent="0.25">
      <c r="A92">
        <v>88</v>
      </c>
      <c r="B92" s="3">
        <f>IF(Inputs!$B$27&lt;&gt;"Ready to model","PENDING INPUTS",L91)</f>
        <v>0</v>
      </c>
      <c r="C92" s="3">
        <f>IF(Inputs!$B$27&lt;&gt;"Ready to model","PENDING INPUTS",M91)</f>
        <v>0</v>
      </c>
      <c r="D92" s="3">
        <f>IF(Inputs!$B$27&lt;&gt;"Ready to model","PENDING INPUTS",ROUND(B92*(IF(A92&lt;=Inputs!$B$13,Inputs!$B$12,Inputs!$B$14))/12,2))</f>
        <v>0</v>
      </c>
      <c r="E92" s="3">
        <f>IF(Inputs!$B$27&lt;&gt;"Ready to model","PENDING INPUTS",ROUND(C92*Inputs!$B$5/12,2))</f>
        <v>0</v>
      </c>
      <c r="F92" s="3">
        <f>IF(Inputs!$B$27&lt;&gt;"Ready to model","PENDING INPUTS",MIN(B92+D92,MAX(Inputs!$B$16,ROUND(B92*Inputs!$B$15,2))))</f>
        <v>0</v>
      </c>
      <c r="G92" s="3">
        <f>IF(Inputs!$B$27&lt;&gt;"Ready to model","PENDING INPUTS",MIN(C92+E92,Inputs!$B$9))</f>
        <v>0</v>
      </c>
      <c r="H92" s="3">
        <f>IF(Inputs!$B$27&lt;&gt;"Ready to model","PENDING INPUTS",Inputs!$B$7)</f>
        <v>550</v>
      </c>
      <c r="I92" s="3">
        <f>IF(Inputs!$B$27&lt;&gt;"Ready to model","PENDING INPUTS",MAX(0,F92+G92-H92))</f>
        <v>0</v>
      </c>
      <c r="J92" s="3">
        <f>IF(Inputs!$B$27&lt;&gt;"Ready to model","PENDING INPUTS",IF(F92+G92&gt;H92,IF(F92+G92=0,0,H92*F92/(F92+G92)),MIN(B92+D92,F92+MAX(0,H92-F92-G92-IF((IF(A92&lt;=Inputs!$B$13,Inputs!$B$12,Inputs!$B$14))&lt;Inputs!$B$5,C92+E92-G92,0)))))</f>
        <v>0</v>
      </c>
      <c r="K92" s="3">
        <f>IF(Inputs!$B$27&lt;&gt;"Ready to model","PENDING INPUTS",MIN(C92+E92,MAX(0,H92-J92)))</f>
        <v>0</v>
      </c>
      <c r="L92" s="3">
        <f>IF(Inputs!$B$27&lt;&gt;"Ready to model","PENDING INPUTS",MAX(0,B92+D92-J92))</f>
        <v>0</v>
      </c>
      <c r="M92" s="3">
        <f>IF(Inputs!$B$27&lt;&gt;"Ready to model","PENDING INPUTS",MAX(0,C92+E92-K92))</f>
        <v>0</v>
      </c>
      <c r="N92" s="3">
        <f>IF(Inputs!$B$27&lt;&gt;"Ready to model","PENDING INPUTS",L92+M92)</f>
        <v>0</v>
      </c>
      <c r="O92" s="3">
        <f>IF(Inputs!$B$27&lt;&gt;"Ready to model","PENDING INPUTS",D92+E92+O91)</f>
        <v>792.25</v>
      </c>
      <c r="P92" s="3">
        <f>IF(Inputs!$B$27&lt;&gt;"Ready to model","PENDING INPUTS",J92+K92+P91)</f>
        <v>10866.25</v>
      </c>
    </row>
    <row r="93" spans="1:16" ht="27.95" customHeight="1" x14ac:dyDescent="0.25">
      <c r="A93">
        <v>89</v>
      </c>
      <c r="B93" s="3">
        <f>IF(Inputs!$B$27&lt;&gt;"Ready to model","PENDING INPUTS",L92)</f>
        <v>0</v>
      </c>
      <c r="C93" s="3">
        <f>IF(Inputs!$B$27&lt;&gt;"Ready to model","PENDING INPUTS",M92)</f>
        <v>0</v>
      </c>
      <c r="D93" s="3">
        <f>IF(Inputs!$B$27&lt;&gt;"Ready to model","PENDING INPUTS",ROUND(B93*(IF(A93&lt;=Inputs!$B$13,Inputs!$B$12,Inputs!$B$14))/12,2))</f>
        <v>0</v>
      </c>
      <c r="E93" s="3">
        <f>IF(Inputs!$B$27&lt;&gt;"Ready to model","PENDING INPUTS",ROUND(C93*Inputs!$B$5/12,2))</f>
        <v>0</v>
      </c>
      <c r="F93" s="3">
        <f>IF(Inputs!$B$27&lt;&gt;"Ready to model","PENDING INPUTS",MIN(B93+D93,MAX(Inputs!$B$16,ROUND(B93*Inputs!$B$15,2))))</f>
        <v>0</v>
      </c>
      <c r="G93" s="3">
        <f>IF(Inputs!$B$27&lt;&gt;"Ready to model","PENDING INPUTS",MIN(C93+E93,Inputs!$B$9))</f>
        <v>0</v>
      </c>
      <c r="H93" s="3">
        <f>IF(Inputs!$B$27&lt;&gt;"Ready to model","PENDING INPUTS",Inputs!$B$7)</f>
        <v>550</v>
      </c>
      <c r="I93" s="3">
        <f>IF(Inputs!$B$27&lt;&gt;"Ready to model","PENDING INPUTS",MAX(0,F93+G93-H93))</f>
        <v>0</v>
      </c>
      <c r="J93" s="3">
        <f>IF(Inputs!$B$27&lt;&gt;"Ready to model","PENDING INPUTS",IF(F93+G93&gt;H93,IF(F93+G93=0,0,H93*F93/(F93+G93)),MIN(B93+D93,F93+MAX(0,H93-F93-G93-IF((IF(A93&lt;=Inputs!$B$13,Inputs!$B$12,Inputs!$B$14))&lt;Inputs!$B$5,C93+E93-G93,0)))))</f>
        <v>0</v>
      </c>
      <c r="K93" s="3">
        <f>IF(Inputs!$B$27&lt;&gt;"Ready to model","PENDING INPUTS",MIN(C93+E93,MAX(0,H93-J93)))</f>
        <v>0</v>
      </c>
      <c r="L93" s="3">
        <f>IF(Inputs!$B$27&lt;&gt;"Ready to model","PENDING INPUTS",MAX(0,B93+D93-J93))</f>
        <v>0</v>
      </c>
      <c r="M93" s="3">
        <f>IF(Inputs!$B$27&lt;&gt;"Ready to model","PENDING INPUTS",MAX(0,C93+E93-K93))</f>
        <v>0</v>
      </c>
      <c r="N93" s="3">
        <f>IF(Inputs!$B$27&lt;&gt;"Ready to model","PENDING INPUTS",L93+M93)</f>
        <v>0</v>
      </c>
      <c r="O93" s="3">
        <f>IF(Inputs!$B$27&lt;&gt;"Ready to model","PENDING INPUTS",D93+E93+O92)</f>
        <v>792.25</v>
      </c>
      <c r="P93" s="3">
        <f>IF(Inputs!$B$27&lt;&gt;"Ready to model","PENDING INPUTS",J93+K93+P92)</f>
        <v>10866.25</v>
      </c>
    </row>
    <row r="94" spans="1:16" ht="27.95" customHeight="1" x14ac:dyDescent="0.25">
      <c r="A94">
        <v>90</v>
      </c>
      <c r="B94" s="3">
        <f>IF(Inputs!$B$27&lt;&gt;"Ready to model","PENDING INPUTS",L93)</f>
        <v>0</v>
      </c>
      <c r="C94" s="3">
        <f>IF(Inputs!$B$27&lt;&gt;"Ready to model","PENDING INPUTS",M93)</f>
        <v>0</v>
      </c>
      <c r="D94" s="3">
        <f>IF(Inputs!$B$27&lt;&gt;"Ready to model","PENDING INPUTS",ROUND(B94*(IF(A94&lt;=Inputs!$B$13,Inputs!$B$12,Inputs!$B$14))/12,2))</f>
        <v>0</v>
      </c>
      <c r="E94" s="3">
        <f>IF(Inputs!$B$27&lt;&gt;"Ready to model","PENDING INPUTS",ROUND(C94*Inputs!$B$5/12,2))</f>
        <v>0</v>
      </c>
      <c r="F94" s="3">
        <f>IF(Inputs!$B$27&lt;&gt;"Ready to model","PENDING INPUTS",MIN(B94+D94,MAX(Inputs!$B$16,ROUND(B94*Inputs!$B$15,2))))</f>
        <v>0</v>
      </c>
      <c r="G94" s="3">
        <f>IF(Inputs!$B$27&lt;&gt;"Ready to model","PENDING INPUTS",MIN(C94+E94,Inputs!$B$9))</f>
        <v>0</v>
      </c>
      <c r="H94" s="3">
        <f>IF(Inputs!$B$27&lt;&gt;"Ready to model","PENDING INPUTS",Inputs!$B$7)</f>
        <v>550</v>
      </c>
      <c r="I94" s="3">
        <f>IF(Inputs!$B$27&lt;&gt;"Ready to model","PENDING INPUTS",MAX(0,F94+G94-H94))</f>
        <v>0</v>
      </c>
      <c r="J94" s="3">
        <f>IF(Inputs!$B$27&lt;&gt;"Ready to model","PENDING INPUTS",IF(F94+G94&gt;H94,IF(F94+G94=0,0,H94*F94/(F94+G94)),MIN(B94+D94,F94+MAX(0,H94-F94-G94-IF((IF(A94&lt;=Inputs!$B$13,Inputs!$B$12,Inputs!$B$14))&lt;Inputs!$B$5,C94+E94-G94,0)))))</f>
        <v>0</v>
      </c>
      <c r="K94" s="3">
        <f>IF(Inputs!$B$27&lt;&gt;"Ready to model","PENDING INPUTS",MIN(C94+E94,MAX(0,H94-J94)))</f>
        <v>0</v>
      </c>
      <c r="L94" s="3">
        <f>IF(Inputs!$B$27&lt;&gt;"Ready to model","PENDING INPUTS",MAX(0,B94+D94-J94))</f>
        <v>0</v>
      </c>
      <c r="M94" s="3">
        <f>IF(Inputs!$B$27&lt;&gt;"Ready to model","PENDING INPUTS",MAX(0,C94+E94-K94))</f>
        <v>0</v>
      </c>
      <c r="N94" s="3">
        <f>IF(Inputs!$B$27&lt;&gt;"Ready to model","PENDING INPUTS",L94+M94)</f>
        <v>0</v>
      </c>
      <c r="O94" s="3">
        <f>IF(Inputs!$B$27&lt;&gt;"Ready to model","PENDING INPUTS",D94+E94+O93)</f>
        <v>792.25</v>
      </c>
      <c r="P94" s="3">
        <f>IF(Inputs!$B$27&lt;&gt;"Ready to model","PENDING INPUTS",J94+K94+P93)</f>
        <v>10866.25</v>
      </c>
    </row>
    <row r="95" spans="1:16" ht="27.95" customHeight="1" x14ac:dyDescent="0.25">
      <c r="A95">
        <v>91</v>
      </c>
      <c r="B95" s="3">
        <f>IF(Inputs!$B$27&lt;&gt;"Ready to model","PENDING INPUTS",L94)</f>
        <v>0</v>
      </c>
      <c r="C95" s="3">
        <f>IF(Inputs!$B$27&lt;&gt;"Ready to model","PENDING INPUTS",M94)</f>
        <v>0</v>
      </c>
      <c r="D95" s="3">
        <f>IF(Inputs!$B$27&lt;&gt;"Ready to model","PENDING INPUTS",ROUND(B95*(IF(A95&lt;=Inputs!$B$13,Inputs!$B$12,Inputs!$B$14))/12,2))</f>
        <v>0</v>
      </c>
      <c r="E95" s="3">
        <f>IF(Inputs!$B$27&lt;&gt;"Ready to model","PENDING INPUTS",ROUND(C95*Inputs!$B$5/12,2))</f>
        <v>0</v>
      </c>
      <c r="F95" s="3">
        <f>IF(Inputs!$B$27&lt;&gt;"Ready to model","PENDING INPUTS",MIN(B95+D95,MAX(Inputs!$B$16,ROUND(B95*Inputs!$B$15,2))))</f>
        <v>0</v>
      </c>
      <c r="G95" s="3">
        <f>IF(Inputs!$B$27&lt;&gt;"Ready to model","PENDING INPUTS",MIN(C95+E95,Inputs!$B$9))</f>
        <v>0</v>
      </c>
      <c r="H95" s="3">
        <f>IF(Inputs!$B$27&lt;&gt;"Ready to model","PENDING INPUTS",Inputs!$B$7)</f>
        <v>550</v>
      </c>
      <c r="I95" s="3">
        <f>IF(Inputs!$B$27&lt;&gt;"Ready to model","PENDING INPUTS",MAX(0,F95+G95-H95))</f>
        <v>0</v>
      </c>
      <c r="J95" s="3">
        <f>IF(Inputs!$B$27&lt;&gt;"Ready to model","PENDING INPUTS",IF(F95+G95&gt;H95,IF(F95+G95=0,0,H95*F95/(F95+G95)),MIN(B95+D95,F95+MAX(0,H95-F95-G95-IF((IF(A95&lt;=Inputs!$B$13,Inputs!$B$12,Inputs!$B$14))&lt;Inputs!$B$5,C95+E95-G95,0)))))</f>
        <v>0</v>
      </c>
      <c r="K95" s="3">
        <f>IF(Inputs!$B$27&lt;&gt;"Ready to model","PENDING INPUTS",MIN(C95+E95,MAX(0,H95-J95)))</f>
        <v>0</v>
      </c>
      <c r="L95" s="3">
        <f>IF(Inputs!$B$27&lt;&gt;"Ready to model","PENDING INPUTS",MAX(0,B95+D95-J95))</f>
        <v>0</v>
      </c>
      <c r="M95" s="3">
        <f>IF(Inputs!$B$27&lt;&gt;"Ready to model","PENDING INPUTS",MAX(0,C95+E95-K95))</f>
        <v>0</v>
      </c>
      <c r="N95" s="3">
        <f>IF(Inputs!$B$27&lt;&gt;"Ready to model","PENDING INPUTS",L95+M95)</f>
        <v>0</v>
      </c>
      <c r="O95" s="3">
        <f>IF(Inputs!$B$27&lt;&gt;"Ready to model","PENDING INPUTS",D95+E95+O94)</f>
        <v>792.25</v>
      </c>
      <c r="P95" s="3">
        <f>IF(Inputs!$B$27&lt;&gt;"Ready to model","PENDING INPUTS",J95+K95+P94)</f>
        <v>10866.25</v>
      </c>
    </row>
    <row r="96" spans="1:16" ht="27.95" customHeight="1" x14ac:dyDescent="0.25">
      <c r="A96">
        <v>92</v>
      </c>
      <c r="B96" s="3">
        <f>IF(Inputs!$B$27&lt;&gt;"Ready to model","PENDING INPUTS",L95)</f>
        <v>0</v>
      </c>
      <c r="C96" s="3">
        <f>IF(Inputs!$B$27&lt;&gt;"Ready to model","PENDING INPUTS",M95)</f>
        <v>0</v>
      </c>
      <c r="D96" s="3">
        <f>IF(Inputs!$B$27&lt;&gt;"Ready to model","PENDING INPUTS",ROUND(B96*(IF(A96&lt;=Inputs!$B$13,Inputs!$B$12,Inputs!$B$14))/12,2))</f>
        <v>0</v>
      </c>
      <c r="E96" s="3">
        <f>IF(Inputs!$B$27&lt;&gt;"Ready to model","PENDING INPUTS",ROUND(C96*Inputs!$B$5/12,2))</f>
        <v>0</v>
      </c>
      <c r="F96" s="3">
        <f>IF(Inputs!$B$27&lt;&gt;"Ready to model","PENDING INPUTS",MIN(B96+D96,MAX(Inputs!$B$16,ROUND(B96*Inputs!$B$15,2))))</f>
        <v>0</v>
      </c>
      <c r="G96" s="3">
        <f>IF(Inputs!$B$27&lt;&gt;"Ready to model","PENDING INPUTS",MIN(C96+E96,Inputs!$B$9))</f>
        <v>0</v>
      </c>
      <c r="H96" s="3">
        <f>IF(Inputs!$B$27&lt;&gt;"Ready to model","PENDING INPUTS",Inputs!$B$7)</f>
        <v>550</v>
      </c>
      <c r="I96" s="3">
        <f>IF(Inputs!$B$27&lt;&gt;"Ready to model","PENDING INPUTS",MAX(0,F96+G96-H96))</f>
        <v>0</v>
      </c>
      <c r="J96" s="3">
        <f>IF(Inputs!$B$27&lt;&gt;"Ready to model","PENDING INPUTS",IF(F96+G96&gt;H96,IF(F96+G96=0,0,H96*F96/(F96+G96)),MIN(B96+D96,F96+MAX(0,H96-F96-G96-IF((IF(A96&lt;=Inputs!$B$13,Inputs!$B$12,Inputs!$B$14))&lt;Inputs!$B$5,C96+E96-G96,0)))))</f>
        <v>0</v>
      </c>
      <c r="K96" s="3">
        <f>IF(Inputs!$B$27&lt;&gt;"Ready to model","PENDING INPUTS",MIN(C96+E96,MAX(0,H96-J96)))</f>
        <v>0</v>
      </c>
      <c r="L96" s="3">
        <f>IF(Inputs!$B$27&lt;&gt;"Ready to model","PENDING INPUTS",MAX(0,B96+D96-J96))</f>
        <v>0</v>
      </c>
      <c r="M96" s="3">
        <f>IF(Inputs!$B$27&lt;&gt;"Ready to model","PENDING INPUTS",MAX(0,C96+E96-K96))</f>
        <v>0</v>
      </c>
      <c r="N96" s="3">
        <f>IF(Inputs!$B$27&lt;&gt;"Ready to model","PENDING INPUTS",L96+M96)</f>
        <v>0</v>
      </c>
      <c r="O96" s="3">
        <f>IF(Inputs!$B$27&lt;&gt;"Ready to model","PENDING INPUTS",D96+E96+O95)</f>
        <v>792.25</v>
      </c>
      <c r="P96" s="3">
        <f>IF(Inputs!$B$27&lt;&gt;"Ready to model","PENDING INPUTS",J96+K96+P95)</f>
        <v>10866.25</v>
      </c>
    </row>
    <row r="97" spans="1:16" ht="27.95" customHeight="1" x14ac:dyDescent="0.25">
      <c r="A97">
        <v>93</v>
      </c>
      <c r="B97" s="3">
        <f>IF(Inputs!$B$27&lt;&gt;"Ready to model","PENDING INPUTS",L96)</f>
        <v>0</v>
      </c>
      <c r="C97" s="3">
        <f>IF(Inputs!$B$27&lt;&gt;"Ready to model","PENDING INPUTS",M96)</f>
        <v>0</v>
      </c>
      <c r="D97" s="3">
        <f>IF(Inputs!$B$27&lt;&gt;"Ready to model","PENDING INPUTS",ROUND(B97*(IF(A97&lt;=Inputs!$B$13,Inputs!$B$12,Inputs!$B$14))/12,2))</f>
        <v>0</v>
      </c>
      <c r="E97" s="3">
        <f>IF(Inputs!$B$27&lt;&gt;"Ready to model","PENDING INPUTS",ROUND(C97*Inputs!$B$5/12,2))</f>
        <v>0</v>
      </c>
      <c r="F97" s="3">
        <f>IF(Inputs!$B$27&lt;&gt;"Ready to model","PENDING INPUTS",MIN(B97+D97,MAX(Inputs!$B$16,ROUND(B97*Inputs!$B$15,2))))</f>
        <v>0</v>
      </c>
      <c r="G97" s="3">
        <f>IF(Inputs!$B$27&lt;&gt;"Ready to model","PENDING INPUTS",MIN(C97+E97,Inputs!$B$9))</f>
        <v>0</v>
      </c>
      <c r="H97" s="3">
        <f>IF(Inputs!$B$27&lt;&gt;"Ready to model","PENDING INPUTS",Inputs!$B$7)</f>
        <v>550</v>
      </c>
      <c r="I97" s="3">
        <f>IF(Inputs!$B$27&lt;&gt;"Ready to model","PENDING INPUTS",MAX(0,F97+G97-H97))</f>
        <v>0</v>
      </c>
      <c r="J97" s="3">
        <f>IF(Inputs!$B$27&lt;&gt;"Ready to model","PENDING INPUTS",IF(F97+G97&gt;H97,IF(F97+G97=0,0,H97*F97/(F97+G97)),MIN(B97+D97,F97+MAX(0,H97-F97-G97-IF((IF(A97&lt;=Inputs!$B$13,Inputs!$B$12,Inputs!$B$14))&lt;Inputs!$B$5,C97+E97-G97,0)))))</f>
        <v>0</v>
      </c>
      <c r="K97" s="3">
        <f>IF(Inputs!$B$27&lt;&gt;"Ready to model","PENDING INPUTS",MIN(C97+E97,MAX(0,H97-J97)))</f>
        <v>0</v>
      </c>
      <c r="L97" s="3">
        <f>IF(Inputs!$B$27&lt;&gt;"Ready to model","PENDING INPUTS",MAX(0,B97+D97-J97))</f>
        <v>0</v>
      </c>
      <c r="M97" s="3">
        <f>IF(Inputs!$B$27&lt;&gt;"Ready to model","PENDING INPUTS",MAX(0,C97+E97-K97))</f>
        <v>0</v>
      </c>
      <c r="N97" s="3">
        <f>IF(Inputs!$B$27&lt;&gt;"Ready to model","PENDING INPUTS",L97+M97)</f>
        <v>0</v>
      </c>
      <c r="O97" s="3">
        <f>IF(Inputs!$B$27&lt;&gt;"Ready to model","PENDING INPUTS",D97+E97+O96)</f>
        <v>792.25</v>
      </c>
      <c r="P97" s="3">
        <f>IF(Inputs!$B$27&lt;&gt;"Ready to model","PENDING INPUTS",J97+K97+P96)</f>
        <v>10866.25</v>
      </c>
    </row>
    <row r="98" spans="1:16" ht="27.95" customHeight="1" x14ac:dyDescent="0.25">
      <c r="A98">
        <v>94</v>
      </c>
      <c r="B98" s="3">
        <f>IF(Inputs!$B$27&lt;&gt;"Ready to model","PENDING INPUTS",L97)</f>
        <v>0</v>
      </c>
      <c r="C98" s="3">
        <f>IF(Inputs!$B$27&lt;&gt;"Ready to model","PENDING INPUTS",M97)</f>
        <v>0</v>
      </c>
      <c r="D98" s="3">
        <f>IF(Inputs!$B$27&lt;&gt;"Ready to model","PENDING INPUTS",ROUND(B98*(IF(A98&lt;=Inputs!$B$13,Inputs!$B$12,Inputs!$B$14))/12,2))</f>
        <v>0</v>
      </c>
      <c r="E98" s="3">
        <f>IF(Inputs!$B$27&lt;&gt;"Ready to model","PENDING INPUTS",ROUND(C98*Inputs!$B$5/12,2))</f>
        <v>0</v>
      </c>
      <c r="F98" s="3">
        <f>IF(Inputs!$B$27&lt;&gt;"Ready to model","PENDING INPUTS",MIN(B98+D98,MAX(Inputs!$B$16,ROUND(B98*Inputs!$B$15,2))))</f>
        <v>0</v>
      </c>
      <c r="G98" s="3">
        <f>IF(Inputs!$B$27&lt;&gt;"Ready to model","PENDING INPUTS",MIN(C98+E98,Inputs!$B$9))</f>
        <v>0</v>
      </c>
      <c r="H98" s="3">
        <f>IF(Inputs!$B$27&lt;&gt;"Ready to model","PENDING INPUTS",Inputs!$B$7)</f>
        <v>550</v>
      </c>
      <c r="I98" s="3">
        <f>IF(Inputs!$B$27&lt;&gt;"Ready to model","PENDING INPUTS",MAX(0,F98+G98-H98))</f>
        <v>0</v>
      </c>
      <c r="J98" s="3">
        <f>IF(Inputs!$B$27&lt;&gt;"Ready to model","PENDING INPUTS",IF(F98+G98&gt;H98,IF(F98+G98=0,0,H98*F98/(F98+G98)),MIN(B98+D98,F98+MAX(0,H98-F98-G98-IF((IF(A98&lt;=Inputs!$B$13,Inputs!$B$12,Inputs!$B$14))&lt;Inputs!$B$5,C98+E98-G98,0)))))</f>
        <v>0</v>
      </c>
      <c r="K98" s="3">
        <f>IF(Inputs!$B$27&lt;&gt;"Ready to model","PENDING INPUTS",MIN(C98+E98,MAX(0,H98-J98)))</f>
        <v>0</v>
      </c>
      <c r="L98" s="3">
        <f>IF(Inputs!$B$27&lt;&gt;"Ready to model","PENDING INPUTS",MAX(0,B98+D98-J98))</f>
        <v>0</v>
      </c>
      <c r="M98" s="3">
        <f>IF(Inputs!$B$27&lt;&gt;"Ready to model","PENDING INPUTS",MAX(0,C98+E98-K98))</f>
        <v>0</v>
      </c>
      <c r="N98" s="3">
        <f>IF(Inputs!$B$27&lt;&gt;"Ready to model","PENDING INPUTS",L98+M98)</f>
        <v>0</v>
      </c>
      <c r="O98" s="3">
        <f>IF(Inputs!$B$27&lt;&gt;"Ready to model","PENDING INPUTS",D98+E98+O97)</f>
        <v>792.25</v>
      </c>
      <c r="P98" s="3">
        <f>IF(Inputs!$B$27&lt;&gt;"Ready to model","PENDING INPUTS",J98+K98+P97)</f>
        <v>10866.25</v>
      </c>
    </row>
    <row r="99" spans="1:16" ht="27.95" customHeight="1" x14ac:dyDescent="0.25">
      <c r="A99">
        <v>95</v>
      </c>
      <c r="B99" s="3">
        <f>IF(Inputs!$B$27&lt;&gt;"Ready to model","PENDING INPUTS",L98)</f>
        <v>0</v>
      </c>
      <c r="C99" s="3">
        <f>IF(Inputs!$B$27&lt;&gt;"Ready to model","PENDING INPUTS",M98)</f>
        <v>0</v>
      </c>
      <c r="D99" s="3">
        <f>IF(Inputs!$B$27&lt;&gt;"Ready to model","PENDING INPUTS",ROUND(B99*(IF(A99&lt;=Inputs!$B$13,Inputs!$B$12,Inputs!$B$14))/12,2))</f>
        <v>0</v>
      </c>
      <c r="E99" s="3">
        <f>IF(Inputs!$B$27&lt;&gt;"Ready to model","PENDING INPUTS",ROUND(C99*Inputs!$B$5/12,2))</f>
        <v>0</v>
      </c>
      <c r="F99" s="3">
        <f>IF(Inputs!$B$27&lt;&gt;"Ready to model","PENDING INPUTS",MIN(B99+D99,MAX(Inputs!$B$16,ROUND(B99*Inputs!$B$15,2))))</f>
        <v>0</v>
      </c>
      <c r="G99" s="3">
        <f>IF(Inputs!$B$27&lt;&gt;"Ready to model","PENDING INPUTS",MIN(C99+E99,Inputs!$B$9))</f>
        <v>0</v>
      </c>
      <c r="H99" s="3">
        <f>IF(Inputs!$B$27&lt;&gt;"Ready to model","PENDING INPUTS",Inputs!$B$7)</f>
        <v>550</v>
      </c>
      <c r="I99" s="3">
        <f>IF(Inputs!$B$27&lt;&gt;"Ready to model","PENDING INPUTS",MAX(0,F99+G99-H99))</f>
        <v>0</v>
      </c>
      <c r="J99" s="3">
        <f>IF(Inputs!$B$27&lt;&gt;"Ready to model","PENDING INPUTS",IF(F99+G99&gt;H99,IF(F99+G99=0,0,H99*F99/(F99+G99)),MIN(B99+D99,F99+MAX(0,H99-F99-G99-IF((IF(A99&lt;=Inputs!$B$13,Inputs!$B$12,Inputs!$B$14))&lt;Inputs!$B$5,C99+E99-G99,0)))))</f>
        <v>0</v>
      </c>
      <c r="K99" s="3">
        <f>IF(Inputs!$B$27&lt;&gt;"Ready to model","PENDING INPUTS",MIN(C99+E99,MAX(0,H99-J99)))</f>
        <v>0</v>
      </c>
      <c r="L99" s="3">
        <f>IF(Inputs!$B$27&lt;&gt;"Ready to model","PENDING INPUTS",MAX(0,B99+D99-J99))</f>
        <v>0</v>
      </c>
      <c r="M99" s="3">
        <f>IF(Inputs!$B$27&lt;&gt;"Ready to model","PENDING INPUTS",MAX(0,C99+E99-K99))</f>
        <v>0</v>
      </c>
      <c r="N99" s="3">
        <f>IF(Inputs!$B$27&lt;&gt;"Ready to model","PENDING INPUTS",L99+M99)</f>
        <v>0</v>
      </c>
      <c r="O99" s="3">
        <f>IF(Inputs!$B$27&lt;&gt;"Ready to model","PENDING INPUTS",D99+E99+O98)</f>
        <v>792.25</v>
      </c>
      <c r="P99" s="3">
        <f>IF(Inputs!$B$27&lt;&gt;"Ready to model","PENDING INPUTS",J99+K99+P98)</f>
        <v>10866.25</v>
      </c>
    </row>
    <row r="100" spans="1:16" ht="27.95" customHeight="1" x14ac:dyDescent="0.25">
      <c r="A100">
        <v>96</v>
      </c>
      <c r="B100" s="3">
        <f>IF(Inputs!$B$27&lt;&gt;"Ready to model","PENDING INPUTS",L99)</f>
        <v>0</v>
      </c>
      <c r="C100" s="3">
        <f>IF(Inputs!$B$27&lt;&gt;"Ready to model","PENDING INPUTS",M99)</f>
        <v>0</v>
      </c>
      <c r="D100" s="3">
        <f>IF(Inputs!$B$27&lt;&gt;"Ready to model","PENDING INPUTS",ROUND(B100*(IF(A100&lt;=Inputs!$B$13,Inputs!$B$12,Inputs!$B$14))/12,2))</f>
        <v>0</v>
      </c>
      <c r="E100" s="3">
        <f>IF(Inputs!$B$27&lt;&gt;"Ready to model","PENDING INPUTS",ROUND(C100*Inputs!$B$5/12,2))</f>
        <v>0</v>
      </c>
      <c r="F100" s="3">
        <f>IF(Inputs!$B$27&lt;&gt;"Ready to model","PENDING INPUTS",MIN(B100+D100,MAX(Inputs!$B$16,ROUND(B100*Inputs!$B$15,2))))</f>
        <v>0</v>
      </c>
      <c r="G100" s="3">
        <f>IF(Inputs!$B$27&lt;&gt;"Ready to model","PENDING INPUTS",MIN(C100+E100,Inputs!$B$9))</f>
        <v>0</v>
      </c>
      <c r="H100" s="3">
        <f>IF(Inputs!$B$27&lt;&gt;"Ready to model","PENDING INPUTS",Inputs!$B$7)</f>
        <v>550</v>
      </c>
      <c r="I100" s="3">
        <f>IF(Inputs!$B$27&lt;&gt;"Ready to model","PENDING INPUTS",MAX(0,F100+G100-H100))</f>
        <v>0</v>
      </c>
      <c r="J100" s="3">
        <f>IF(Inputs!$B$27&lt;&gt;"Ready to model","PENDING INPUTS",IF(F100+G100&gt;H100,IF(F100+G100=0,0,H100*F100/(F100+G100)),MIN(B100+D100,F100+MAX(0,H100-F100-G100-IF((IF(A100&lt;=Inputs!$B$13,Inputs!$B$12,Inputs!$B$14))&lt;Inputs!$B$5,C100+E100-G100,0)))))</f>
        <v>0</v>
      </c>
      <c r="K100" s="3">
        <f>IF(Inputs!$B$27&lt;&gt;"Ready to model","PENDING INPUTS",MIN(C100+E100,MAX(0,H100-J100)))</f>
        <v>0</v>
      </c>
      <c r="L100" s="3">
        <f>IF(Inputs!$B$27&lt;&gt;"Ready to model","PENDING INPUTS",MAX(0,B100+D100-J100))</f>
        <v>0</v>
      </c>
      <c r="M100" s="3">
        <f>IF(Inputs!$B$27&lt;&gt;"Ready to model","PENDING INPUTS",MAX(0,C100+E100-K100))</f>
        <v>0</v>
      </c>
      <c r="N100" s="3">
        <f>IF(Inputs!$B$27&lt;&gt;"Ready to model","PENDING INPUTS",L100+M100)</f>
        <v>0</v>
      </c>
      <c r="O100" s="3">
        <f>IF(Inputs!$B$27&lt;&gt;"Ready to model","PENDING INPUTS",D100+E100+O99)</f>
        <v>792.25</v>
      </c>
      <c r="P100" s="3">
        <f>IF(Inputs!$B$27&lt;&gt;"Ready to model","PENDING INPUTS",J100+K100+P99)</f>
        <v>10866.25</v>
      </c>
    </row>
    <row r="101" spans="1:16" ht="27.95" customHeight="1" x14ac:dyDescent="0.25">
      <c r="A101">
        <v>97</v>
      </c>
      <c r="B101" s="3">
        <f>IF(Inputs!$B$27&lt;&gt;"Ready to model","PENDING INPUTS",L100)</f>
        <v>0</v>
      </c>
      <c r="C101" s="3">
        <f>IF(Inputs!$B$27&lt;&gt;"Ready to model","PENDING INPUTS",M100)</f>
        <v>0</v>
      </c>
      <c r="D101" s="3">
        <f>IF(Inputs!$B$27&lt;&gt;"Ready to model","PENDING INPUTS",ROUND(B101*(IF(A101&lt;=Inputs!$B$13,Inputs!$B$12,Inputs!$B$14))/12,2))</f>
        <v>0</v>
      </c>
      <c r="E101" s="3">
        <f>IF(Inputs!$B$27&lt;&gt;"Ready to model","PENDING INPUTS",ROUND(C101*Inputs!$B$5/12,2))</f>
        <v>0</v>
      </c>
      <c r="F101" s="3">
        <f>IF(Inputs!$B$27&lt;&gt;"Ready to model","PENDING INPUTS",MIN(B101+D101,MAX(Inputs!$B$16,ROUND(B101*Inputs!$B$15,2))))</f>
        <v>0</v>
      </c>
      <c r="G101" s="3">
        <f>IF(Inputs!$B$27&lt;&gt;"Ready to model","PENDING INPUTS",MIN(C101+E101,Inputs!$B$9))</f>
        <v>0</v>
      </c>
      <c r="H101" s="3">
        <f>IF(Inputs!$B$27&lt;&gt;"Ready to model","PENDING INPUTS",Inputs!$B$7)</f>
        <v>550</v>
      </c>
      <c r="I101" s="3">
        <f>IF(Inputs!$B$27&lt;&gt;"Ready to model","PENDING INPUTS",MAX(0,F101+G101-H101))</f>
        <v>0</v>
      </c>
      <c r="J101" s="3">
        <f>IF(Inputs!$B$27&lt;&gt;"Ready to model","PENDING INPUTS",IF(F101+G101&gt;H101,IF(F101+G101=0,0,H101*F101/(F101+G101)),MIN(B101+D101,F101+MAX(0,H101-F101-G101-IF((IF(A101&lt;=Inputs!$B$13,Inputs!$B$12,Inputs!$B$14))&lt;Inputs!$B$5,C101+E101-G101,0)))))</f>
        <v>0</v>
      </c>
      <c r="K101" s="3">
        <f>IF(Inputs!$B$27&lt;&gt;"Ready to model","PENDING INPUTS",MIN(C101+E101,MAX(0,H101-J101)))</f>
        <v>0</v>
      </c>
      <c r="L101" s="3">
        <f>IF(Inputs!$B$27&lt;&gt;"Ready to model","PENDING INPUTS",MAX(0,B101+D101-J101))</f>
        <v>0</v>
      </c>
      <c r="M101" s="3">
        <f>IF(Inputs!$B$27&lt;&gt;"Ready to model","PENDING INPUTS",MAX(0,C101+E101-K101))</f>
        <v>0</v>
      </c>
      <c r="N101" s="3">
        <f>IF(Inputs!$B$27&lt;&gt;"Ready to model","PENDING INPUTS",L101+M101)</f>
        <v>0</v>
      </c>
      <c r="O101" s="3">
        <f>IF(Inputs!$B$27&lt;&gt;"Ready to model","PENDING INPUTS",D101+E101+O100)</f>
        <v>792.25</v>
      </c>
      <c r="P101" s="3">
        <f>IF(Inputs!$B$27&lt;&gt;"Ready to model","PENDING INPUTS",J101+K101+P100)</f>
        <v>10866.25</v>
      </c>
    </row>
    <row r="102" spans="1:16" ht="27.95" customHeight="1" x14ac:dyDescent="0.25">
      <c r="A102">
        <v>98</v>
      </c>
      <c r="B102" s="3">
        <f>IF(Inputs!$B$27&lt;&gt;"Ready to model","PENDING INPUTS",L101)</f>
        <v>0</v>
      </c>
      <c r="C102" s="3">
        <f>IF(Inputs!$B$27&lt;&gt;"Ready to model","PENDING INPUTS",M101)</f>
        <v>0</v>
      </c>
      <c r="D102" s="3">
        <f>IF(Inputs!$B$27&lt;&gt;"Ready to model","PENDING INPUTS",ROUND(B102*(IF(A102&lt;=Inputs!$B$13,Inputs!$B$12,Inputs!$B$14))/12,2))</f>
        <v>0</v>
      </c>
      <c r="E102" s="3">
        <f>IF(Inputs!$B$27&lt;&gt;"Ready to model","PENDING INPUTS",ROUND(C102*Inputs!$B$5/12,2))</f>
        <v>0</v>
      </c>
      <c r="F102" s="3">
        <f>IF(Inputs!$B$27&lt;&gt;"Ready to model","PENDING INPUTS",MIN(B102+D102,MAX(Inputs!$B$16,ROUND(B102*Inputs!$B$15,2))))</f>
        <v>0</v>
      </c>
      <c r="G102" s="3">
        <f>IF(Inputs!$B$27&lt;&gt;"Ready to model","PENDING INPUTS",MIN(C102+E102,Inputs!$B$9))</f>
        <v>0</v>
      </c>
      <c r="H102" s="3">
        <f>IF(Inputs!$B$27&lt;&gt;"Ready to model","PENDING INPUTS",Inputs!$B$7)</f>
        <v>550</v>
      </c>
      <c r="I102" s="3">
        <f>IF(Inputs!$B$27&lt;&gt;"Ready to model","PENDING INPUTS",MAX(0,F102+G102-H102))</f>
        <v>0</v>
      </c>
      <c r="J102" s="3">
        <f>IF(Inputs!$B$27&lt;&gt;"Ready to model","PENDING INPUTS",IF(F102+G102&gt;H102,IF(F102+G102=0,0,H102*F102/(F102+G102)),MIN(B102+D102,F102+MAX(0,H102-F102-G102-IF((IF(A102&lt;=Inputs!$B$13,Inputs!$B$12,Inputs!$B$14))&lt;Inputs!$B$5,C102+E102-G102,0)))))</f>
        <v>0</v>
      </c>
      <c r="K102" s="3">
        <f>IF(Inputs!$B$27&lt;&gt;"Ready to model","PENDING INPUTS",MIN(C102+E102,MAX(0,H102-J102)))</f>
        <v>0</v>
      </c>
      <c r="L102" s="3">
        <f>IF(Inputs!$B$27&lt;&gt;"Ready to model","PENDING INPUTS",MAX(0,B102+D102-J102))</f>
        <v>0</v>
      </c>
      <c r="M102" s="3">
        <f>IF(Inputs!$B$27&lt;&gt;"Ready to model","PENDING INPUTS",MAX(0,C102+E102-K102))</f>
        <v>0</v>
      </c>
      <c r="N102" s="3">
        <f>IF(Inputs!$B$27&lt;&gt;"Ready to model","PENDING INPUTS",L102+M102)</f>
        <v>0</v>
      </c>
      <c r="O102" s="3">
        <f>IF(Inputs!$B$27&lt;&gt;"Ready to model","PENDING INPUTS",D102+E102+O101)</f>
        <v>792.25</v>
      </c>
      <c r="P102" s="3">
        <f>IF(Inputs!$B$27&lt;&gt;"Ready to model","PENDING INPUTS",J102+K102+P101)</f>
        <v>10866.25</v>
      </c>
    </row>
    <row r="103" spans="1:16" ht="27.95" customHeight="1" x14ac:dyDescent="0.25">
      <c r="A103">
        <v>99</v>
      </c>
      <c r="B103" s="3">
        <f>IF(Inputs!$B$27&lt;&gt;"Ready to model","PENDING INPUTS",L102)</f>
        <v>0</v>
      </c>
      <c r="C103" s="3">
        <f>IF(Inputs!$B$27&lt;&gt;"Ready to model","PENDING INPUTS",M102)</f>
        <v>0</v>
      </c>
      <c r="D103" s="3">
        <f>IF(Inputs!$B$27&lt;&gt;"Ready to model","PENDING INPUTS",ROUND(B103*(IF(A103&lt;=Inputs!$B$13,Inputs!$B$12,Inputs!$B$14))/12,2))</f>
        <v>0</v>
      </c>
      <c r="E103" s="3">
        <f>IF(Inputs!$B$27&lt;&gt;"Ready to model","PENDING INPUTS",ROUND(C103*Inputs!$B$5/12,2))</f>
        <v>0</v>
      </c>
      <c r="F103" s="3">
        <f>IF(Inputs!$B$27&lt;&gt;"Ready to model","PENDING INPUTS",MIN(B103+D103,MAX(Inputs!$B$16,ROUND(B103*Inputs!$B$15,2))))</f>
        <v>0</v>
      </c>
      <c r="G103" s="3">
        <f>IF(Inputs!$B$27&lt;&gt;"Ready to model","PENDING INPUTS",MIN(C103+E103,Inputs!$B$9))</f>
        <v>0</v>
      </c>
      <c r="H103" s="3">
        <f>IF(Inputs!$B$27&lt;&gt;"Ready to model","PENDING INPUTS",Inputs!$B$7)</f>
        <v>550</v>
      </c>
      <c r="I103" s="3">
        <f>IF(Inputs!$B$27&lt;&gt;"Ready to model","PENDING INPUTS",MAX(0,F103+G103-H103))</f>
        <v>0</v>
      </c>
      <c r="J103" s="3">
        <f>IF(Inputs!$B$27&lt;&gt;"Ready to model","PENDING INPUTS",IF(F103+G103&gt;H103,IF(F103+G103=0,0,H103*F103/(F103+G103)),MIN(B103+D103,F103+MAX(0,H103-F103-G103-IF((IF(A103&lt;=Inputs!$B$13,Inputs!$B$12,Inputs!$B$14))&lt;Inputs!$B$5,C103+E103-G103,0)))))</f>
        <v>0</v>
      </c>
      <c r="K103" s="3">
        <f>IF(Inputs!$B$27&lt;&gt;"Ready to model","PENDING INPUTS",MIN(C103+E103,MAX(0,H103-J103)))</f>
        <v>0</v>
      </c>
      <c r="L103" s="3">
        <f>IF(Inputs!$B$27&lt;&gt;"Ready to model","PENDING INPUTS",MAX(0,B103+D103-J103))</f>
        <v>0</v>
      </c>
      <c r="M103" s="3">
        <f>IF(Inputs!$B$27&lt;&gt;"Ready to model","PENDING INPUTS",MAX(0,C103+E103-K103))</f>
        <v>0</v>
      </c>
      <c r="N103" s="3">
        <f>IF(Inputs!$B$27&lt;&gt;"Ready to model","PENDING INPUTS",L103+M103)</f>
        <v>0</v>
      </c>
      <c r="O103" s="3">
        <f>IF(Inputs!$B$27&lt;&gt;"Ready to model","PENDING INPUTS",D103+E103+O102)</f>
        <v>792.25</v>
      </c>
      <c r="P103" s="3">
        <f>IF(Inputs!$B$27&lt;&gt;"Ready to model","PENDING INPUTS",J103+K103+P102)</f>
        <v>10866.25</v>
      </c>
    </row>
    <row r="104" spans="1:16" ht="27.95" customHeight="1" x14ac:dyDescent="0.25">
      <c r="A104">
        <v>100</v>
      </c>
      <c r="B104" s="3">
        <f>IF(Inputs!$B$27&lt;&gt;"Ready to model","PENDING INPUTS",L103)</f>
        <v>0</v>
      </c>
      <c r="C104" s="3">
        <f>IF(Inputs!$B$27&lt;&gt;"Ready to model","PENDING INPUTS",M103)</f>
        <v>0</v>
      </c>
      <c r="D104" s="3">
        <f>IF(Inputs!$B$27&lt;&gt;"Ready to model","PENDING INPUTS",ROUND(B104*(IF(A104&lt;=Inputs!$B$13,Inputs!$B$12,Inputs!$B$14))/12,2))</f>
        <v>0</v>
      </c>
      <c r="E104" s="3">
        <f>IF(Inputs!$B$27&lt;&gt;"Ready to model","PENDING INPUTS",ROUND(C104*Inputs!$B$5/12,2))</f>
        <v>0</v>
      </c>
      <c r="F104" s="3">
        <f>IF(Inputs!$B$27&lt;&gt;"Ready to model","PENDING INPUTS",MIN(B104+D104,MAX(Inputs!$B$16,ROUND(B104*Inputs!$B$15,2))))</f>
        <v>0</v>
      </c>
      <c r="G104" s="3">
        <f>IF(Inputs!$B$27&lt;&gt;"Ready to model","PENDING INPUTS",MIN(C104+E104,Inputs!$B$9))</f>
        <v>0</v>
      </c>
      <c r="H104" s="3">
        <f>IF(Inputs!$B$27&lt;&gt;"Ready to model","PENDING INPUTS",Inputs!$B$7)</f>
        <v>550</v>
      </c>
      <c r="I104" s="3">
        <f>IF(Inputs!$B$27&lt;&gt;"Ready to model","PENDING INPUTS",MAX(0,F104+G104-H104))</f>
        <v>0</v>
      </c>
      <c r="J104" s="3">
        <f>IF(Inputs!$B$27&lt;&gt;"Ready to model","PENDING INPUTS",IF(F104+G104&gt;H104,IF(F104+G104=0,0,H104*F104/(F104+G104)),MIN(B104+D104,F104+MAX(0,H104-F104-G104-IF((IF(A104&lt;=Inputs!$B$13,Inputs!$B$12,Inputs!$B$14))&lt;Inputs!$B$5,C104+E104-G104,0)))))</f>
        <v>0</v>
      </c>
      <c r="K104" s="3">
        <f>IF(Inputs!$B$27&lt;&gt;"Ready to model","PENDING INPUTS",MIN(C104+E104,MAX(0,H104-J104)))</f>
        <v>0</v>
      </c>
      <c r="L104" s="3">
        <f>IF(Inputs!$B$27&lt;&gt;"Ready to model","PENDING INPUTS",MAX(0,B104+D104-J104))</f>
        <v>0</v>
      </c>
      <c r="M104" s="3">
        <f>IF(Inputs!$B$27&lt;&gt;"Ready to model","PENDING INPUTS",MAX(0,C104+E104-K104))</f>
        <v>0</v>
      </c>
      <c r="N104" s="3">
        <f>IF(Inputs!$B$27&lt;&gt;"Ready to model","PENDING INPUTS",L104+M104)</f>
        <v>0</v>
      </c>
      <c r="O104" s="3">
        <f>IF(Inputs!$B$27&lt;&gt;"Ready to model","PENDING INPUTS",D104+E104+O103)</f>
        <v>792.25</v>
      </c>
      <c r="P104" s="3">
        <f>IF(Inputs!$B$27&lt;&gt;"Ready to model","PENDING INPUTS",J104+K104+P103)</f>
        <v>10866.25</v>
      </c>
    </row>
    <row r="105" spans="1:16" ht="27.95" customHeight="1" x14ac:dyDescent="0.25">
      <c r="A105">
        <v>101</v>
      </c>
      <c r="B105" s="3">
        <f>IF(Inputs!$B$27&lt;&gt;"Ready to model","PENDING INPUTS",L104)</f>
        <v>0</v>
      </c>
      <c r="C105" s="3">
        <f>IF(Inputs!$B$27&lt;&gt;"Ready to model","PENDING INPUTS",M104)</f>
        <v>0</v>
      </c>
      <c r="D105" s="3">
        <f>IF(Inputs!$B$27&lt;&gt;"Ready to model","PENDING INPUTS",ROUND(B105*(IF(A105&lt;=Inputs!$B$13,Inputs!$B$12,Inputs!$B$14))/12,2))</f>
        <v>0</v>
      </c>
      <c r="E105" s="3">
        <f>IF(Inputs!$B$27&lt;&gt;"Ready to model","PENDING INPUTS",ROUND(C105*Inputs!$B$5/12,2))</f>
        <v>0</v>
      </c>
      <c r="F105" s="3">
        <f>IF(Inputs!$B$27&lt;&gt;"Ready to model","PENDING INPUTS",MIN(B105+D105,MAX(Inputs!$B$16,ROUND(B105*Inputs!$B$15,2))))</f>
        <v>0</v>
      </c>
      <c r="G105" s="3">
        <f>IF(Inputs!$B$27&lt;&gt;"Ready to model","PENDING INPUTS",MIN(C105+E105,Inputs!$B$9))</f>
        <v>0</v>
      </c>
      <c r="H105" s="3">
        <f>IF(Inputs!$B$27&lt;&gt;"Ready to model","PENDING INPUTS",Inputs!$B$7)</f>
        <v>550</v>
      </c>
      <c r="I105" s="3">
        <f>IF(Inputs!$B$27&lt;&gt;"Ready to model","PENDING INPUTS",MAX(0,F105+G105-H105))</f>
        <v>0</v>
      </c>
      <c r="J105" s="3">
        <f>IF(Inputs!$B$27&lt;&gt;"Ready to model","PENDING INPUTS",IF(F105+G105&gt;H105,IF(F105+G105=0,0,H105*F105/(F105+G105)),MIN(B105+D105,F105+MAX(0,H105-F105-G105-IF((IF(A105&lt;=Inputs!$B$13,Inputs!$B$12,Inputs!$B$14))&lt;Inputs!$B$5,C105+E105-G105,0)))))</f>
        <v>0</v>
      </c>
      <c r="K105" s="3">
        <f>IF(Inputs!$B$27&lt;&gt;"Ready to model","PENDING INPUTS",MIN(C105+E105,MAX(0,H105-J105)))</f>
        <v>0</v>
      </c>
      <c r="L105" s="3">
        <f>IF(Inputs!$B$27&lt;&gt;"Ready to model","PENDING INPUTS",MAX(0,B105+D105-J105))</f>
        <v>0</v>
      </c>
      <c r="M105" s="3">
        <f>IF(Inputs!$B$27&lt;&gt;"Ready to model","PENDING INPUTS",MAX(0,C105+E105-K105))</f>
        <v>0</v>
      </c>
      <c r="N105" s="3">
        <f>IF(Inputs!$B$27&lt;&gt;"Ready to model","PENDING INPUTS",L105+M105)</f>
        <v>0</v>
      </c>
      <c r="O105" s="3">
        <f>IF(Inputs!$B$27&lt;&gt;"Ready to model","PENDING INPUTS",D105+E105+O104)</f>
        <v>792.25</v>
      </c>
      <c r="P105" s="3">
        <f>IF(Inputs!$B$27&lt;&gt;"Ready to model","PENDING INPUTS",J105+K105+P104)</f>
        <v>10866.25</v>
      </c>
    </row>
    <row r="106" spans="1:16" ht="27.95" customHeight="1" x14ac:dyDescent="0.25">
      <c r="A106">
        <v>102</v>
      </c>
      <c r="B106" s="3">
        <f>IF(Inputs!$B$27&lt;&gt;"Ready to model","PENDING INPUTS",L105)</f>
        <v>0</v>
      </c>
      <c r="C106" s="3">
        <f>IF(Inputs!$B$27&lt;&gt;"Ready to model","PENDING INPUTS",M105)</f>
        <v>0</v>
      </c>
      <c r="D106" s="3">
        <f>IF(Inputs!$B$27&lt;&gt;"Ready to model","PENDING INPUTS",ROUND(B106*(IF(A106&lt;=Inputs!$B$13,Inputs!$B$12,Inputs!$B$14))/12,2))</f>
        <v>0</v>
      </c>
      <c r="E106" s="3">
        <f>IF(Inputs!$B$27&lt;&gt;"Ready to model","PENDING INPUTS",ROUND(C106*Inputs!$B$5/12,2))</f>
        <v>0</v>
      </c>
      <c r="F106" s="3">
        <f>IF(Inputs!$B$27&lt;&gt;"Ready to model","PENDING INPUTS",MIN(B106+D106,MAX(Inputs!$B$16,ROUND(B106*Inputs!$B$15,2))))</f>
        <v>0</v>
      </c>
      <c r="G106" s="3">
        <f>IF(Inputs!$B$27&lt;&gt;"Ready to model","PENDING INPUTS",MIN(C106+E106,Inputs!$B$9))</f>
        <v>0</v>
      </c>
      <c r="H106" s="3">
        <f>IF(Inputs!$B$27&lt;&gt;"Ready to model","PENDING INPUTS",Inputs!$B$7)</f>
        <v>550</v>
      </c>
      <c r="I106" s="3">
        <f>IF(Inputs!$B$27&lt;&gt;"Ready to model","PENDING INPUTS",MAX(0,F106+G106-H106))</f>
        <v>0</v>
      </c>
      <c r="J106" s="3">
        <f>IF(Inputs!$B$27&lt;&gt;"Ready to model","PENDING INPUTS",IF(F106+G106&gt;H106,IF(F106+G106=0,0,H106*F106/(F106+G106)),MIN(B106+D106,F106+MAX(0,H106-F106-G106-IF((IF(A106&lt;=Inputs!$B$13,Inputs!$B$12,Inputs!$B$14))&lt;Inputs!$B$5,C106+E106-G106,0)))))</f>
        <v>0</v>
      </c>
      <c r="K106" s="3">
        <f>IF(Inputs!$B$27&lt;&gt;"Ready to model","PENDING INPUTS",MIN(C106+E106,MAX(0,H106-J106)))</f>
        <v>0</v>
      </c>
      <c r="L106" s="3">
        <f>IF(Inputs!$B$27&lt;&gt;"Ready to model","PENDING INPUTS",MAX(0,B106+D106-J106))</f>
        <v>0</v>
      </c>
      <c r="M106" s="3">
        <f>IF(Inputs!$B$27&lt;&gt;"Ready to model","PENDING INPUTS",MAX(0,C106+E106-K106))</f>
        <v>0</v>
      </c>
      <c r="N106" s="3">
        <f>IF(Inputs!$B$27&lt;&gt;"Ready to model","PENDING INPUTS",L106+M106)</f>
        <v>0</v>
      </c>
      <c r="O106" s="3">
        <f>IF(Inputs!$B$27&lt;&gt;"Ready to model","PENDING INPUTS",D106+E106+O105)</f>
        <v>792.25</v>
      </c>
      <c r="P106" s="3">
        <f>IF(Inputs!$B$27&lt;&gt;"Ready to model","PENDING INPUTS",J106+K106+P105)</f>
        <v>10866.25</v>
      </c>
    </row>
    <row r="107" spans="1:16" ht="27.95" customHeight="1" x14ac:dyDescent="0.25">
      <c r="A107">
        <v>103</v>
      </c>
      <c r="B107" s="3">
        <f>IF(Inputs!$B$27&lt;&gt;"Ready to model","PENDING INPUTS",L106)</f>
        <v>0</v>
      </c>
      <c r="C107" s="3">
        <f>IF(Inputs!$B$27&lt;&gt;"Ready to model","PENDING INPUTS",M106)</f>
        <v>0</v>
      </c>
      <c r="D107" s="3">
        <f>IF(Inputs!$B$27&lt;&gt;"Ready to model","PENDING INPUTS",ROUND(B107*(IF(A107&lt;=Inputs!$B$13,Inputs!$B$12,Inputs!$B$14))/12,2))</f>
        <v>0</v>
      </c>
      <c r="E107" s="3">
        <f>IF(Inputs!$B$27&lt;&gt;"Ready to model","PENDING INPUTS",ROUND(C107*Inputs!$B$5/12,2))</f>
        <v>0</v>
      </c>
      <c r="F107" s="3">
        <f>IF(Inputs!$B$27&lt;&gt;"Ready to model","PENDING INPUTS",MIN(B107+D107,MAX(Inputs!$B$16,ROUND(B107*Inputs!$B$15,2))))</f>
        <v>0</v>
      </c>
      <c r="G107" s="3">
        <f>IF(Inputs!$B$27&lt;&gt;"Ready to model","PENDING INPUTS",MIN(C107+E107,Inputs!$B$9))</f>
        <v>0</v>
      </c>
      <c r="H107" s="3">
        <f>IF(Inputs!$B$27&lt;&gt;"Ready to model","PENDING INPUTS",Inputs!$B$7)</f>
        <v>550</v>
      </c>
      <c r="I107" s="3">
        <f>IF(Inputs!$B$27&lt;&gt;"Ready to model","PENDING INPUTS",MAX(0,F107+G107-H107))</f>
        <v>0</v>
      </c>
      <c r="J107" s="3">
        <f>IF(Inputs!$B$27&lt;&gt;"Ready to model","PENDING INPUTS",IF(F107+G107&gt;H107,IF(F107+G107=0,0,H107*F107/(F107+G107)),MIN(B107+D107,F107+MAX(0,H107-F107-G107-IF((IF(A107&lt;=Inputs!$B$13,Inputs!$B$12,Inputs!$B$14))&lt;Inputs!$B$5,C107+E107-G107,0)))))</f>
        <v>0</v>
      </c>
      <c r="K107" s="3">
        <f>IF(Inputs!$B$27&lt;&gt;"Ready to model","PENDING INPUTS",MIN(C107+E107,MAX(0,H107-J107)))</f>
        <v>0</v>
      </c>
      <c r="L107" s="3">
        <f>IF(Inputs!$B$27&lt;&gt;"Ready to model","PENDING INPUTS",MAX(0,B107+D107-J107))</f>
        <v>0</v>
      </c>
      <c r="M107" s="3">
        <f>IF(Inputs!$B$27&lt;&gt;"Ready to model","PENDING INPUTS",MAX(0,C107+E107-K107))</f>
        <v>0</v>
      </c>
      <c r="N107" s="3">
        <f>IF(Inputs!$B$27&lt;&gt;"Ready to model","PENDING INPUTS",L107+M107)</f>
        <v>0</v>
      </c>
      <c r="O107" s="3">
        <f>IF(Inputs!$B$27&lt;&gt;"Ready to model","PENDING INPUTS",D107+E107+O106)</f>
        <v>792.25</v>
      </c>
      <c r="P107" s="3">
        <f>IF(Inputs!$B$27&lt;&gt;"Ready to model","PENDING INPUTS",J107+K107+P106)</f>
        <v>10866.25</v>
      </c>
    </row>
    <row r="108" spans="1:16" ht="27.95" customHeight="1" x14ac:dyDescent="0.25">
      <c r="A108">
        <v>104</v>
      </c>
      <c r="B108" s="3">
        <f>IF(Inputs!$B$27&lt;&gt;"Ready to model","PENDING INPUTS",L107)</f>
        <v>0</v>
      </c>
      <c r="C108" s="3">
        <f>IF(Inputs!$B$27&lt;&gt;"Ready to model","PENDING INPUTS",M107)</f>
        <v>0</v>
      </c>
      <c r="D108" s="3">
        <f>IF(Inputs!$B$27&lt;&gt;"Ready to model","PENDING INPUTS",ROUND(B108*(IF(A108&lt;=Inputs!$B$13,Inputs!$B$12,Inputs!$B$14))/12,2))</f>
        <v>0</v>
      </c>
      <c r="E108" s="3">
        <f>IF(Inputs!$B$27&lt;&gt;"Ready to model","PENDING INPUTS",ROUND(C108*Inputs!$B$5/12,2))</f>
        <v>0</v>
      </c>
      <c r="F108" s="3">
        <f>IF(Inputs!$B$27&lt;&gt;"Ready to model","PENDING INPUTS",MIN(B108+D108,MAX(Inputs!$B$16,ROUND(B108*Inputs!$B$15,2))))</f>
        <v>0</v>
      </c>
      <c r="G108" s="3">
        <f>IF(Inputs!$B$27&lt;&gt;"Ready to model","PENDING INPUTS",MIN(C108+E108,Inputs!$B$9))</f>
        <v>0</v>
      </c>
      <c r="H108" s="3">
        <f>IF(Inputs!$B$27&lt;&gt;"Ready to model","PENDING INPUTS",Inputs!$B$7)</f>
        <v>550</v>
      </c>
      <c r="I108" s="3">
        <f>IF(Inputs!$B$27&lt;&gt;"Ready to model","PENDING INPUTS",MAX(0,F108+G108-H108))</f>
        <v>0</v>
      </c>
      <c r="J108" s="3">
        <f>IF(Inputs!$B$27&lt;&gt;"Ready to model","PENDING INPUTS",IF(F108+G108&gt;H108,IF(F108+G108=0,0,H108*F108/(F108+G108)),MIN(B108+D108,F108+MAX(0,H108-F108-G108-IF((IF(A108&lt;=Inputs!$B$13,Inputs!$B$12,Inputs!$B$14))&lt;Inputs!$B$5,C108+E108-G108,0)))))</f>
        <v>0</v>
      </c>
      <c r="K108" s="3">
        <f>IF(Inputs!$B$27&lt;&gt;"Ready to model","PENDING INPUTS",MIN(C108+E108,MAX(0,H108-J108)))</f>
        <v>0</v>
      </c>
      <c r="L108" s="3">
        <f>IF(Inputs!$B$27&lt;&gt;"Ready to model","PENDING INPUTS",MAX(0,B108+D108-J108))</f>
        <v>0</v>
      </c>
      <c r="M108" s="3">
        <f>IF(Inputs!$B$27&lt;&gt;"Ready to model","PENDING INPUTS",MAX(0,C108+E108-K108))</f>
        <v>0</v>
      </c>
      <c r="N108" s="3">
        <f>IF(Inputs!$B$27&lt;&gt;"Ready to model","PENDING INPUTS",L108+M108)</f>
        <v>0</v>
      </c>
      <c r="O108" s="3">
        <f>IF(Inputs!$B$27&lt;&gt;"Ready to model","PENDING INPUTS",D108+E108+O107)</f>
        <v>792.25</v>
      </c>
      <c r="P108" s="3">
        <f>IF(Inputs!$B$27&lt;&gt;"Ready to model","PENDING INPUTS",J108+K108+P107)</f>
        <v>10866.25</v>
      </c>
    </row>
    <row r="109" spans="1:16" ht="27.95" customHeight="1" x14ac:dyDescent="0.25">
      <c r="A109">
        <v>105</v>
      </c>
      <c r="B109" s="3">
        <f>IF(Inputs!$B$27&lt;&gt;"Ready to model","PENDING INPUTS",L108)</f>
        <v>0</v>
      </c>
      <c r="C109" s="3">
        <f>IF(Inputs!$B$27&lt;&gt;"Ready to model","PENDING INPUTS",M108)</f>
        <v>0</v>
      </c>
      <c r="D109" s="3">
        <f>IF(Inputs!$B$27&lt;&gt;"Ready to model","PENDING INPUTS",ROUND(B109*(IF(A109&lt;=Inputs!$B$13,Inputs!$B$12,Inputs!$B$14))/12,2))</f>
        <v>0</v>
      </c>
      <c r="E109" s="3">
        <f>IF(Inputs!$B$27&lt;&gt;"Ready to model","PENDING INPUTS",ROUND(C109*Inputs!$B$5/12,2))</f>
        <v>0</v>
      </c>
      <c r="F109" s="3">
        <f>IF(Inputs!$B$27&lt;&gt;"Ready to model","PENDING INPUTS",MIN(B109+D109,MAX(Inputs!$B$16,ROUND(B109*Inputs!$B$15,2))))</f>
        <v>0</v>
      </c>
      <c r="G109" s="3">
        <f>IF(Inputs!$B$27&lt;&gt;"Ready to model","PENDING INPUTS",MIN(C109+E109,Inputs!$B$9))</f>
        <v>0</v>
      </c>
      <c r="H109" s="3">
        <f>IF(Inputs!$B$27&lt;&gt;"Ready to model","PENDING INPUTS",Inputs!$B$7)</f>
        <v>550</v>
      </c>
      <c r="I109" s="3">
        <f>IF(Inputs!$B$27&lt;&gt;"Ready to model","PENDING INPUTS",MAX(0,F109+G109-H109))</f>
        <v>0</v>
      </c>
      <c r="J109" s="3">
        <f>IF(Inputs!$B$27&lt;&gt;"Ready to model","PENDING INPUTS",IF(F109+G109&gt;H109,IF(F109+G109=0,0,H109*F109/(F109+G109)),MIN(B109+D109,F109+MAX(0,H109-F109-G109-IF((IF(A109&lt;=Inputs!$B$13,Inputs!$B$12,Inputs!$B$14))&lt;Inputs!$B$5,C109+E109-G109,0)))))</f>
        <v>0</v>
      </c>
      <c r="K109" s="3">
        <f>IF(Inputs!$B$27&lt;&gt;"Ready to model","PENDING INPUTS",MIN(C109+E109,MAX(0,H109-J109)))</f>
        <v>0</v>
      </c>
      <c r="L109" s="3">
        <f>IF(Inputs!$B$27&lt;&gt;"Ready to model","PENDING INPUTS",MAX(0,B109+D109-J109))</f>
        <v>0</v>
      </c>
      <c r="M109" s="3">
        <f>IF(Inputs!$B$27&lt;&gt;"Ready to model","PENDING INPUTS",MAX(0,C109+E109-K109))</f>
        <v>0</v>
      </c>
      <c r="N109" s="3">
        <f>IF(Inputs!$B$27&lt;&gt;"Ready to model","PENDING INPUTS",L109+M109)</f>
        <v>0</v>
      </c>
      <c r="O109" s="3">
        <f>IF(Inputs!$B$27&lt;&gt;"Ready to model","PENDING INPUTS",D109+E109+O108)</f>
        <v>792.25</v>
      </c>
      <c r="P109" s="3">
        <f>IF(Inputs!$B$27&lt;&gt;"Ready to model","PENDING INPUTS",J109+K109+P108)</f>
        <v>10866.25</v>
      </c>
    </row>
    <row r="110" spans="1:16" ht="27.95" customHeight="1" x14ac:dyDescent="0.25">
      <c r="A110">
        <v>106</v>
      </c>
      <c r="B110" s="3">
        <f>IF(Inputs!$B$27&lt;&gt;"Ready to model","PENDING INPUTS",L109)</f>
        <v>0</v>
      </c>
      <c r="C110" s="3">
        <f>IF(Inputs!$B$27&lt;&gt;"Ready to model","PENDING INPUTS",M109)</f>
        <v>0</v>
      </c>
      <c r="D110" s="3">
        <f>IF(Inputs!$B$27&lt;&gt;"Ready to model","PENDING INPUTS",ROUND(B110*(IF(A110&lt;=Inputs!$B$13,Inputs!$B$12,Inputs!$B$14))/12,2))</f>
        <v>0</v>
      </c>
      <c r="E110" s="3">
        <f>IF(Inputs!$B$27&lt;&gt;"Ready to model","PENDING INPUTS",ROUND(C110*Inputs!$B$5/12,2))</f>
        <v>0</v>
      </c>
      <c r="F110" s="3">
        <f>IF(Inputs!$B$27&lt;&gt;"Ready to model","PENDING INPUTS",MIN(B110+D110,MAX(Inputs!$B$16,ROUND(B110*Inputs!$B$15,2))))</f>
        <v>0</v>
      </c>
      <c r="G110" s="3">
        <f>IF(Inputs!$B$27&lt;&gt;"Ready to model","PENDING INPUTS",MIN(C110+E110,Inputs!$B$9))</f>
        <v>0</v>
      </c>
      <c r="H110" s="3">
        <f>IF(Inputs!$B$27&lt;&gt;"Ready to model","PENDING INPUTS",Inputs!$B$7)</f>
        <v>550</v>
      </c>
      <c r="I110" s="3">
        <f>IF(Inputs!$B$27&lt;&gt;"Ready to model","PENDING INPUTS",MAX(0,F110+G110-H110))</f>
        <v>0</v>
      </c>
      <c r="J110" s="3">
        <f>IF(Inputs!$B$27&lt;&gt;"Ready to model","PENDING INPUTS",IF(F110+G110&gt;H110,IF(F110+G110=0,0,H110*F110/(F110+G110)),MIN(B110+D110,F110+MAX(0,H110-F110-G110-IF((IF(A110&lt;=Inputs!$B$13,Inputs!$B$12,Inputs!$B$14))&lt;Inputs!$B$5,C110+E110-G110,0)))))</f>
        <v>0</v>
      </c>
      <c r="K110" s="3">
        <f>IF(Inputs!$B$27&lt;&gt;"Ready to model","PENDING INPUTS",MIN(C110+E110,MAX(0,H110-J110)))</f>
        <v>0</v>
      </c>
      <c r="L110" s="3">
        <f>IF(Inputs!$B$27&lt;&gt;"Ready to model","PENDING INPUTS",MAX(0,B110+D110-J110))</f>
        <v>0</v>
      </c>
      <c r="M110" s="3">
        <f>IF(Inputs!$B$27&lt;&gt;"Ready to model","PENDING INPUTS",MAX(0,C110+E110-K110))</f>
        <v>0</v>
      </c>
      <c r="N110" s="3">
        <f>IF(Inputs!$B$27&lt;&gt;"Ready to model","PENDING INPUTS",L110+M110)</f>
        <v>0</v>
      </c>
      <c r="O110" s="3">
        <f>IF(Inputs!$B$27&lt;&gt;"Ready to model","PENDING INPUTS",D110+E110+O109)</f>
        <v>792.25</v>
      </c>
      <c r="P110" s="3">
        <f>IF(Inputs!$B$27&lt;&gt;"Ready to model","PENDING INPUTS",J110+K110+P109)</f>
        <v>10866.25</v>
      </c>
    </row>
    <row r="111" spans="1:16" ht="27.95" customHeight="1" x14ac:dyDescent="0.25">
      <c r="A111">
        <v>107</v>
      </c>
      <c r="B111" s="3">
        <f>IF(Inputs!$B$27&lt;&gt;"Ready to model","PENDING INPUTS",L110)</f>
        <v>0</v>
      </c>
      <c r="C111" s="3">
        <f>IF(Inputs!$B$27&lt;&gt;"Ready to model","PENDING INPUTS",M110)</f>
        <v>0</v>
      </c>
      <c r="D111" s="3">
        <f>IF(Inputs!$B$27&lt;&gt;"Ready to model","PENDING INPUTS",ROUND(B111*(IF(A111&lt;=Inputs!$B$13,Inputs!$B$12,Inputs!$B$14))/12,2))</f>
        <v>0</v>
      </c>
      <c r="E111" s="3">
        <f>IF(Inputs!$B$27&lt;&gt;"Ready to model","PENDING INPUTS",ROUND(C111*Inputs!$B$5/12,2))</f>
        <v>0</v>
      </c>
      <c r="F111" s="3">
        <f>IF(Inputs!$B$27&lt;&gt;"Ready to model","PENDING INPUTS",MIN(B111+D111,MAX(Inputs!$B$16,ROUND(B111*Inputs!$B$15,2))))</f>
        <v>0</v>
      </c>
      <c r="G111" s="3">
        <f>IF(Inputs!$B$27&lt;&gt;"Ready to model","PENDING INPUTS",MIN(C111+E111,Inputs!$B$9))</f>
        <v>0</v>
      </c>
      <c r="H111" s="3">
        <f>IF(Inputs!$B$27&lt;&gt;"Ready to model","PENDING INPUTS",Inputs!$B$7)</f>
        <v>550</v>
      </c>
      <c r="I111" s="3">
        <f>IF(Inputs!$B$27&lt;&gt;"Ready to model","PENDING INPUTS",MAX(0,F111+G111-H111))</f>
        <v>0</v>
      </c>
      <c r="J111" s="3">
        <f>IF(Inputs!$B$27&lt;&gt;"Ready to model","PENDING INPUTS",IF(F111+G111&gt;H111,IF(F111+G111=0,0,H111*F111/(F111+G111)),MIN(B111+D111,F111+MAX(0,H111-F111-G111-IF((IF(A111&lt;=Inputs!$B$13,Inputs!$B$12,Inputs!$B$14))&lt;Inputs!$B$5,C111+E111-G111,0)))))</f>
        <v>0</v>
      </c>
      <c r="K111" s="3">
        <f>IF(Inputs!$B$27&lt;&gt;"Ready to model","PENDING INPUTS",MIN(C111+E111,MAX(0,H111-J111)))</f>
        <v>0</v>
      </c>
      <c r="L111" s="3">
        <f>IF(Inputs!$B$27&lt;&gt;"Ready to model","PENDING INPUTS",MAX(0,B111+D111-J111))</f>
        <v>0</v>
      </c>
      <c r="M111" s="3">
        <f>IF(Inputs!$B$27&lt;&gt;"Ready to model","PENDING INPUTS",MAX(0,C111+E111-K111))</f>
        <v>0</v>
      </c>
      <c r="N111" s="3">
        <f>IF(Inputs!$B$27&lt;&gt;"Ready to model","PENDING INPUTS",L111+M111)</f>
        <v>0</v>
      </c>
      <c r="O111" s="3">
        <f>IF(Inputs!$B$27&lt;&gt;"Ready to model","PENDING INPUTS",D111+E111+O110)</f>
        <v>792.25</v>
      </c>
      <c r="P111" s="3">
        <f>IF(Inputs!$B$27&lt;&gt;"Ready to model","PENDING INPUTS",J111+K111+P110)</f>
        <v>10866.25</v>
      </c>
    </row>
    <row r="112" spans="1:16" ht="27.95" customHeight="1" x14ac:dyDescent="0.25">
      <c r="A112">
        <v>108</v>
      </c>
      <c r="B112" s="3">
        <f>IF(Inputs!$B$27&lt;&gt;"Ready to model","PENDING INPUTS",L111)</f>
        <v>0</v>
      </c>
      <c r="C112" s="3">
        <f>IF(Inputs!$B$27&lt;&gt;"Ready to model","PENDING INPUTS",M111)</f>
        <v>0</v>
      </c>
      <c r="D112" s="3">
        <f>IF(Inputs!$B$27&lt;&gt;"Ready to model","PENDING INPUTS",ROUND(B112*(IF(A112&lt;=Inputs!$B$13,Inputs!$B$12,Inputs!$B$14))/12,2))</f>
        <v>0</v>
      </c>
      <c r="E112" s="3">
        <f>IF(Inputs!$B$27&lt;&gt;"Ready to model","PENDING INPUTS",ROUND(C112*Inputs!$B$5/12,2))</f>
        <v>0</v>
      </c>
      <c r="F112" s="3">
        <f>IF(Inputs!$B$27&lt;&gt;"Ready to model","PENDING INPUTS",MIN(B112+D112,MAX(Inputs!$B$16,ROUND(B112*Inputs!$B$15,2))))</f>
        <v>0</v>
      </c>
      <c r="G112" s="3">
        <f>IF(Inputs!$B$27&lt;&gt;"Ready to model","PENDING INPUTS",MIN(C112+E112,Inputs!$B$9))</f>
        <v>0</v>
      </c>
      <c r="H112" s="3">
        <f>IF(Inputs!$B$27&lt;&gt;"Ready to model","PENDING INPUTS",Inputs!$B$7)</f>
        <v>550</v>
      </c>
      <c r="I112" s="3">
        <f>IF(Inputs!$B$27&lt;&gt;"Ready to model","PENDING INPUTS",MAX(0,F112+G112-H112))</f>
        <v>0</v>
      </c>
      <c r="J112" s="3">
        <f>IF(Inputs!$B$27&lt;&gt;"Ready to model","PENDING INPUTS",IF(F112+G112&gt;H112,IF(F112+G112=0,0,H112*F112/(F112+G112)),MIN(B112+D112,F112+MAX(0,H112-F112-G112-IF((IF(A112&lt;=Inputs!$B$13,Inputs!$B$12,Inputs!$B$14))&lt;Inputs!$B$5,C112+E112-G112,0)))))</f>
        <v>0</v>
      </c>
      <c r="K112" s="3">
        <f>IF(Inputs!$B$27&lt;&gt;"Ready to model","PENDING INPUTS",MIN(C112+E112,MAX(0,H112-J112)))</f>
        <v>0</v>
      </c>
      <c r="L112" s="3">
        <f>IF(Inputs!$B$27&lt;&gt;"Ready to model","PENDING INPUTS",MAX(0,B112+D112-J112))</f>
        <v>0</v>
      </c>
      <c r="M112" s="3">
        <f>IF(Inputs!$B$27&lt;&gt;"Ready to model","PENDING INPUTS",MAX(0,C112+E112-K112))</f>
        <v>0</v>
      </c>
      <c r="N112" s="3">
        <f>IF(Inputs!$B$27&lt;&gt;"Ready to model","PENDING INPUTS",L112+M112)</f>
        <v>0</v>
      </c>
      <c r="O112" s="3">
        <f>IF(Inputs!$B$27&lt;&gt;"Ready to model","PENDING INPUTS",D112+E112+O111)</f>
        <v>792.25</v>
      </c>
      <c r="P112" s="3">
        <f>IF(Inputs!$B$27&lt;&gt;"Ready to model","PENDING INPUTS",J112+K112+P111)</f>
        <v>10866.25</v>
      </c>
    </row>
    <row r="113" spans="1:16" ht="27.95" customHeight="1" x14ac:dyDescent="0.25">
      <c r="A113">
        <v>109</v>
      </c>
      <c r="B113" s="3">
        <f>IF(Inputs!$B$27&lt;&gt;"Ready to model","PENDING INPUTS",L112)</f>
        <v>0</v>
      </c>
      <c r="C113" s="3">
        <f>IF(Inputs!$B$27&lt;&gt;"Ready to model","PENDING INPUTS",M112)</f>
        <v>0</v>
      </c>
      <c r="D113" s="3">
        <f>IF(Inputs!$B$27&lt;&gt;"Ready to model","PENDING INPUTS",ROUND(B113*(IF(A113&lt;=Inputs!$B$13,Inputs!$B$12,Inputs!$B$14))/12,2))</f>
        <v>0</v>
      </c>
      <c r="E113" s="3">
        <f>IF(Inputs!$B$27&lt;&gt;"Ready to model","PENDING INPUTS",ROUND(C113*Inputs!$B$5/12,2))</f>
        <v>0</v>
      </c>
      <c r="F113" s="3">
        <f>IF(Inputs!$B$27&lt;&gt;"Ready to model","PENDING INPUTS",MIN(B113+D113,MAX(Inputs!$B$16,ROUND(B113*Inputs!$B$15,2))))</f>
        <v>0</v>
      </c>
      <c r="G113" s="3">
        <f>IF(Inputs!$B$27&lt;&gt;"Ready to model","PENDING INPUTS",MIN(C113+E113,Inputs!$B$9))</f>
        <v>0</v>
      </c>
      <c r="H113" s="3">
        <f>IF(Inputs!$B$27&lt;&gt;"Ready to model","PENDING INPUTS",Inputs!$B$7)</f>
        <v>550</v>
      </c>
      <c r="I113" s="3">
        <f>IF(Inputs!$B$27&lt;&gt;"Ready to model","PENDING INPUTS",MAX(0,F113+G113-H113))</f>
        <v>0</v>
      </c>
      <c r="J113" s="3">
        <f>IF(Inputs!$B$27&lt;&gt;"Ready to model","PENDING INPUTS",IF(F113+G113&gt;H113,IF(F113+G113=0,0,H113*F113/(F113+G113)),MIN(B113+D113,F113+MAX(0,H113-F113-G113-IF((IF(A113&lt;=Inputs!$B$13,Inputs!$B$12,Inputs!$B$14))&lt;Inputs!$B$5,C113+E113-G113,0)))))</f>
        <v>0</v>
      </c>
      <c r="K113" s="3">
        <f>IF(Inputs!$B$27&lt;&gt;"Ready to model","PENDING INPUTS",MIN(C113+E113,MAX(0,H113-J113)))</f>
        <v>0</v>
      </c>
      <c r="L113" s="3">
        <f>IF(Inputs!$B$27&lt;&gt;"Ready to model","PENDING INPUTS",MAX(0,B113+D113-J113))</f>
        <v>0</v>
      </c>
      <c r="M113" s="3">
        <f>IF(Inputs!$B$27&lt;&gt;"Ready to model","PENDING INPUTS",MAX(0,C113+E113-K113))</f>
        <v>0</v>
      </c>
      <c r="N113" s="3">
        <f>IF(Inputs!$B$27&lt;&gt;"Ready to model","PENDING INPUTS",L113+M113)</f>
        <v>0</v>
      </c>
      <c r="O113" s="3">
        <f>IF(Inputs!$B$27&lt;&gt;"Ready to model","PENDING INPUTS",D113+E113+O112)</f>
        <v>792.25</v>
      </c>
      <c r="P113" s="3">
        <f>IF(Inputs!$B$27&lt;&gt;"Ready to model","PENDING INPUTS",J113+K113+P112)</f>
        <v>10866.25</v>
      </c>
    </row>
    <row r="114" spans="1:16" ht="27.95" customHeight="1" x14ac:dyDescent="0.25">
      <c r="A114">
        <v>110</v>
      </c>
      <c r="B114" s="3">
        <f>IF(Inputs!$B$27&lt;&gt;"Ready to model","PENDING INPUTS",L113)</f>
        <v>0</v>
      </c>
      <c r="C114" s="3">
        <f>IF(Inputs!$B$27&lt;&gt;"Ready to model","PENDING INPUTS",M113)</f>
        <v>0</v>
      </c>
      <c r="D114" s="3">
        <f>IF(Inputs!$B$27&lt;&gt;"Ready to model","PENDING INPUTS",ROUND(B114*(IF(A114&lt;=Inputs!$B$13,Inputs!$B$12,Inputs!$B$14))/12,2))</f>
        <v>0</v>
      </c>
      <c r="E114" s="3">
        <f>IF(Inputs!$B$27&lt;&gt;"Ready to model","PENDING INPUTS",ROUND(C114*Inputs!$B$5/12,2))</f>
        <v>0</v>
      </c>
      <c r="F114" s="3">
        <f>IF(Inputs!$B$27&lt;&gt;"Ready to model","PENDING INPUTS",MIN(B114+D114,MAX(Inputs!$B$16,ROUND(B114*Inputs!$B$15,2))))</f>
        <v>0</v>
      </c>
      <c r="G114" s="3">
        <f>IF(Inputs!$B$27&lt;&gt;"Ready to model","PENDING INPUTS",MIN(C114+E114,Inputs!$B$9))</f>
        <v>0</v>
      </c>
      <c r="H114" s="3">
        <f>IF(Inputs!$B$27&lt;&gt;"Ready to model","PENDING INPUTS",Inputs!$B$7)</f>
        <v>550</v>
      </c>
      <c r="I114" s="3">
        <f>IF(Inputs!$B$27&lt;&gt;"Ready to model","PENDING INPUTS",MAX(0,F114+G114-H114))</f>
        <v>0</v>
      </c>
      <c r="J114" s="3">
        <f>IF(Inputs!$B$27&lt;&gt;"Ready to model","PENDING INPUTS",IF(F114+G114&gt;H114,IF(F114+G114=0,0,H114*F114/(F114+G114)),MIN(B114+D114,F114+MAX(0,H114-F114-G114-IF((IF(A114&lt;=Inputs!$B$13,Inputs!$B$12,Inputs!$B$14))&lt;Inputs!$B$5,C114+E114-G114,0)))))</f>
        <v>0</v>
      </c>
      <c r="K114" s="3">
        <f>IF(Inputs!$B$27&lt;&gt;"Ready to model","PENDING INPUTS",MIN(C114+E114,MAX(0,H114-J114)))</f>
        <v>0</v>
      </c>
      <c r="L114" s="3">
        <f>IF(Inputs!$B$27&lt;&gt;"Ready to model","PENDING INPUTS",MAX(0,B114+D114-J114))</f>
        <v>0</v>
      </c>
      <c r="M114" s="3">
        <f>IF(Inputs!$B$27&lt;&gt;"Ready to model","PENDING INPUTS",MAX(0,C114+E114-K114))</f>
        <v>0</v>
      </c>
      <c r="N114" s="3">
        <f>IF(Inputs!$B$27&lt;&gt;"Ready to model","PENDING INPUTS",L114+M114)</f>
        <v>0</v>
      </c>
      <c r="O114" s="3">
        <f>IF(Inputs!$B$27&lt;&gt;"Ready to model","PENDING INPUTS",D114+E114+O113)</f>
        <v>792.25</v>
      </c>
      <c r="P114" s="3">
        <f>IF(Inputs!$B$27&lt;&gt;"Ready to model","PENDING INPUTS",J114+K114+P113)</f>
        <v>10866.25</v>
      </c>
    </row>
    <row r="115" spans="1:16" ht="27.95" customHeight="1" x14ac:dyDescent="0.25">
      <c r="A115">
        <v>111</v>
      </c>
      <c r="B115" s="3">
        <f>IF(Inputs!$B$27&lt;&gt;"Ready to model","PENDING INPUTS",L114)</f>
        <v>0</v>
      </c>
      <c r="C115" s="3">
        <f>IF(Inputs!$B$27&lt;&gt;"Ready to model","PENDING INPUTS",M114)</f>
        <v>0</v>
      </c>
      <c r="D115" s="3">
        <f>IF(Inputs!$B$27&lt;&gt;"Ready to model","PENDING INPUTS",ROUND(B115*(IF(A115&lt;=Inputs!$B$13,Inputs!$B$12,Inputs!$B$14))/12,2))</f>
        <v>0</v>
      </c>
      <c r="E115" s="3">
        <f>IF(Inputs!$B$27&lt;&gt;"Ready to model","PENDING INPUTS",ROUND(C115*Inputs!$B$5/12,2))</f>
        <v>0</v>
      </c>
      <c r="F115" s="3">
        <f>IF(Inputs!$B$27&lt;&gt;"Ready to model","PENDING INPUTS",MIN(B115+D115,MAX(Inputs!$B$16,ROUND(B115*Inputs!$B$15,2))))</f>
        <v>0</v>
      </c>
      <c r="G115" s="3">
        <f>IF(Inputs!$B$27&lt;&gt;"Ready to model","PENDING INPUTS",MIN(C115+E115,Inputs!$B$9))</f>
        <v>0</v>
      </c>
      <c r="H115" s="3">
        <f>IF(Inputs!$B$27&lt;&gt;"Ready to model","PENDING INPUTS",Inputs!$B$7)</f>
        <v>550</v>
      </c>
      <c r="I115" s="3">
        <f>IF(Inputs!$B$27&lt;&gt;"Ready to model","PENDING INPUTS",MAX(0,F115+G115-H115))</f>
        <v>0</v>
      </c>
      <c r="J115" s="3">
        <f>IF(Inputs!$B$27&lt;&gt;"Ready to model","PENDING INPUTS",IF(F115+G115&gt;H115,IF(F115+G115=0,0,H115*F115/(F115+G115)),MIN(B115+D115,F115+MAX(0,H115-F115-G115-IF((IF(A115&lt;=Inputs!$B$13,Inputs!$B$12,Inputs!$B$14))&lt;Inputs!$B$5,C115+E115-G115,0)))))</f>
        <v>0</v>
      </c>
      <c r="K115" s="3">
        <f>IF(Inputs!$B$27&lt;&gt;"Ready to model","PENDING INPUTS",MIN(C115+E115,MAX(0,H115-J115)))</f>
        <v>0</v>
      </c>
      <c r="L115" s="3">
        <f>IF(Inputs!$B$27&lt;&gt;"Ready to model","PENDING INPUTS",MAX(0,B115+D115-J115))</f>
        <v>0</v>
      </c>
      <c r="M115" s="3">
        <f>IF(Inputs!$B$27&lt;&gt;"Ready to model","PENDING INPUTS",MAX(0,C115+E115-K115))</f>
        <v>0</v>
      </c>
      <c r="N115" s="3">
        <f>IF(Inputs!$B$27&lt;&gt;"Ready to model","PENDING INPUTS",L115+M115)</f>
        <v>0</v>
      </c>
      <c r="O115" s="3">
        <f>IF(Inputs!$B$27&lt;&gt;"Ready to model","PENDING INPUTS",D115+E115+O114)</f>
        <v>792.25</v>
      </c>
      <c r="P115" s="3">
        <f>IF(Inputs!$B$27&lt;&gt;"Ready to model","PENDING INPUTS",J115+K115+P114)</f>
        <v>10866.25</v>
      </c>
    </row>
    <row r="116" spans="1:16" ht="27.95" customHeight="1" x14ac:dyDescent="0.25">
      <c r="A116">
        <v>112</v>
      </c>
      <c r="B116" s="3">
        <f>IF(Inputs!$B$27&lt;&gt;"Ready to model","PENDING INPUTS",L115)</f>
        <v>0</v>
      </c>
      <c r="C116" s="3">
        <f>IF(Inputs!$B$27&lt;&gt;"Ready to model","PENDING INPUTS",M115)</f>
        <v>0</v>
      </c>
      <c r="D116" s="3">
        <f>IF(Inputs!$B$27&lt;&gt;"Ready to model","PENDING INPUTS",ROUND(B116*(IF(A116&lt;=Inputs!$B$13,Inputs!$B$12,Inputs!$B$14))/12,2))</f>
        <v>0</v>
      </c>
      <c r="E116" s="3">
        <f>IF(Inputs!$B$27&lt;&gt;"Ready to model","PENDING INPUTS",ROUND(C116*Inputs!$B$5/12,2))</f>
        <v>0</v>
      </c>
      <c r="F116" s="3">
        <f>IF(Inputs!$B$27&lt;&gt;"Ready to model","PENDING INPUTS",MIN(B116+D116,MAX(Inputs!$B$16,ROUND(B116*Inputs!$B$15,2))))</f>
        <v>0</v>
      </c>
      <c r="G116" s="3">
        <f>IF(Inputs!$B$27&lt;&gt;"Ready to model","PENDING INPUTS",MIN(C116+E116,Inputs!$B$9))</f>
        <v>0</v>
      </c>
      <c r="H116" s="3">
        <f>IF(Inputs!$B$27&lt;&gt;"Ready to model","PENDING INPUTS",Inputs!$B$7)</f>
        <v>550</v>
      </c>
      <c r="I116" s="3">
        <f>IF(Inputs!$B$27&lt;&gt;"Ready to model","PENDING INPUTS",MAX(0,F116+G116-H116))</f>
        <v>0</v>
      </c>
      <c r="J116" s="3">
        <f>IF(Inputs!$B$27&lt;&gt;"Ready to model","PENDING INPUTS",IF(F116+G116&gt;H116,IF(F116+G116=0,0,H116*F116/(F116+G116)),MIN(B116+D116,F116+MAX(0,H116-F116-G116-IF((IF(A116&lt;=Inputs!$B$13,Inputs!$B$12,Inputs!$B$14))&lt;Inputs!$B$5,C116+E116-G116,0)))))</f>
        <v>0</v>
      </c>
      <c r="K116" s="3">
        <f>IF(Inputs!$B$27&lt;&gt;"Ready to model","PENDING INPUTS",MIN(C116+E116,MAX(0,H116-J116)))</f>
        <v>0</v>
      </c>
      <c r="L116" s="3">
        <f>IF(Inputs!$B$27&lt;&gt;"Ready to model","PENDING INPUTS",MAX(0,B116+D116-J116))</f>
        <v>0</v>
      </c>
      <c r="M116" s="3">
        <f>IF(Inputs!$B$27&lt;&gt;"Ready to model","PENDING INPUTS",MAX(0,C116+E116-K116))</f>
        <v>0</v>
      </c>
      <c r="N116" s="3">
        <f>IF(Inputs!$B$27&lt;&gt;"Ready to model","PENDING INPUTS",L116+M116)</f>
        <v>0</v>
      </c>
      <c r="O116" s="3">
        <f>IF(Inputs!$B$27&lt;&gt;"Ready to model","PENDING INPUTS",D116+E116+O115)</f>
        <v>792.25</v>
      </c>
      <c r="P116" s="3">
        <f>IF(Inputs!$B$27&lt;&gt;"Ready to model","PENDING INPUTS",J116+K116+P115)</f>
        <v>10866.25</v>
      </c>
    </row>
    <row r="117" spans="1:16" ht="27.95" customHeight="1" x14ac:dyDescent="0.25">
      <c r="A117">
        <v>113</v>
      </c>
      <c r="B117" s="3">
        <f>IF(Inputs!$B$27&lt;&gt;"Ready to model","PENDING INPUTS",L116)</f>
        <v>0</v>
      </c>
      <c r="C117" s="3">
        <f>IF(Inputs!$B$27&lt;&gt;"Ready to model","PENDING INPUTS",M116)</f>
        <v>0</v>
      </c>
      <c r="D117" s="3">
        <f>IF(Inputs!$B$27&lt;&gt;"Ready to model","PENDING INPUTS",ROUND(B117*(IF(A117&lt;=Inputs!$B$13,Inputs!$B$12,Inputs!$B$14))/12,2))</f>
        <v>0</v>
      </c>
      <c r="E117" s="3">
        <f>IF(Inputs!$B$27&lt;&gt;"Ready to model","PENDING INPUTS",ROUND(C117*Inputs!$B$5/12,2))</f>
        <v>0</v>
      </c>
      <c r="F117" s="3">
        <f>IF(Inputs!$B$27&lt;&gt;"Ready to model","PENDING INPUTS",MIN(B117+D117,MAX(Inputs!$B$16,ROUND(B117*Inputs!$B$15,2))))</f>
        <v>0</v>
      </c>
      <c r="G117" s="3">
        <f>IF(Inputs!$B$27&lt;&gt;"Ready to model","PENDING INPUTS",MIN(C117+E117,Inputs!$B$9))</f>
        <v>0</v>
      </c>
      <c r="H117" s="3">
        <f>IF(Inputs!$B$27&lt;&gt;"Ready to model","PENDING INPUTS",Inputs!$B$7)</f>
        <v>550</v>
      </c>
      <c r="I117" s="3">
        <f>IF(Inputs!$B$27&lt;&gt;"Ready to model","PENDING INPUTS",MAX(0,F117+G117-H117))</f>
        <v>0</v>
      </c>
      <c r="J117" s="3">
        <f>IF(Inputs!$B$27&lt;&gt;"Ready to model","PENDING INPUTS",IF(F117+G117&gt;H117,IF(F117+G117=0,0,H117*F117/(F117+G117)),MIN(B117+D117,F117+MAX(0,H117-F117-G117-IF((IF(A117&lt;=Inputs!$B$13,Inputs!$B$12,Inputs!$B$14))&lt;Inputs!$B$5,C117+E117-G117,0)))))</f>
        <v>0</v>
      </c>
      <c r="K117" s="3">
        <f>IF(Inputs!$B$27&lt;&gt;"Ready to model","PENDING INPUTS",MIN(C117+E117,MAX(0,H117-J117)))</f>
        <v>0</v>
      </c>
      <c r="L117" s="3">
        <f>IF(Inputs!$B$27&lt;&gt;"Ready to model","PENDING INPUTS",MAX(0,B117+D117-J117))</f>
        <v>0</v>
      </c>
      <c r="M117" s="3">
        <f>IF(Inputs!$B$27&lt;&gt;"Ready to model","PENDING INPUTS",MAX(0,C117+E117-K117))</f>
        <v>0</v>
      </c>
      <c r="N117" s="3">
        <f>IF(Inputs!$B$27&lt;&gt;"Ready to model","PENDING INPUTS",L117+M117)</f>
        <v>0</v>
      </c>
      <c r="O117" s="3">
        <f>IF(Inputs!$B$27&lt;&gt;"Ready to model","PENDING INPUTS",D117+E117+O116)</f>
        <v>792.25</v>
      </c>
      <c r="P117" s="3">
        <f>IF(Inputs!$B$27&lt;&gt;"Ready to model","PENDING INPUTS",J117+K117+P116)</f>
        <v>10866.25</v>
      </c>
    </row>
    <row r="118" spans="1:16" ht="27.95" customHeight="1" x14ac:dyDescent="0.25">
      <c r="A118">
        <v>114</v>
      </c>
      <c r="B118" s="3">
        <f>IF(Inputs!$B$27&lt;&gt;"Ready to model","PENDING INPUTS",L117)</f>
        <v>0</v>
      </c>
      <c r="C118" s="3">
        <f>IF(Inputs!$B$27&lt;&gt;"Ready to model","PENDING INPUTS",M117)</f>
        <v>0</v>
      </c>
      <c r="D118" s="3">
        <f>IF(Inputs!$B$27&lt;&gt;"Ready to model","PENDING INPUTS",ROUND(B118*(IF(A118&lt;=Inputs!$B$13,Inputs!$B$12,Inputs!$B$14))/12,2))</f>
        <v>0</v>
      </c>
      <c r="E118" s="3">
        <f>IF(Inputs!$B$27&lt;&gt;"Ready to model","PENDING INPUTS",ROUND(C118*Inputs!$B$5/12,2))</f>
        <v>0</v>
      </c>
      <c r="F118" s="3">
        <f>IF(Inputs!$B$27&lt;&gt;"Ready to model","PENDING INPUTS",MIN(B118+D118,MAX(Inputs!$B$16,ROUND(B118*Inputs!$B$15,2))))</f>
        <v>0</v>
      </c>
      <c r="G118" s="3">
        <f>IF(Inputs!$B$27&lt;&gt;"Ready to model","PENDING INPUTS",MIN(C118+E118,Inputs!$B$9))</f>
        <v>0</v>
      </c>
      <c r="H118" s="3">
        <f>IF(Inputs!$B$27&lt;&gt;"Ready to model","PENDING INPUTS",Inputs!$B$7)</f>
        <v>550</v>
      </c>
      <c r="I118" s="3">
        <f>IF(Inputs!$B$27&lt;&gt;"Ready to model","PENDING INPUTS",MAX(0,F118+G118-H118))</f>
        <v>0</v>
      </c>
      <c r="J118" s="3">
        <f>IF(Inputs!$B$27&lt;&gt;"Ready to model","PENDING INPUTS",IF(F118+G118&gt;H118,IF(F118+G118=0,0,H118*F118/(F118+G118)),MIN(B118+D118,F118+MAX(0,H118-F118-G118-IF((IF(A118&lt;=Inputs!$B$13,Inputs!$B$12,Inputs!$B$14))&lt;Inputs!$B$5,C118+E118-G118,0)))))</f>
        <v>0</v>
      </c>
      <c r="K118" s="3">
        <f>IF(Inputs!$B$27&lt;&gt;"Ready to model","PENDING INPUTS",MIN(C118+E118,MAX(0,H118-J118)))</f>
        <v>0</v>
      </c>
      <c r="L118" s="3">
        <f>IF(Inputs!$B$27&lt;&gt;"Ready to model","PENDING INPUTS",MAX(0,B118+D118-J118))</f>
        <v>0</v>
      </c>
      <c r="M118" s="3">
        <f>IF(Inputs!$B$27&lt;&gt;"Ready to model","PENDING INPUTS",MAX(0,C118+E118-K118))</f>
        <v>0</v>
      </c>
      <c r="N118" s="3">
        <f>IF(Inputs!$B$27&lt;&gt;"Ready to model","PENDING INPUTS",L118+M118)</f>
        <v>0</v>
      </c>
      <c r="O118" s="3">
        <f>IF(Inputs!$B$27&lt;&gt;"Ready to model","PENDING INPUTS",D118+E118+O117)</f>
        <v>792.25</v>
      </c>
      <c r="P118" s="3">
        <f>IF(Inputs!$B$27&lt;&gt;"Ready to model","PENDING INPUTS",J118+K118+P117)</f>
        <v>10866.25</v>
      </c>
    </row>
    <row r="119" spans="1:16" ht="27.95" customHeight="1" x14ac:dyDescent="0.25">
      <c r="A119">
        <v>115</v>
      </c>
      <c r="B119" s="3">
        <f>IF(Inputs!$B$27&lt;&gt;"Ready to model","PENDING INPUTS",L118)</f>
        <v>0</v>
      </c>
      <c r="C119" s="3">
        <f>IF(Inputs!$B$27&lt;&gt;"Ready to model","PENDING INPUTS",M118)</f>
        <v>0</v>
      </c>
      <c r="D119" s="3">
        <f>IF(Inputs!$B$27&lt;&gt;"Ready to model","PENDING INPUTS",ROUND(B119*(IF(A119&lt;=Inputs!$B$13,Inputs!$B$12,Inputs!$B$14))/12,2))</f>
        <v>0</v>
      </c>
      <c r="E119" s="3">
        <f>IF(Inputs!$B$27&lt;&gt;"Ready to model","PENDING INPUTS",ROUND(C119*Inputs!$B$5/12,2))</f>
        <v>0</v>
      </c>
      <c r="F119" s="3">
        <f>IF(Inputs!$B$27&lt;&gt;"Ready to model","PENDING INPUTS",MIN(B119+D119,MAX(Inputs!$B$16,ROUND(B119*Inputs!$B$15,2))))</f>
        <v>0</v>
      </c>
      <c r="G119" s="3">
        <f>IF(Inputs!$B$27&lt;&gt;"Ready to model","PENDING INPUTS",MIN(C119+E119,Inputs!$B$9))</f>
        <v>0</v>
      </c>
      <c r="H119" s="3">
        <f>IF(Inputs!$B$27&lt;&gt;"Ready to model","PENDING INPUTS",Inputs!$B$7)</f>
        <v>550</v>
      </c>
      <c r="I119" s="3">
        <f>IF(Inputs!$B$27&lt;&gt;"Ready to model","PENDING INPUTS",MAX(0,F119+G119-H119))</f>
        <v>0</v>
      </c>
      <c r="J119" s="3">
        <f>IF(Inputs!$B$27&lt;&gt;"Ready to model","PENDING INPUTS",IF(F119+G119&gt;H119,IF(F119+G119=0,0,H119*F119/(F119+G119)),MIN(B119+D119,F119+MAX(0,H119-F119-G119-IF((IF(A119&lt;=Inputs!$B$13,Inputs!$B$12,Inputs!$B$14))&lt;Inputs!$B$5,C119+E119-G119,0)))))</f>
        <v>0</v>
      </c>
      <c r="K119" s="3">
        <f>IF(Inputs!$B$27&lt;&gt;"Ready to model","PENDING INPUTS",MIN(C119+E119,MAX(0,H119-J119)))</f>
        <v>0</v>
      </c>
      <c r="L119" s="3">
        <f>IF(Inputs!$B$27&lt;&gt;"Ready to model","PENDING INPUTS",MAX(0,B119+D119-J119))</f>
        <v>0</v>
      </c>
      <c r="M119" s="3">
        <f>IF(Inputs!$B$27&lt;&gt;"Ready to model","PENDING INPUTS",MAX(0,C119+E119-K119))</f>
        <v>0</v>
      </c>
      <c r="N119" s="3">
        <f>IF(Inputs!$B$27&lt;&gt;"Ready to model","PENDING INPUTS",L119+M119)</f>
        <v>0</v>
      </c>
      <c r="O119" s="3">
        <f>IF(Inputs!$B$27&lt;&gt;"Ready to model","PENDING INPUTS",D119+E119+O118)</f>
        <v>792.25</v>
      </c>
      <c r="P119" s="3">
        <f>IF(Inputs!$B$27&lt;&gt;"Ready to model","PENDING INPUTS",J119+K119+P118)</f>
        <v>10866.25</v>
      </c>
    </row>
    <row r="120" spans="1:16" ht="27.95" customHeight="1" x14ac:dyDescent="0.25">
      <c r="A120">
        <v>116</v>
      </c>
      <c r="B120" s="3">
        <f>IF(Inputs!$B$27&lt;&gt;"Ready to model","PENDING INPUTS",L119)</f>
        <v>0</v>
      </c>
      <c r="C120" s="3">
        <f>IF(Inputs!$B$27&lt;&gt;"Ready to model","PENDING INPUTS",M119)</f>
        <v>0</v>
      </c>
      <c r="D120" s="3">
        <f>IF(Inputs!$B$27&lt;&gt;"Ready to model","PENDING INPUTS",ROUND(B120*(IF(A120&lt;=Inputs!$B$13,Inputs!$B$12,Inputs!$B$14))/12,2))</f>
        <v>0</v>
      </c>
      <c r="E120" s="3">
        <f>IF(Inputs!$B$27&lt;&gt;"Ready to model","PENDING INPUTS",ROUND(C120*Inputs!$B$5/12,2))</f>
        <v>0</v>
      </c>
      <c r="F120" s="3">
        <f>IF(Inputs!$B$27&lt;&gt;"Ready to model","PENDING INPUTS",MIN(B120+D120,MAX(Inputs!$B$16,ROUND(B120*Inputs!$B$15,2))))</f>
        <v>0</v>
      </c>
      <c r="G120" s="3">
        <f>IF(Inputs!$B$27&lt;&gt;"Ready to model","PENDING INPUTS",MIN(C120+E120,Inputs!$B$9))</f>
        <v>0</v>
      </c>
      <c r="H120" s="3">
        <f>IF(Inputs!$B$27&lt;&gt;"Ready to model","PENDING INPUTS",Inputs!$B$7)</f>
        <v>550</v>
      </c>
      <c r="I120" s="3">
        <f>IF(Inputs!$B$27&lt;&gt;"Ready to model","PENDING INPUTS",MAX(0,F120+G120-H120))</f>
        <v>0</v>
      </c>
      <c r="J120" s="3">
        <f>IF(Inputs!$B$27&lt;&gt;"Ready to model","PENDING INPUTS",IF(F120+G120&gt;H120,IF(F120+G120=0,0,H120*F120/(F120+G120)),MIN(B120+D120,F120+MAX(0,H120-F120-G120-IF((IF(A120&lt;=Inputs!$B$13,Inputs!$B$12,Inputs!$B$14))&lt;Inputs!$B$5,C120+E120-G120,0)))))</f>
        <v>0</v>
      </c>
      <c r="K120" s="3">
        <f>IF(Inputs!$B$27&lt;&gt;"Ready to model","PENDING INPUTS",MIN(C120+E120,MAX(0,H120-J120)))</f>
        <v>0</v>
      </c>
      <c r="L120" s="3">
        <f>IF(Inputs!$B$27&lt;&gt;"Ready to model","PENDING INPUTS",MAX(0,B120+D120-J120))</f>
        <v>0</v>
      </c>
      <c r="M120" s="3">
        <f>IF(Inputs!$B$27&lt;&gt;"Ready to model","PENDING INPUTS",MAX(0,C120+E120-K120))</f>
        <v>0</v>
      </c>
      <c r="N120" s="3">
        <f>IF(Inputs!$B$27&lt;&gt;"Ready to model","PENDING INPUTS",L120+M120)</f>
        <v>0</v>
      </c>
      <c r="O120" s="3">
        <f>IF(Inputs!$B$27&lt;&gt;"Ready to model","PENDING INPUTS",D120+E120+O119)</f>
        <v>792.25</v>
      </c>
      <c r="P120" s="3">
        <f>IF(Inputs!$B$27&lt;&gt;"Ready to model","PENDING INPUTS",J120+K120+P119)</f>
        <v>10866.25</v>
      </c>
    </row>
    <row r="121" spans="1:16" ht="27.95" customHeight="1" x14ac:dyDescent="0.25">
      <c r="A121">
        <v>117</v>
      </c>
      <c r="B121" s="3">
        <f>IF(Inputs!$B$27&lt;&gt;"Ready to model","PENDING INPUTS",L120)</f>
        <v>0</v>
      </c>
      <c r="C121" s="3">
        <f>IF(Inputs!$B$27&lt;&gt;"Ready to model","PENDING INPUTS",M120)</f>
        <v>0</v>
      </c>
      <c r="D121" s="3">
        <f>IF(Inputs!$B$27&lt;&gt;"Ready to model","PENDING INPUTS",ROUND(B121*(IF(A121&lt;=Inputs!$B$13,Inputs!$B$12,Inputs!$B$14))/12,2))</f>
        <v>0</v>
      </c>
      <c r="E121" s="3">
        <f>IF(Inputs!$B$27&lt;&gt;"Ready to model","PENDING INPUTS",ROUND(C121*Inputs!$B$5/12,2))</f>
        <v>0</v>
      </c>
      <c r="F121" s="3">
        <f>IF(Inputs!$B$27&lt;&gt;"Ready to model","PENDING INPUTS",MIN(B121+D121,MAX(Inputs!$B$16,ROUND(B121*Inputs!$B$15,2))))</f>
        <v>0</v>
      </c>
      <c r="G121" s="3">
        <f>IF(Inputs!$B$27&lt;&gt;"Ready to model","PENDING INPUTS",MIN(C121+E121,Inputs!$B$9))</f>
        <v>0</v>
      </c>
      <c r="H121" s="3">
        <f>IF(Inputs!$B$27&lt;&gt;"Ready to model","PENDING INPUTS",Inputs!$B$7)</f>
        <v>550</v>
      </c>
      <c r="I121" s="3">
        <f>IF(Inputs!$B$27&lt;&gt;"Ready to model","PENDING INPUTS",MAX(0,F121+G121-H121))</f>
        <v>0</v>
      </c>
      <c r="J121" s="3">
        <f>IF(Inputs!$B$27&lt;&gt;"Ready to model","PENDING INPUTS",IF(F121+G121&gt;H121,IF(F121+G121=0,0,H121*F121/(F121+G121)),MIN(B121+D121,F121+MAX(0,H121-F121-G121-IF((IF(A121&lt;=Inputs!$B$13,Inputs!$B$12,Inputs!$B$14))&lt;Inputs!$B$5,C121+E121-G121,0)))))</f>
        <v>0</v>
      </c>
      <c r="K121" s="3">
        <f>IF(Inputs!$B$27&lt;&gt;"Ready to model","PENDING INPUTS",MIN(C121+E121,MAX(0,H121-J121)))</f>
        <v>0</v>
      </c>
      <c r="L121" s="3">
        <f>IF(Inputs!$B$27&lt;&gt;"Ready to model","PENDING INPUTS",MAX(0,B121+D121-J121))</f>
        <v>0</v>
      </c>
      <c r="M121" s="3">
        <f>IF(Inputs!$B$27&lt;&gt;"Ready to model","PENDING INPUTS",MAX(0,C121+E121-K121))</f>
        <v>0</v>
      </c>
      <c r="N121" s="3">
        <f>IF(Inputs!$B$27&lt;&gt;"Ready to model","PENDING INPUTS",L121+M121)</f>
        <v>0</v>
      </c>
      <c r="O121" s="3">
        <f>IF(Inputs!$B$27&lt;&gt;"Ready to model","PENDING INPUTS",D121+E121+O120)</f>
        <v>792.25</v>
      </c>
      <c r="P121" s="3">
        <f>IF(Inputs!$B$27&lt;&gt;"Ready to model","PENDING INPUTS",J121+K121+P120)</f>
        <v>10866.25</v>
      </c>
    </row>
    <row r="122" spans="1:16" ht="27.95" customHeight="1" x14ac:dyDescent="0.25">
      <c r="A122">
        <v>118</v>
      </c>
      <c r="B122" s="3">
        <f>IF(Inputs!$B$27&lt;&gt;"Ready to model","PENDING INPUTS",L121)</f>
        <v>0</v>
      </c>
      <c r="C122" s="3">
        <f>IF(Inputs!$B$27&lt;&gt;"Ready to model","PENDING INPUTS",M121)</f>
        <v>0</v>
      </c>
      <c r="D122" s="3">
        <f>IF(Inputs!$B$27&lt;&gt;"Ready to model","PENDING INPUTS",ROUND(B122*(IF(A122&lt;=Inputs!$B$13,Inputs!$B$12,Inputs!$B$14))/12,2))</f>
        <v>0</v>
      </c>
      <c r="E122" s="3">
        <f>IF(Inputs!$B$27&lt;&gt;"Ready to model","PENDING INPUTS",ROUND(C122*Inputs!$B$5/12,2))</f>
        <v>0</v>
      </c>
      <c r="F122" s="3">
        <f>IF(Inputs!$B$27&lt;&gt;"Ready to model","PENDING INPUTS",MIN(B122+D122,MAX(Inputs!$B$16,ROUND(B122*Inputs!$B$15,2))))</f>
        <v>0</v>
      </c>
      <c r="G122" s="3">
        <f>IF(Inputs!$B$27&lt;&gt;"Ready to model","PENDING INPUTS",MIN(C122+E122,Inputs!$B$9))</f>
        <v>0</v>
      </c>
      <c r="H122" s="3">
        <f>IF(Inputs!$B$27&lt;&gt;"Ready to model","PENDING INPUTS",Inputs!$B$7)</f>
        <v>550</v>
      </c>
      <c r="I122" s="3">
        <f>IF(Inputs!$B$27&lt;&gt;"Ready to model","PENDING INPUTS",MAX(0,F122+G122-H122))</f>
        <v>0</v>
      </c>
      <c r="J122" s="3">
        <f>IF(Inputs!$B$27&lt;&gt;"Ready to model","PENDING INPUTS",IF(F122+G122&gt;H122,IF(F122+G122=0,0,H122*F122/(F122+G122)),MIN(B122+D122,F122+MAX(0,H122-F122-G122-IF((IF(A122&lt;=Inputs!$B$13,Inputs!$B$12,Inputs!$B$14))&lt;Inputs!$B$5,C122+E122-G122,0)))))</f>
        <v>0</v>
      </c>
      <c r="K122" s="3">
        <f>IF(Inputs!$B$27&lt;&gt;"Ready to model","PENDING INPUTS",MIN(C122+E122,MAX(0,H122-J122)))</f>
        <v>0</v>
      </c>
      <c r="L122" s="3">
        <f>IF(Inputs!$B$27&lt;&gt;"Ready to model","PENDING INPUTS",MAX(0,B122+D122-J122))</f>
        <v>0</v>
      </c>
      <c r="M122" s="3">
        <f>IF(Inputs!$B$27&lt;&gt;"Ready to model","PENDING INPUTS",MAX(0,C122+E122-K122))</f>
        <v>0</v>
      </c>
      <c r="N122" s="3">
        <f>IF(Inputs!$B$27&lt;&gt;"Ready to model","PENDING INPUTS",L122+M122)</f>
        <v>0</v>
      </c>
      <c r="O122" s="3">
        <f>IF(Inputs!$B$27&lt;&gt;"Ready to model","PENDING INPUTS",D122+E122+O121)</f>
        <v>792.25</v>
      </c>
      <c r="P122" s="3">
        <f>IF(Inputs!$B$27&lt;&gt;"Ready to model","PENDING INPUTS",J122+K122+P121)</f>
        <v>10866.25</v>
      </c>
    </row>
    <row r="123" spans="1:16" ht="27.95" customHeight="1" x14ac:dyDescent="0.25">
      <c r="A123">
        <v>119</v>
      </c>
      <c r="B123" s="3">
        <f>IF(Inputs!$B$27&lt;&gt;"Ready to model","PENDING INPUTS",L122)</f>
        <v>0</v>
      </c>
      <c r="C123" s="3">
        <f>IF(Inputs!$B$27&lt;&gt;"Ready to model","PENDING INPUTS",M122)</f>
        <v>0</v>
      </c>
      <c r="D123" s="3">
        <f>IF(Inputs!$B$27&lt;&gt;"Ready to model","PENDING INPUTS",ROUND(B123*(IF(A123&lt;=Inputs!$B$13,Inputs!$B$12,Inputs!$B$14))/12,2))</f>
        <v>0</v>
      </c>
      <c r="E123" s="3">
        <f>IF(Inputs!$B$27&lt;&gt;"Ready to model","PENDING INPUTS",ROUND(C123*Inputs!$B$5/12,2))</f>
        <v>0</v>
      </c>
      <c r="F123" s="3">
        <f>IF(Inputs!$B$27&lt;&gt;"Ready to model","PENDING INPUTS",MIN(B123+D123,MAX(Inputs!$B$16,ROUND(B123*Inputs!$B$15,2))))</f>
        <v>0</v>
      </c>
      <c r="G123" s="3">
        <f>IF(Inputs!$B$27&lt;&gt;"Ready to model","PENDING INPUTS",MIN(C123+E123,Inputs!$B$9))</f>
        <v>0</v>
      </c>
      <c r="H123" s="3">
        <f>IF(Inputs!$B$27&lt;&gt;"Ready to model","PENDING INPUTS",Inputs!$B$7)</f>
        <v>550</v>
      </c>
      <c r="I123" s="3">
        <f>IF(Inputs!$B$27&lt;&gt;"Ready to model","PENDING INPUTS",MAX(0,F123+G123-H123))</f>
        <v>0</v>
      </c>
      <c r="J123" s="3">
        <f>IF(Inputs!$B$27&lt;&gt;"Ready to model","PENDING INPUTS",IF(F123+G123&gt;H123,IF(F123+G123=0,0,H123*F123/(F123+G123)),MIN(B123+D123,F123+MAX(0,H123-F123-G123-IF((IF(A123&lt;=Inputs!$B$13,Inputs!$B$12,Inputs!$B$14))&lt;Inputs!$B$5,C123+E123-G123,0)))))</f>
        <v>0</v>
      </c>
      <c r="K123" s="3">
        <f>IF(Inputs!$B$27&lt;&gt;"Ready to model","PENDING INPUTS",MIN(C123+E123,MAX(0,H123-J123)))</f>
        <v>0</v>
      </c>
      <c r="L123" s="3">
        <f>IF(Inputs!$B$27&lt;&gt;"Ready to model","PENDING INPUTS",MAX(0,B123+D123-J123))</f>
        <v>0</v>
      </c>
      <c r="M123" s="3">
        <f>IF(Inputs!$B$27&lt;&gt;"Ready to model","PENDING INPUTS",MAX(0,C123+E123-K123))</f>
        <v>0</v>
      </c>
      <c r="N123" s="3">
        <f>IF(Inputs!$B$27&lt;&gt;"Ready to model","PENDING INPUTS",L123+M123)</f>
        <v>0</v>
      </c>
      <c r="O123" s="3">
        <f>IF(Inputs!$B$27&lt;&gt;"Ready to model","PENDING INPUTS",D123+E123+O122)</f>
        <v>792.25</v>
      </c>
      <c r="P123" s="3">
        <f>IF(Inputs!$B$27&lt;&gt;"Ready to model","PENDING INPUTS",J123+K123+P122)</f>
        <v>10866.25</v>
      </c>
    </row>
    <row r="124" spans="1:16" ht="27.95" customHeight="1" x14ac:dyDescent="0.25">
      <c r="A124">
        <v>120</v>
      </c>
      <c r="B124" s="3">
        <f>IF(Inputs!$B$27&lt;&gt;"Ready to model","PENDING INPUTS",L123)</f>
        <v>0</v>
      </c>
      <c r="C124" s="3">
        <f>IF(Inputs!$B$27&lt;&gt;"Ready to model","PENDING INPUTS",M123)</f>
        <v>0</v>
      </c>
      <c r="D124" s="3">
        <f>IF(Inputs!$B$27&lt;&gt;"Ready to model","PENDING INPUTS",ROUND(B124*(IF(A124&lt;=Inputs!$B$13,Inputs!$B$12,Inputs!$B$14))/12,2))</f>
        <v>0</v>
      </c>
      <c r="E124" s="3">
        <f>IF(Inputs!$B$27&lt;&gt;"Ready to model","PENDING INPUTS",ROUND(C124*Inputs!$B$5/12,2))</f>
        <v>0</v>
      </c>
      <c r="F124" s="3">
        <f>IF(Inputs!$B$27&lt;&gt;"Ready to model","PENDING INPUTS",MIN(B124+D124,MAX(Inputs!$B$16,ROUND(B124*Inputs!$B$15,2))))</f>
        <v>0</v>
      </c>
      <c r="G124" s="3">
        <f>IF(Inputs!$B$27&lt;&gt;"Ready to model","PENDING INPUTS",MIN(C124+E124,Inputs!$B$9))</f>
        <v>0</v>
      </c>
      <c r="H124" s="3">
        <f>IF(Inputs!$B$27&lt;&gt;"Ready to model","PENDING INPUTS",Inputs!$B$7)</f>
        <v>550</v>
      </c>
      <c r="I124" s="3">
        <f>IF(Inputs!$B$27&lt;&gt;"Ready to model","PENDING INPUTS",MAX(0,F124+G124-H124))</f>
        <v>0</v>
      </c>
      <c r="J124" s="3">
        <f>IF(Inputs!$B$27&lt;&gt;"Ready to model","PENDING INPUTS",IF(F124+G124&gt;H124,IF(F124+G124=0,0,H124*F124/(F124+G124)),MIN(B124+D124,F124+MAX(0,H124-F124-G124-IF((IF(A124&lt;=Inputs!$B$13,Inputs!$B$12,Inputs!$B$14))&lt;Inputs!$B$5,C124+E124-G124,0)))))</f>
        <v>0</v>
      </c>
      <c r="K124" s="3">
        <f>IF(Inputs!$B$27&lt;&gt;"Ready to model","PENDING INPUTS",MIN(C124+E124,MAX(0,H124-J124)))</f>
        <v>0</v>
      </c>
      <c r="L124" s="3">
        <f>IF(Inputs!$B$27&lt;&gt;"Ready to model","PENDING INPUTS",MAX(0,B124+D124-J124))</f>
        <v>0</v>
      </c>
      <c r="M124" s="3">
        <f>IF(Inputs!$B$27&lt;&gt;"Ready to model","PENDING INPUTS",MAX(0,C124+E124-K124))</f>
        <v>0</v>
      </c>
      <c r="N124" s="3">
        <f>IF(Inputs!$B$27&lt;&gt;"Ready to model","PENDING INPUTS",L124+M124)</f>
        <v>0</v>
      </c>
      <c r="O124" s="3">
        <f>IF(Inputs!$B$27&lt;&gt;"Ready to model","PENDING INPUTS",D124+E124+O123)</f>
        <v>792.25</v>
      </c>
      <c r="P124" s="3">
        <f>IF(Inputs!$B$27&lt;&gt;"Ready to model","PENDING INPUTS",J124+K124+P123)</f>
        <v>10866.25</v>
      </c>
    </row>
    <row r="125" spans="1:16" ht="27.95" customHeight="1" x14ac:dyDescent="0.25">
      <c r="A125">
        <v>121</v>
      </c>
      <c r="B125" s="3">
        <f>IF(Inputs!$B$27&lt;&gt;"Ready to model","PENDING INPUTS",L124)</f>
        <v>0</v>
      </c>
      <c r="C125" s="3">
        <f>IF(Inputs!$B$27&lt;&gt;"Ready to model","PENDING INPUTS",M124)</f>
        <v>0</v>
      </c>
      <c r="D125" s="3">
        <f>IF(Inputs!$B$27&lt;&gt;"Ready to model","PENDING INPUTS",ROUND(B125*(IF(A125&lt;=Inputs!$B$13,Inputs!$B$12,Inputs!$B$14))/12,2))</f>
        <v>0</v>
      </c>
      <c r="E125" s="3">
        <f>IF(Inputs!$B$27&lt;&gt;"Ready to model","PENDING INPUTS",ROUND(C125*Inputs!$B$5/12,2))</f>
        <v>0</v>
      </c>
      <c r="F125" s="3">
        <f>IF(Inputs!$B$27&lt;&gt;"Ready to model","PENDING INPUTS",MIN(B125+D125,MAX(Inputs!$B$16,ROUND(B125*Inputs!$B$15,2))))</f>
        <v>0</v>
      </c>
      <c r="G125" s="3">
        <f>IF(Inputs!$B$27&lt;&gt;"Ready to model","PENDING INPUTS",MIN(C125+E125,Inputs!$B$9))</f>
        <v>0</v>
      </c>
      <c r="H125" s="3">
        <f>IF(Inputs!$B$27&lt;&gt;"Ready to model","PENDING INPUTS",Inputs!$B$7)</f>
        <v>550</v>
      </c>
      <c r="I125" s="3">
        <f>IF(Inputs!$B$27&lt;&gt;"Ready to model","PENDING INPUTS",MAX(0,F125+G125-H125))</f>
        <v>0</v>
      </c>
      <c r="J125" s="3">
        <f>IF(Inputs!$B$27&lt;&gt;"Ready to model","PENDING INPUTS",IF(F125+G125&gt;H125,IF(F125+G125=0,0,H125*F125/(F125+G125)),MIN(B125+D125,F125+MAX(0,H125-F125-G125-IF((IF(A125&lt;=Inputs!$B$13,Inputs!$B$12,Inputs!$B$14))&lt;Inputs!$B$5,C125+E125-G125,0)))))</f>
        <v>0</v>
      </c>
      <c r="K125" s="3">
        <f>IF(Inputs!$B$27&lt;&gt;"Ready to model","PENDING INPUTS",MIN(C125+E125,MAX(0,H125-J125)))</f>
        <v>0</v>
      </c>
      <c r="L125" s="3">
        <f>IF(Inputs!$B$27&lt;&gt;"Ready to model","PENDING INPUTS",MAX(0,B125+D125-J125))</f>
        <v>0</v>
      </c>
      <c r="M125" s="3">
        <f>IF(Inputs!$B$27&lt;&gt;"Ready to model","PENDING INPUTS",MAX(0,C125+E125-K125))</f>
        <v>0</v>
      </c>
      <c r="N125" s="3">
        <f>IF(Inputs!$B$27&lt;&gt;"Ready to model","PENDING INPUTS",L125+M125)</f>
        <v>0</v>
      </c>
      <c r="O125" s="3">
        <f>IF(Inputs!$B$27&lt;&gt;"Ready to model","PENDING INPUTS",D125+E125+O124)</f>
        <v>792.25</v>
      </c>
      <c r="P125" s="3">
        <f>IF(Inputs!$B$27&lt;&gt;"Ready to model","PENDING INPUTS",J125+K125+P124)</f>
        <v>10866.25</v>
      </c>
    </row>
    <row r="126" spans="1:16" ht="27.95" customHeight="1" x14ac:dyDescent="0.25">
      <c r="A126">
        <v>122</v>
      </c>
      <c r="B126" s="3">
        <f>IF(Inputs!$B$27&lt;&gt;"Ready to model","PENDING INPUTS",L125)</f>
        <v>0</v>
      </c>
      <c r="C126" s="3">
        <f>IF(Inputs!$B$27&lt;&gt;"Ready to model","PENDING INPUTS",M125)</f>
        <v>0</v>
      </c>
      <c r="D126" s="3">
        <f>IF(Inputs!$B$27&lt;&gt;"Ready to model","PENDING INPUTS",ROUND(B126*(IF(A126&lt;=Inputs!$B$13,Inputs!$B$12,Inputs!$B$14))/12,2))</f>
        <v>0</v>
      </c>
      <c r="E126" s="3">
        <f>IF(Inputs!$B$27&lt;&gt;"Ready to model","PENDING INPUTS",ROUND(C126*Inputs!$B$5/12,2))</f>
        <v>0</v>
      </c>
      <c r="F126" s="3">
        <f>IF(Inputs!$B$27&lt;&gt;"Ready to model","PENDING INPUTS",MIN(B126+D126,MAX(Inputs!$B$16,ROUND(B126*Inputs!$B$15,2))))</f>
        <v>0</v>
      </c>
      <c r="G126" s="3">
        <f>IF(Inputs!$B$27&lt;&gt;"Ready to model","PENDING INPUTS",MIN(C126+E126,Inputs!$B$9))</f>
        <v>0</v>
      </c>
      <c r="H126" s="3">
        <f>IF(Inputs!$B$27&lt;&gt;"Ready to model","PENDING INPUTS",Inputs!$B$7)</f>
        <v>550</v>
      </c>
      <c r="I126" s="3">
        <f>IF(Inputs!$B$27&lt;&gt;"Ready to model","PENDING INPUTS",MAX(0,F126+G126-H126))</f>
        <v>0</v>
      </c>
      <c r="J126" s="3">
        <f>IF(Inputs!$B$27&lt;&gt;"Ready to model","PENDING INPUTS",IF(F126+G126&gt;H126,IF(F126+G126=0,0,H126*F126/(F126+G126)),MIN(B126+D126,F126+MAX(0,H126-F126-G126-IF((IF(A126&lt;=Inputs!$B$13,Inputs!$B$12,Inputs!$B$14))&lt;Inputs!$B$5,C126+E126-G126,0)))))</f>
        <v>0</v>
      </c>
      <c r="K126" s="3">
        <f>IF(Inputs!$B$27&lt;&gt;"Ready to model","PENDING INPUTS",MIN(C126+E126,MAX(0,H126-J126)))</f>
        <v>0</v>
      </c>
      <c r="L126" s="3">
        <f>IF(Inputs!$B$27&lt;&gt;"Ready to model","PENDING INPUTS",MAX(0,B126+D126-J126))</f>
        <v>0</v>
      </c>
      <c r="M126" s="3">
        <f>IF(Inputs!$B$27&lt;&gt;"Ready to model","PENDING INPUTS",MAX(0,C126+E126-K126))</f>
        <v>0</v>
      </c>
      <c r="N126" s="3">
        <f>IF(Inputs!$B$27&lt;&gt;"Ready to model","PENDING INPUTS",L126+M126)</f>
        <v>0</v>
      </c>
      <c r="O126" s="3">
        <f>IF(Inputs!$B$27&lt;&gt;"Ready to model","PENDING INPUTS",D126+E126+O125)</f>
        <v>792.25</v>
      </c>
      <c r="P126" s="3">
        <f>IF(Inputs!$B$27&lt;&gt;"Ready to model","PENDING INPUTS",J126+K126+P125)</f>
        <v>10866.25</v>
      </c>
    </row>
    <row r="127" spans="1:16" ht="27.95" customHeight="1" x14ac:dyDescent="0.25">
      <c r="A127">
        <v>123</v>
      </c>
      <c r="B127" s="3">
        <f>IF(Inputs!$B$27&lt;&gt;"Ready to model","PENDING INPUTS",L126)</f>
        <v>0</v>
      </c>
      <c r="C127" s="3">
        <f>IF(Inputs!$B$27&lt;&gt;"Ready to model","PENDING INPUTS",M126)</f>
        <v>0</v>
      </c>
      <c r="D127" s="3">
        <f>IF(Inputs!$B$27&lt;&gt;"Ready to model","PENDING INPUTS",ROUND(B127*(IF(A127&lt;=Inputs!$B$13,Inputs!$B$12,Inputs!$B$14))/12,2))</f>
        <v>0</v>
      </c>
      <c r="E127" s="3">
        <f>IF(Inputs!$B$27&lt;&gt;"Ready to model","PENDING INPUTS",ROUND(C127*Inputs!$B$5/12,2))</f>
        <v>0</v>
      </c>
      <c r="F127" s="3">
        <f>IF(Inputs!$B$27&lt;&gt;"Ready to model","PENDING INPUTS",MIN(B127+D127,MAX(Inputs!$B$16,ROUND(B127*Inputs!$B$15,2))))</f>
        <v>0</v>
      </c>
      <c r="G127" s="3">
        <f>IF(Inputs!$B$27&lt;&gt;"Ready to model","PENDING INPUTS",MIN(C127+E127,Inputs!$B$9))</f>
        <v>0</v>
      </c>
      <c r="H127" s="3">
        <f>IF(Inputs!$B$27&lt;&gt;"Ready to model","PENDING INPUTS",Inputs!$B$7)</f>
        <v>550</v>
      </c>
      <c r="I127" s="3">
        <f>IF(Inputs!$B$27&lt;&gt;"Ready to model","PENDING INPUTS",MAX(0,F127+G127-H127))</f>
        <v>0</v>
      </c>
      <c r="J127" s="3">
        <f>IF(Inputs!$B$27&lt;&gt;"Ready to model","PENDING INPUTS",IF(F127+G127&gt;H127,IF(F127+G127=0,0,H127*F127/(F127+G127)),MIN(B127+D127,F127+MAX(0,H127-F127-G127-IF((IF(A127&lt;=Inputs!$B$13,Inputs!$B$12,Inputs!$B$14))&lt;Inputs!$B$5,C127+E127-G127,0)))))</f>
        <v>0</v>
      </c>
      <c r="K127" s="3">
        <f>IF(Inputs!$B$27&lt;&gt;"Ready to model","PENDING INPUTS",MIN(C127+E127,MAX(0,H127-J127)))</f>
        <v>0</v>
      </c>
      <c r="L127" s="3">
        <f>IF(Inputs!$B$27&lt;&gt;"Ready to model","PENDING INPUTS",MAX(0,B127+D127-J127))</f>
        <v>0</v>
      </c>
      <c r="M127" s="3">
        <f>IF(Inputs!$B$27&lt;&gt;"Ready to model","PENDING INPUTS",MAX(0,C127+E127-K127))</f>
        <v>0</v>
      </c>
      <c r="N127" s="3">
        <f>IF(Inputs!$B$27&lt;&gt;"Ready to model","PENDING INPUTS",L127+M127)</f>
        <v>0</v>
      </c>
      <c r="O127" s="3">
        <f>IF(Inputs!$B$27&lt;&gt;"Ready to model","PENDING INPUTS",D127+E127+O126)</f>
        <v>792.25</v>
      </c>
      <c r="P127" s="3">
        <f>IF(Inputs!$B$27&lt;&gt;"Ready to model","PENDING INPUTS",J127+K127+P126)</f>
        <v>10866.25</v>
      </c>
    </row>
    <row r="128" spans="1:16" ht="27.95" customHeight="1" x14ac:dyDescent="0.25">
      <c r="A128">
        <v>124</v>
      </c>
      <c r="B128" s="3">
        <f>IF(Inputs!$B$27&lt;&gt;"Ready to model","PENDING INPUTS",L127)</f>
        <v>0</v>
      </c>
      <c r="C128" s="3">
        <f>IF(Inputs!$B$27&lt;&gt;"Ready to model","PENDING INPUTS",M127)</f>
        <v>0</v>
      </c>
      <c r="D128" s="3">
        <f>IF(Inputs!$B$27&lt;&gt;"Ready to model","PENDING INPUTS",ROUND(B128*(IF(A128&lt;=Inputs!$B$13,Inputs!$B$12,Inputs!$B$14))/12,2))</f>
        <v>0</v>
      </c>
      <c r="E128" s="3">
        <f>IF(Inputs!$B$27&lt;&gt;"Ready to model","PENDING INPUTS",ROUND(C128*Inputs!$B$5/12,2))</f>
        <v>0</v>
      </c>
      <c r="F128" s="3">
        <f>IF(Inputs!$B$27&lt;&gt;"Ready to model","PENDING INPUTS",MIN(B128+D128,MAX(Inputs!$B$16,ROUND(B128*Inputs!$B$15,2))))</f>
        <v>0</v>
      </c>
      <c r="G128" s="3">
        <f>IF(Inputs!$B$27&lt;&gt;"Ready to model","PENDING INPUTS",MIN(C128+E128,Inputs!$B$9))</f>
        <v>0</v>
      </c>
      <c r="H128" s="3">
        <f>IF(Inputs!$B$27&lt;&gt;"Ready to model","PENDING INPUTS",Inputs!$B$7)</f>
        <v>550</v>
      </c>
      <c r="I128" s="3">
        <f>IF(Inputs!$B$27&lt;&gt;"Ready to model","PENDING INPUTS",MAX(0,F128+G128-H128))</f>
        <v>0</v>
      </c>
      <c r="J128" s="3">
        <f>IF(Inputs!$B$27&lt;&gt;"Ready to model","PENDING INPUTS",IF(F128+G128&gt;H128,IF(F128+G128=0,0,H128*F128/(F128+G128)),MIN(B128+D128,F128+MAX(0,H128-F128-G128-IF((IF(A128&lt;=Inputs!$B$13,Inputs!$B$12,Inputs!$B$14))&lt;Inputs!$B$5,C128+E128-G128,0)))))</f>
        <v>0</v>
      </c>
      <c r="K128" s="3">
        <f>IF(Inputs!$B$27&lt;&gt;"Ready to model","PENDING INPUTS",MIN(C128+E128,MAX(0,H128-J128)))</f>
        <v>0</v>
      </c>
      <c r="L128" s="3">
        <f>IF(Inputs!$B$27&lt;&gt;"Ready to model","PENDING INPUTS",MAX(0,B128+D128-J128))</f>
        <v>0</v>
      </c>
      <c r="M128" s="3">
        <f>IF(Inputs!$B$27&lt;&gt;"Ready to model","PENDING INPUTS",MAX(0,C128+E128-K128))</f>
        <v>0</v>
      </c>
      <c r="N128" s="3">
        <f>IF(Inputs!$B$27&lt;&gt;"Ready to model","PENDING INPUTS",L128+M128)</f>
        <v>0</v>
      </c>
      <c r="O128" s="3">
        <f>IF(Inputs!$B$27&lt;&gt;"Ready to model","PENDING INPUTS",D128+E128+O127)</f>
        <v>792.25</v>
      </c>
      <c r="P128" s="3">
        <f>IF(Inputs!$B$27&lt;&gt;"Ready to model","PENDING INPUTS",J128+K128+P127)</f>
        <v>10866.25</v>
      </c>
    </row>
    <row r="129" spans="1:16" ht="27.95" customHeight="1" x14ac:dyDescent="0.25">
      <c r="A129">
        <v>125</v>
      </c>
      <c r="B129" s="3">
        <f>IF(Inputs!$B$27&lt;&gt;"Ready to model","PENDING INPUTS",L128)</f>
        <v>0</v>
      </c>
      <c r="C129" s="3">
        <f>IF(Inputs!$B$27&lt;&gt;"Ready to model","PENDING INPUTS",M128)</f>
        <v>0</v>
      </c>
      <c r="D129" s="3">
        <f>IF(Inputs!$B$27&lt;&gt;"Ready to model","PENDING INPUTS",ROUND(B129*(IF(A129&lt;=Inputs!$B$13,Inputs!$B$12,Inputs!$B$14))/12,2))</f>
        <v>0</v>
      </c>
      <c r="E129" s="3">
        <f>IF(Inputs!$B$27&lt;&gt;"Ready to model","PENDING INPUTS",ROUND(C129*Inputs!$B$5/12,2))</f>
        <v>0</v>
      </c>
      <c r="F129" s="3">
        <f>IF(Inputs!$B$27&lt;&gt;"Ready to model","PENDING INPUTS",MIN(B129+D129,MAX(Inputs!$B$16,ROUND(B129*Inputs!$B$15,2))))</f>
        <v>0</v>
      </c>
      <c r="G129" s="3">
        <f>IF(Inputs!$B$27&lt;&gt;"Ready to model","PENDING INPUTS",MIN(C129+E129,Inputs!$B$9))</f>
        <v>0</v>
      </c>
      <c r="H129" s="3">
        <f>IF(Inputs!$B$27&lt;&gt;"Ready to model","PENDING INPUTS",Inputs!$B$7)</f>
        <v>550</v>
      </c>
      <c r="I129" s="3">
        <f>IF(Inputs!$B$27&lt;&gt;"Ready to model","PENDING INPUTS",MAX(0,F129+G129-H129))</f>
        <v>0</v>
      </c>
      <c r="J129" s="3">
        <f>IF(Inputs!$B$27&lt;&gt;"Ready to model","PENDING INPUTS",IF(F129+G129&gt;H129,IF(F129+G129=0,0,H129*F129/(F129+G129)),MIN(B129+D129,F129+MAX(0,H129-F129-G129-IF((IF(A129&lt;=Inputs!$B$13,Inputs!$B$12,Inputs!$B$14))&lt;Inputs!$B$5,C129+E129-G129,0)))))</f>
        <v>0</v>
      </c>
      <c r="K129" s="3">
        <f>IF(Inputs!$B$27&lt;&gt;"Ready to model","PENDING INPUTS",MIN(C129+E129,MAX(0,H129-J129)))</f>
        <v>0</v>
      </c>
      <c r="L129" s="3">
        <f>IF(Inputs!$B$27&lt;&gt;"Ready to model","PENDING INPUTS",MAX(0,B129+D129-J129))</f>
        <v>0</v>
      </c>
      <c r="M129" s="3">
        <f>IF(Inputs!$B$27&lt;&gt;"Ready to model","PENDING INPUTS",MAX(0,C129+E129-K129))</f>
        <v>0</v>
      </c>
      <c r="N129" s="3">
        <f>IF(Inputs!$B$27&lt;&gt;"Ready to model","PENDING INPUTS",L129+M129)</f>
        <v>0</v>
      </c>
      <c r="O129" s="3">
        <f>IF(Inputs!$B$27&lt;&gt;"Ready to model","PENDING INPUTS",D129+E129+O128)</f>
        <v>792.25</v>
      </c>
      <c r="P129" s="3">
        <f>IF(Inputs!$B$27&lt;&gt;"Ready to model","PENDING INPUTS",J129+K129+P128)</f>
        <v>10866.25</v>
      </c>
    </row>
    <row r="130" spans="1:16" ht="27.95" customHeight="1" x14ac:dyDescent="0.25">
      <c r="A130">
        <v>126</v>
      </c>
      <c r="B130" s="3">
        <f>IF(Inputs!$B$27&lt;&gt;"Ready to model","PENDING INPUTS",L129)</f>
        <v>0</v>
      </c>
      <c r="C130" s="3">
        <f>IF(Inputs!$B$27&lt;&gt;"Ready to model","PENDING INPUTS",M129)</f>
        <v>0</v>
      </c>
      <c r="D130" s="3">
        <f>IF(Inputs!$B$27&lt;&gt;"Ready to model","PENDING INPUTS",ROUND(B130*(IF(A130&lt;=Inputs!$B$13,Inputs!$B$12,Inputs!$B$14))/12,2))</f>
        <v>0</v>
      </c>
      <c r="E130" s="3">
        <f>IF(Inputs!$B$27&lt;&gt;"Ready to model","PENDING INPUTS",ROUND(C130*Inputs!$B$5/12,2))</f>
        <v>0</v>
      </c>
      <c r="F130" s="3">
        <f>IF(Inputs!$B$27&lt;&gt;"Ready to model","PENDING INPUTS",MIN(B130+D130,MAX(Inputs!$B$16,ROUND(B130*Inputs!$B$15,2))))</f>
        <v>0</v>
      </c>
      <c r="G130" s="3">
        <f>IF(Inputs!$B$27&lt;&gt;"Ready to model","PENDING INPUTS",MIN(C130+E130,Inputs!$B$9))</f>
        <v>0</v>
      </c>
      <c r="H130" s="3">
        <f>IF(Inputs!$B$27&lt;&gt;"Ready to model","PENDING INPUTS",Inputs!$B$7)</f>
        <v>550</v>
      </c>
      <c r="I130" s="3">
        <f>IF(Inputs!$B$27&lt;&gt;"Ready to model","PENDING INPUTS",MAX(0,F130+G130-H130))</f>
        <v>0</v>
      </c>
      <c r="J130" s="3">
        <f>IF(Inputs!$B$27&lt;&gt;"Ready to model","PENDING INPUTS",IF(F130+G130&gt;H130,IF(F130+G130=0,0,H130*F130/(F130+G130)),MIN(B130+D130,F130+MAX(0,H130-F130-G130-IF((IF(A130&lt;=Inputs!$B$13,Inputs!$B$12,Inputs!$B$14))&lt;Inputs!$B$5,C130+E130-G130,0)))))</f>
        <v>0</v>
      </c>
      <c r="K130" s="3">
        <f>IF(Inputs!$B$27&lt;&gt;"Ready to model","PENDING INPUTS",MIN(C130+E130,MAX(0,H130-J130)))</f>
        <v>0</v>
      </c>
      <c r="L130" s="3">
        <f>IF(Inputs!$B$27&lt;&gt;"Ready to model","PENDING INPUTS",MAX(0,B130+D130-J130))</f>
        <v>0</v>
      </c>
      <c r="M130" s="3">
        <f>IF(Inputs!$B$27&lt;&gt;"Ready to model","PENDING INPUTS",MAX(0,C130+E130-K130))</f>
        <v>0</v>
      </c>
      <c r="N130" s="3">
        <f>IF(Inputs!$B$27&lt;&gt;"Ready to model","PENDING INPUTS",L130+M130)</f>
        <v>0</v>
      </c>
      <c r="O130" s="3">
        <f>IF(Inputs!$B$27&lt;&gt;"Ready to model","PENDING INPUTS",D130+E130+O129)</f>
        <v>792.25</v>
      </c>
      <c r="P130" s="3">
        <f>IF(Inputs!$B$27&lt;&gt;"Ready to model","PENDING INPUTS",J130+K130+P129)</f>
        <v>10866.25</v>
      </c>
    </row>
    <row r="131" spans="1:16" ht="27.95" customHeight="1" x14ac:dyDescent="0.25">
      <c r="A131">
        <v>127</v>
      </c>
      <c r="B131" s="3">
        <f>IF(Inputs!$B$27&lt;&gt;"Ready to model","PENDING INPUTS",L130)</f>
        <v>0</v>
      </c>
      <c r="C131" s="3">
        <f>IF(Inputs!$B$27&lt;&gt;"Ready to model","PENDING INPUTS",M130)</f>
        <v>0</v>
      </c>
      <c r="D131" s="3">
        <f>IF(Inputs!$B$27&lt;&gt;"Ready to model","PENDING INPUTS",ROUND(B131*(IF(A131&lt;=Inputs!$B$13,Inputs!$B$12,Inputs!$B$14))/12,2))</f>
        <v>0</v>
      </c>
      <c r="E131" s="3">
        <f>IF(Inputs!$B$27&lt;&gt;"Ready to model","PENDING INPUTS",ROUND(C131*Inputs!$B$5/12,2))</f>
        <v>0</v>
      </c>
      <c r="F131" s="3">
        <f>IF(Inputs!$B$27&lt;&gt;"Ready to model","PENDING INPUTS",MIN(B131+D131,MAX(Inputs!$B$16,ROUND(B131*Inputs!$B$15,2))))</f>
        <v>0</v>
      </c>
      <c r="G131" s="3">
        <f>IF(Inputs!$B$27&lt;&gt;"Ready to model","PENDING INPUTS",MIN(C131+E131,Inputs!$B$9))</f>
        <v>0</v>
      </c>
      <c r="H131" s="3">
        <f>IF(Inputs!$B$27&lt;&gt;"Ready to model","PENDING INPUTS",Inputs!$B$7)</f>
        <v>550</v>
      </c>
      <c r="I131" s="3">
        <f>IF(Inputs!$B$27&lt;&gt;"Ready to model","PENDING INPUTS",MAX(0,F131+G131-H131))</f>
        <v>0</v>
      </c>
      <c r="J131" s="3">
        <f>IF(Inputs!$B$27&lt;&gt;"Ready to model","PENDING INPUTS",IF(F131+G131&gt;H131,IF(F131+G131=0,0,H131*F131/(F131+G131)),MIN(B131+D131,F131+MAX(0,H131-F131-G131-IF((IF(A131&lt;=Inputs!$B$13,Inputs!$B$12,Inputs!$B$14))&lt;Inputs!$B$5,C131+E131-G131,0)))))</f>
        <v>0</v>
      </c>
      <c r="K131" s="3">
        <f>IF(Inputs!$B$27&lt;&gt;"Ready to model","PENDING INPUTS",MIN(C131+E131,MAX(0,H131-J131)))</f>
        <v>0</v>
      </c>
      <c r="L131" s="3">
        <f>IF(Inputs!$B$27&lt;&gt;"Ready to model","PENDING INPUTS",MAX(0,B131+D131-J131))</f>
        <v>0</v>
      </c>
      <c r="M131" s="3">
        <f>IF(Inputs!$B$27&lt;&gt;"Ready to model","PENDING INPUTS",MAX(0,C131+E131-K131))</f>
        <v>0</v>
      </c>
      <c r="N131" s="3">
        <f>IF(Inputs!$B$27&lt;&gt;"Ready to model","PENDING INPUTS",L131+M131)</f>
        <v>0</v>
      </c>
      <c r="O131" s="3">
        <f>IF(Inputs!$B$27&lt;&gt;"Ready to model","PENDING INPUTS",D131+E131+O130)</f>
        <v>792.25</v>
      </c>
      <c r="P131" s="3">
        <f>IF(Inputs!$B$27&lt;&gt;"Ready to model","PENDING INPUTS",J131+K131+P130)</f>
        <v>10866.25</v>
      </c>
    </row>
    <row r="132" spans="1:16" ht="27.95" customHeight="1" x14ac:dyDescent="0.25">
      <c r="A132">
        <v>128</v>
      </c>
      <c r="B132" s="3">
        <f>IF(Inputs!$B$27&lt;&gt;"Ready to model","PENDING INPUTS",L131)</f>
        <v>0</v>
      </c>
      <c r="C132" s="3">
        <f>IF(Inputs!$B$27&lt;&gt;"Ready to model","PENDING INPUTS",M131)</f>
        <v>0</v>
      </c>
      <c r="D132" s="3">
        <f>IF(Inputs!$B$27&lt;&gt;"Ready to model","PENDING INPUTS",ROUND(B132*(IF(A132&lt;=Inputs!$B$13,Inputs!$B$12,Inputs!$B$14))/12,2))</f>
        <v>0</v>
      </c>
      <c r="E132" s="3">
        <f>IF(Inputs!$B$27&lt;&gt;"Ready to model","PENDING INPUTS",ROUND(C132*Inputs!$B$5/12,2))</f>
        <v>0</v>
      </c>
      <c r="F132" s="3">
        <f>IF(Inputs!$B$27&lt;&gt;"Ready to model","PENDING INPUTS",MIN(B132+D132,MAX(Inputs!$B$16,ROUND(B132*Inputs!$B$15,2))))</f>
        <v>0</v>
      </c>
      <c r="G132" s="3">
        <f>IF(Inputs!$B$27&lt;&gt;"Ready to model","PENDING INPUTS",MIN(C132+E132,Inputs!$B$9))</f>
        <v>0</v>
      </c>
      <c r="H132" s="3">
        <f>IF(Inputs!$B$27&lt;&gt;"Ready to model","PENDING INPUTS",Inputs!$B$7)</f>
        <v>550</v>
      </c>
      <c r="I132" s="3">
        <f>IF(Inputs!$B$27&lt;&gt;"Ready to model","PENDING INPUTS",MAX(0,F132+G132-H132))</f>
        <v>0</v>
      </c>
      <c r="J132" s="3">
        <f>IF(Inputs!$B$27&lt;&gt;"Ready to model","PENDING INPUTS",IF(F132+G132&gt;H132,IF(F132+G132=0,0,H132*F132/(F132+G132)),MIN(B132+D132,F132+MAX(0,H132-F132-G132-IF((IF(A132&lt;=Inputs!$B$13,Inputs!$B$12,Inputs!$B$14))&lt;Inputs!$B$5,C132+E132-G132,0)))))</f>
        <v>0</v>
      </c>
      <c r="K132" s="3">
        <f>IF(Inputs!$B$27&lt;&gt;"Ready to model","PENDING INPUTS",MIN(C132+E132,MAX(0,H132-J132)))</f>
        <v>0</v>
      </c>
      <c r="L132" s="3">
        <f>IF(Inputs!$B$27&lt;&gt;"Ready to model","PENDING INPUTS",MAX(0,B132+D132-J132))</f>
        <v>0</v>
      </c>
      <c r="M132" s="3">
        <f>IF(Inputs!$B$27&lt;&gt;"Ready to model","PENDING INPUTS",MAX(0,C132+E132-K132))</f>
        <v>0</v>
      </c>
      <c r="N132" s="3">
        <f>IF(Inputs!$B$27&lt;&gt;"Ready to model","PENDING INPUTS",L132+M132)</f>
        <v>0</v>
      </c>
      <c r="O132" s="3">
        <f>IF(Inputs!$B$27&lt;&gt;"Ready to model","PENDING INPUTS",D132+E132+O131)</f>
        <v>792.25</v>
      </c>
      <c r="P132" s="3">
        <f>IF(Inputs!$B$27&lt;&gt;"Ready to model","PENDING INPUTS",J132+K132+P131)</f>
        <v>10866.25</v>
      </c>
    </row>
    <row r="133" spans="1:16" ht="27.95" customHeight="1" x14ac:dyDescent="0.25">
      <c r="A133">
        <v>129</v>
      </c>
      <c r="B133" s="3">
        <f>IF(Inputs!$B$27&lt;&gt;"Ready to model","PENDING INPUTS",L132)</f>
        <v>0</v>
      </c>
      <c r="C133" s="3">
        <f>IF(Inputs!$B$27&lt;&gt;"Ready to model","PENDING INPUTS",M132)</f>
        <v>0</v>
      </c>
      <c r="D133" s="3">
        <f>IF(Inputs!$B$27&lt;&gt;"Ready to model","PENDING INPUTS",ROUND(B133*(IF(A133&lt;=Inputs!$B$13,Inputs!$B$12,Inputs!$B$14))/12,2))</f>
        <v>0</v>
      </c>
      <c r="E133" s="3">
        <f>IF(Inputs!$B$27&lt;&gt;"Ready to model","PENDING INPUTS",ROUND(C133*Inputs!$B$5/12,2))</f>
        <v>0</v>
      </c>
      <c r="F133" s="3">
        <f>IF(Inputs!$B$27&lt;&gt;"Ready to model","PENDING INPUTS",MIN(B133+D133,MAX(Inputs!$B$16,ROUND(B133*Inputs!$B$15,2))))</f>
        <v>0</v>
      </c>
      <c r="G133" s="3">
        <f>IF(Inputs!$B$27&lt;&gt;"Ready to model","PENDING INPUTS",MIN(C133+E133,Inputs!$B$9))</f>
        <v>0</v>
      </c>
      <c r="H133" s="3">
        <f>IF(Inputs!$B$27&lt;&gt;"Ready to model","PENDING INPUTS",Inputs!$B$7)</f>
        <v>550</v>
      </c>
      <c r="I133" s="3">
        <f>IF(Inputs!$B$27&lt;&gt;"Ready to model","PENDING INPUTS",MAX(0,F133+G133-H133))</f>
        <v>0</v>
      </c>
      <c r="J133" s="3">
        <f>IF(Inputs!$B$27&lt;&gt;"Ready to model","PENDING INPUTS",IF(F133+G133&gt;H133,IF(F133+G133=0,0,H133*F133/(F133+G133)),MIN(B133+D133,F133+MAX(0,H133-F133-G133-IF((IF(A133&lt;=Inputs!$B$13,Inputs!$B$12,Inputs!$B$14))&lt;Inputs!$B$5,C133+E133-G133,0)))))</f>
        <v>0</v>
      </c>
      <c r="K133" s="3">
        <f>IF(Inputs!$B$27&lt;&gt;"Ready to model","PENDING INPUTS",MIN(C133+E133,MAX(0,H133-J133)))</f>
        <v>0</v>
      </c>
      <c r="L133" s="3">
        <f>IF(Inputs!$B$27&lt;&gt;"Ready to model","PENDING INPUTS",MAX(0,B133+D133-J133))</f>
        <v>0</v>
      </c>
      <c r="M133" s="3">
        <f>IF(Inputs!$B$27&lt;&gt;"Ready to model","PENDING INPUTS",MAX(0,C133+E133-K133))</f>
        <v>0</v>
      </c>
      <c r="N133" s="3">
        <f>IF(Inputs!$B$27&lt;&gt;"Ready to model","PENDING INPUTS",L133+M133)</f>
        <v>0</v>
      </c>
      <c r="O133" s="3">
        <f>IF(Inputs!$B$27&lt;&gt;"Ready to model","PENDING INPUTS",D133+E133+O132)</f>
        <v>792.25</v>
      </c>
      <c r="P133" s="3">
        <f>IF(Inputs!$B$27&lt;&gt;"Ready to model","PENDING INPUTS",J133+K133+P132)</f>
        <v>10866.25</v>
      </c>
    </row>
    <row r="134" spans="1:16" ht="27.95" customHeight="1" x14ac:dyDescent="0.25">
      <c r="A134">
        <v>130</v>
      </c>
      <c r="B134" s="3">
        <f>IF(Inputs!$B$27&lt;&gt;"Ready to model","PENDING INPUTS",L133)</f>
        <v>0</v>
      </c>
      <c r="C134" s="3">
        <f>IF(Inputs!$B$27&lt;&gt;"Ready to model","PENDING INPUTS",M133)</f>
        <v>0</v>
      </c>
      <c r="D134" s="3">
        <f>IF(Inputs!$B$27&lt;&gt;"Ready to model","PENDING INPUTS",ROUND(B134*(IF(A134&lt;=Inputs!$B$13,Inputs!$B$12,Inputs!$B$14))/12,2))</f>
        <v>0</v>
      </c>
      <c r="E134" s="3">
        <f>IF(Inputs!$B$27&lt;&gt;"Ready to model","PENDING INPUTS",ROUND(C134*Inputs!$B$5/12,2))</f>
        <v>0</v>
      </c>
      <c r="F134" s="3">
        <f>IF(Inputs!$B$27&lt;&gt;"Ready to model","PENDING INPUTS",MIN(B134+D134,MAX(Inputs!$B$16,ROUND(B134*Inputs!$B$15,2))))</f>
        <v>0</v>
      </c>
      <c r="G134" s="3">
        <f>IF(Inputs!$B$27&lt;&gt;"Ready to model","PENDING INPUTS",MIN(C134+E134,Inputs!$B$9))</f>
        <v>0</v>
      </c>
      <c r="H134" s="3">
        <f>IF(Inputs!$B$27&lt;&gt;"Ready to model","PENDING INPUTS",Inputs!$B$7)</f>
        <v>550</v>
      </c>
      <c r="I134" s="3">
        <f>IF(Inputs!$B$27&lt;&gt;"Ready to model","PENDING INPUTS",MAX(0,F134+G134-H134))</f>
        <v>0</v>
      </c>
      <c r="J134" s="3">
        <f>IF(Inputs!$B$27&lt;&gt;"Ready to model","PENDING INPUTS",IF(F134+G134&gt;H134,IF(F134+G134=0,0,H134*F134/(F134+G134)),MIN(B134+D134,F134+MAX(0,H134-F134-G134-IF((IF(A134&lt;=Inputs!$B$13,Inputs!$B$12,Inputs!$B$14))&lt;Inputs!$B$5,C134+E134-G134,0)))))</f>
        <v>0</v>
      </c>
      <c r="K134" s="3">
        <f>IF(Inputs!$B$27&lt;&gt;"Ready to model","PENDING INPUTS",MIN(C134+E134,MAX(0,H134-J134)))</f>
        <v>0</v>
      </c>
      <c r="L134" s="3">
        <f>IF(Inputs!$B$27&lt;&gt;"Ready to model","PENDING INPUTS",MAX(0,B134+D134-J134))</f>
        <v>0</v>
      </c>
      <c r="M134" s="3">
        <f>IF(Inputs!$B$27&lt;&gt;"Ready to model","PENDING INPUTS",MAX(0,C134+E134-K134))</f>
        <v>0</v>
      </c>
      <c r="N134" s="3">
        <f>IF(Inputs!$B$27&lt;&gt;"Ready to model","PENDING INPUTS",L134+M134)</f>
        <v>0</v>
      </c>
      <c r="O134" s="3">
        <f>IF(Inputs!$B$27&lt;&gt;"Ready to model","PENDING INPUTS",D134+E134+O133)</f>
        <v>792.25</v>
      </c>
      <c r="P134" s="3">
        <f>IF(Inputs!$B$27&lt;&gt;"Ready to model","PENDING INPUTS",J134+K134+P133)</f>
        <v>10866.25</v>
      </c>
    </row>
    <row r="135" spans="1:16" ht="27.95" customHeight="1" x14ac:dyDescent="0.25">
      <c r="A135">
        <v>131</v>
      </c>
      <c r="B135" s="3">
        <f>IF(Inputs!$B$27&lt;&gt;"Ready to model","PENDING INPUTS",L134)</f>
        <v>0</v>
      </c>
      <c r="C135" s="3">
        <f>IF(Inputs!$B$27&lt;&gt;"Ready to model","PENDING INPUTS",M134)</f>
        <v>0</v>
      </c>
      <c r="D135" s="3">
        <f>IF(Inputs!$B$27&lt;&gt;"Ready to model","PENDING INPUTS",ROUND(B135*(IF(A135&lt;=Inputs!$B$13,Inputs!$B$12,Inputs!$B$14))/12,2))</f>
        <v>0</v>
      </c>
      <c r="E135" s="3">
        <f>IF(Inputs!$B$27&lt;&gt;"Ready to model","PENDING INPUTS",ROUND(C135*Inputs!$B$5/12,2))</f>
        <v>0</v>
      </c>
      <c r="F135" s="3">
        <f>IF(Inputs!$B$27&lt;&gt;"Ready to model","PENDING INPUTS",MIN(B135+D135,MAX(Inputs!$B$16,ROUND(B135*Inputs!$B$15,2))))</f>
        <v>0</v>
      </c>
      <c r="G135" s="3">
        <f>IF(Inputs!$B$27&lt;&gt;"Ready to model","PENDING INPUTS",MIN(C135+E135,Inputs!$B$9))</f>
        <v>0</v>
      </c>
      <c r="H135" s="3">
        <f>IF(Inputs!$B$27&lt;&gt;"Ready to model","PENDING INPUTS",Inputs!$B$7)</f>
        <v>550</v>
      </c>
      <c r="I135" s="3">
        <f>IF(Inputs!$B$27&lt;&gt;"Ready to model","PENDING INPUTS",MAX(0,F135+G135-H135))</f>
        <v>0</v>
      </c>
      <c r="J135" s="3">
        <f>IF(Inputs!$B$27&lt;&gt;"Ready to model","PENDING INPUTS",IF(F135+G135&gt;H135,IF(F135+G135=0,0,H135*F135/(F135+G135)),MIN(B135+D135,F135+MAX(0,H135-F135-G135-IF((IF(A135&lt;=Inputs!$B$13,Inputs!$B$12,Inputs!$B$14))&lt;Inputs!$B$5,C135+E135-G135,0)))))</f>
        <v>0</v>
      </c>
      <c r="K135" s="3">
        <f>IF(Inputs!$B$27&lt;&gt;"Ready to model","PENDING INPUTS",MIN(C135+E135,MAX(0,H135-J135)))</f>
        <v>0</v>
      </c>
      <c r="L135" s="3">
        <f>IF(Inputs!$B$27&lt;&gt;"Ready to model","PENDING INPUTS",MAX(0,B135+D135-J135))</f>
        <v>0</v>
      </c>
      <c r="M135" s="3">
        <f>IF(Inputs!$B$27&lt;&gt;"Ready to model","PENDING INPUTS",MAX(0,C135+E135-K135))</f>
        <v>0</v>
      </c>
      <c r="N135" s="3">
        <f>IF(Inputs!$B$27&lt;&gt;"Ready to model","PENDING INPUTS",L135+M135)</f>
        <v>0</v>
      </c>
      <c r="O135" s="3">
        <f>IF(Inputs!$B$27&lt;&gt;"Ready to model","PENDING INPUTS",D135+E135+O134)</f>
        <v>792.25</v>
      </c>
      <c r="P135" s="3">
        <f>IF(Inputs!$B$27&lt;&gt;"Ready to model","PENDING INPUTS",J135+K135+P134)</f>
        <v>10866.25</v>
      </c>
    </row>
    <row r="136" spans="1:16" ht="27.95" customHeight="1" x14ac:dyDescent="0.25">
      <c r="A136">
        <v>132</v>
      </c>
      <c r="B136" s="3">
        <f>IF(Inputs!$B$27&lt;&gt;"Ready to model","PENDING INPUTS",L135)</f>
        <v>0</v>
      </c>
      <c r="C136" s="3">
        <f>IF(Inputs!$B$27&lt;&gt;"Ready to model","PENDING INPUTS",M135)</f>
        <v>0</v>
      </c>
      <c r="D136" s="3">
        <f>IF(Inputs!$B$27&lt;&gt;"Ready to model","PENDING INPUTS",ROUND(B136*(IF(A136&lt;=Inputs!$B$13,Inputs!$B$12,Inputs!$B$14))/12,2))</f>
        <v>0</v>
      </c>
      <c r="E136" s="3">
        <f>IF(Inputs!$B$27&lt;&gt;"Ready to model","PENDING INPUTS",ROUND(C136*Inputs!$B$5/12,2))</f>
        <v>0</v>
      </c>
      <c r="F136" s="3">
        <f>IF(Inputs!$B$27&lt;&gt;"Ready to model","PENDING INPUTS",MIN(B136+D136,MAX(Inputs!$B$16,ROUND(B136*Inputs!$B$15,2))))</f>
        <v>0</v>
      </c>
      <c r="G136" s="3">
        <f>IF(Inputs!$B$27&lt;&gt;"Ready to model","PENDING INPUTS",MIN(C136+E136,Inputs!$B$9))</f>
        <v>0</v>
      </c>
      <c r="H136" s="3">
        <f>IF(Inputs!$B$27&lt;&gt;"Ready to model","PENDING INPUTS",Inputs!$B$7)</f>
        <v>550</v>
      </c>
      <c r="I136" s="3">
        <f>IF(Inputs!$B$27&lt;&gt;"Ready to model","PENDING INPUTS",MAX(0,F136+G136-H136))</f>
        <v>0</v>
      </c>
      <c r="J136" s="3">
        <f>IF(Inputs!$B$27&lt;&gt;"Ready to model","PENDING INPUTS",IF(F136+G136&gt;H136,IF(F136+G136=0,0,H136*F136/(F136+G136)),MIN(B136+D136,F136+MAX(0,H136-F136-G136-IF((IF(A136&lt;=Inputs!$B$13,Inputs!$B$12,Inputs!$B$14))&lt;Inputs!$B$5,C136+E136-G136,0)))))</f>
        <v>0</v>
      </c>
      <c r="K136" s="3">
        <f>IF(Inputs!$B$27&lt;&gt;"Ready to model","PENDING INPUTS",MIN(C136+E136,MAX(0,H136-J136)))</f>
        <v>0</v>
      </c>
      <c r="L136" s="3">
        <f>IF(Inputs!$B$27&lt;&gt;"Ready to model","PENDING INPUTS",MAX(0,B136+D136-J136))</f>
        <v>0</v>
      </c>
      <c r="M136" s="3">
        <f>IF(Inputs!$B$27&lt;&gt;"Ready to model","PENDING INPUTS",MAX(0,C136+E136-K136))</f>
        <v>0</v>
      </c>
      <c r="N136" s="3">
        <f>IF(Inputs!$B$27&lt;&gt;"Ready to model","PENDING INPUTS",L136+M136)</f>
        <v>0</v>
      </c>
      <c r="O136" s="3">
        <f>IF(Inputs!$B$27&lt;&gt;"Ready to model","PENDING INPUTS",D136+E136+O135)</f>
        <v>792.25</v>
      </c>
      <c r="P136" s="3">
        <f>IF(Inputs!$B$27&lt;&gt;"Ready to model","PENDING INPUTS",J136+K136+P135)</f>
        <v>10866.25</v>
      </c>
    </row>
    <row r="137" spans="1:16" ht="27.95" customHeight="1" x14ac:dyDescent="0.25">
      <c r="A137">
        <v>133</v>
      </c>
      <c r="B137" s="3">
        <f>IF(Inputs!$B$27&lt;&gt;"Ready to model","PENDING INPUTS",L136)</f>
        <v>0</v>
      </c>
      <c r="C137" s="3">
        <f>IF(Inputs!$B$27&lt;&gt;"Ready to model","PENDING INPUTS",M136)</f>
        <v>0</v>
      </c>
      <c r="D137" s="3">
        <f>IF(Inputs!$B$27&lt;&gt;"Ready to model","PENDING INPUTS",ROUND(B137*(IF(A137&lt;=Inputs!$B$13,Inputs!$B$12,Inputs!$B$14))/12,2))</f>
        <v>0</v>
      </c>
      <c r="E137" s="3">
        <f>IF(Inputs!$B$27&lt;&gt;"Ready to model","PENDING INPUTS",ROUND(C137*Inputs!$B$5/12,2))</f>
        <v>0</v>
      </c>
      <c r="F137" s="3">
        <f>IF(Inputs!$B$27&lt;&gt;"Ready to model","PENDING INPUTS",MIN(B137+D137,MAX(Inputs!$B$16,ROUND(B137*Inputs!$B$15,2))))</f>
        <v>0</v>
      </c>
      <c r="G137" s="3">
        <f>IF(Inputs!$B$27&lt;&gt;"Ready to model","PENDING INPUTS",MIN(C137+E137,Inputs!$B$9))</f>
        <v>0</v>
      </c>
      <c r="H137" s="3">
        <f>IF(Inputs!$B$27&lt;&gt;"Ready to model","PENDING INPUTS",Inputs!$B$7)</f>
        <v>550</v>
      </c>
      <c r="I137" s="3">
        <f>IF(Inputs!$B$27&lt;&gt;"Ready to model","PENDING INPUTS",MAX(0,F137+G137-H137))</f>
        <v>0</v>
      </c>
      <c r="J137" s="3">
        <f>IF(Inputs!$B$27&lt;&gt;"Ready to model","PENDING INPUTS",IF(F137+G137&gt;H137,IF(F137+G137=0,0,H137*F137/(F137+G137)),MIN(B137+D137,F137+MAX(0,H137-F137-G137-IF((IF(A137&lt;=Inputs!$B$13,Inputs!$B$12,Inputs!$B$14))&lt;Inputs!$B$5,C137+E137-G137,0)))))</f>
        <v>0</v>
      </c>
      <c r="K137" s="3">
        <f>IF(Inputs!$B$27&lt;&gt;"Ready to model","PENDING INPUTS",MIN(C137+E137,MAX(0,H137-J137)))</f>
        <v>0</v>
      </c>
      <c r="L137" s="3">
        <f>IF(Inputs!$B$27&lt;&gt;"Ready to model","PENDING INPUTS",MAX(0,B137+D137-J137))</f>
        <v>0</v>
      </c>
      <c r="M137" s="3">
        <f>IF(Inputs!$B$27&lt;&gt;"Ready to model","PENDING INPUTS",MAX(0,C137+E137-K137))</f>
        <v>0</v>
      </c>
      <c r="N137" s="3">
        <f>IF(Inputs!$B$27&lt;&gt;"Ready to model","PENDING INPUTS",L137+M137)</f>
        <v>0</v>
      </c>
      <c r="O137" s="3">
        <f>IF(Inputs!$B$27&lt;&gt;"Ready to model","PENDING INPUTS",D137+E137+O136)</f>
        <v>792.25</v>
      </c>
      <c r="P137" s="3">
        <f>IF(Inputs!$B$27&lt;&gt;"Ready to model","PENDING INPUTS",J137+K137+P136)</f>
        <v>10866.25</v>
      </c>
    </row>
    <row r="138" spans="1:16" ht="27.95" customHeight="1" x14ac:dyDescent="0.25">
      <c r="A138">
        <v>134</v>
      </c>
      <c r="B138" s="3">
        <f>IF(Inputs!$B$27&lt;&gt;"Ready to model","PENDING INPUTS",L137)</f>
        <v>0</v>
      </c>
      <c r="C138" s="3">
        <f>IF(Inputs!$B$27&lt;&gt;"Ready to model","PENDING INPUTS",M137)</f>
        <v>0</v>
      </c>
      <c r="D138" s="3">
        <f>IF(Inputs!$B$27&lt;&gt;"Ready to model","PENDING INPUTS",ROUND(B138*(IF(A138&lt;=Inputs!$B$13,Inputs!$B$12,Inputs!$B$14))/12,2))</f>
        <v>0</v>
      </c>
      <c r="E138" s="3">
        <f>IF(Inputs!$B$27&lt;&gt;"Ready to model","PENDING INPUTS",ROUND(C138*Inputs!$B$5/12,2))</f>
        <v>0</v>
      </c>
      <c r="F138" s="3">
        <f>IF(Inputs!$B$27&lt;&gt;"Ready to model","PENDING INPUTS",MIN(B138+D138,MAX(Inputs!$B$16,ROUND(B138*Inputs!$B$15,2))))</f>
        <v>0</v>
      </c>
      <c r="G138" s="3">
        <f>IF(Inputs!$B$27&lt;&gt;"Ready to model","PENDING INPUTS",MIN(C138+E138,Inputs!$B$9))</f>
        <v>0</v>
      </c>
      <c r="H138" s="3">
        <f>IF(Inputs!$B$27&lt;&gt;"Ready to model","PENDING INPUTS",Inputs!$B$7)</f>
        <v>550</v>
      </c>
      <c r="I138" s="3">
        <f>IF(Inputs!$B$27&lt;&gt;"Ready to model","PENDING INPUTS",MAX(0,F138+G138-H138))</f>
        <v>0</v>
      </c>
      <c r="J138" s="3">
        <f>IF(Inputs!$B$27&lt;&gt;"Ready to model","PENDING INPUTS",IF(F138+G138&gt;H138,IF(F138+G138=0,0,H138*F138/(F138+G138)),MIN(B138+D138,F138+MAX(0,H138-F138-G138-IF((IF(A138&lt;=Inputs!$B$13,Inputs!$B$12,Inputs!$B$14))&lt;Inputs!$B$5,C138+E138-G138,0)))))</f>
        <v>0</v>
      </c>
      <c r="K138" s="3">
        <f>IF(Inputs!$B$27&lt;&gt;"Ready to model","PENDING INPUTS",MIN(C138+E138,MAX(0,H138-J138)))</f>
        <v>0</v>
      </c>
      <c r="L138" s="3">
        <f>IF(Inputs!$B$27&lt;&gt;"Ready to model","PENDING INPUTS",MAX(0,B138+D138-J138))</f>
        <v>0</v>
      </c>
      <c r="M138" s="3">
        <f>IF(Inputs!$B$27&lt;&gt;"Ready to model","PENDING INPUTS",MAX(0,C138+E138-K138))</f>
        <v>0</v>
      </c>
      <c r="N138" s="3">
        <f>IF(Inputs!$B$27&lt;&gt;"Ready to model","PENDING INPUTS",L138+M138)</f>
        <v>0</v>
      </c>
      <c r="O138" s="3">
        <f>IF(Inputs!$B$27&lt;&gt;"Ready to model","PENDING INPUTS",D138+E138+O137)</f>
        <v>792.25</v>
      </c>
      <c r="P138" s="3">
        <f>IF(Inputs!$B$27&lt;&gt;"Ready to model","PENDING INPUTS",J138+K138+P137)</f>
        <v>10866.25</v>
      </c>
    </row>
    <row r="139" spans="1:16" ht="27.95" customHeight="1" x14ac:dyDescent="0.25">
      <c r="A139">
        <v>135</v>
      </c>
      <c r="B139" s="3">
        <f>IF(Inputs!$B$27&lt;&gt;"Ready to model","PENDING INPUTS",L138)</f>
        <v>0</v>
      </c>
      <c r="C139" s="3">
        <f>IF(Inputs!$B$27&lt;&gt;"Ready to model","PENDING INPUTS",M138)</f>
        <v>0</v>
      </c>
      <c r="D139" s="3">
        <f>IF(Inputs!$B$27&lt;&gt;"Ready to model","PENDING INPUTS",ROUND(B139*(IF(A139&lt;=Inputs!$B$13,Inputs!$B$12,Inputs!$B$14))/12,2))</f>
        <v>0</v>
      </c>
      <c r="E139" s="3">
        <f>IF(Inputs!$B$27&lt;&gt;"Ready to model","PENDING INPUTS",ROUND(C139*Inputs!$B$5/12,2))</f>
        <v>0</v>
      </c>
      <c r="F139" s="3">
        <f>IF(Inputs!$B$27&lt;&gt;"Ready to model","PENDING INPUTS",MIN(B139+D139,MAX(Inputs!$B$16,ROUND(B139*Inputs!$B$15,2))))</f>
        <v>0</v>
      </c>
      <c r="G139" s="3">
        <f>IF(Inputs!$B$27&lt;&gt;"Ready to model","PENDING INPUTS",MIN(C139+E139,Inputs!$B$9))</f>
        <v>0</v>
      </c>
      <c r="H139" s="3">
        <f>IF(Inputs!$B$27&lt;&gt;"Ready to model","PENDING INPUTS",Inputs!$B$7)</f>
        <v>550</v>
      </c>
      <c r="I139" s="3">
        <f>IF(Inputs!$B$27&lt;&gt;"Ready to model","PENDING INPUTS",MAX(0,F139+G139-H139))</f>
        <v>0</v>
      </c>
      <c r="J139" s="3">
        <f>IF(Inputs!$B$27&lt;&gt;"Ready to model","PENDING INPUTS",IF(F139+G139&gt;H139,IF(F139+G139=0,0,H139*F139/(F139+G139)),MIN(B139+D139,F139+MAX(0,H139-F139-G139-IF((IF(A139&lt;=Inputs!$B$13,Inputs!$B$12,Inputs!$B$14))&lt;Inputs!$B$5,C139+E139-G139,0)))))</f>
        <v>0</v>
      </c>
      <c r="K139" s="3">
        <f>IF(Inputs!$B$27&lt;&gt;"Ready to model","PENDING INPUTS",MIN(C139+E139,MAX(0,H139-J139)))</f>
        <v>0</v>
      </c>
      <c r="L139" s="3">
        <f>IF(Inputs!$B$27&lt;&gt;"Ready to model","PENDING INPUTS",MAX(0,B139+D139-J139))</f>
        <v>0</v>
      </c>
      <c r="M139" s="3">
        <f>IF(Inputs!$B$27&lt;&gt;"Ready to model","PENDING INPUTS",MAX(0,C139+E139-K139))</f>
        <v>0</v>
      </c>
      <c r="N139" s="3">
        <f>IF(Inputs!$B$27&lt;&gt;"Ready to model","PENDING INPUTS",L139+M139)</f>
        <v>0</v>
      </c>
      <c r="O139" s="3">
        <f>IF(Inputs!$B$27&lt;&gt;"Ready to model","PENDING INPUTS",D139+E139+O138)</f>
        <v>792.25</v>
      </c>
      <c r="P139" s="3">
        <f>IF(Inputs!$B$27&lt;&gt;"Ready to model","PENDING INPUTS",J139+K139+P138)</f>
        <v>10866.25</v>
      </c>
    </row>
    <row r="140" spans="1:16" ht="27.95" customHeight="1" x14ac:dyDescent="0.25">
      <c r="A140">
        <v>136</v>
      </c>
      <c r="B140" s="3">
        <f>IF(Inputs!$B$27&lt;&gt;"Ready to model","PENDING INPUTS",L139)</f>
        <v>0</v>
      </c>
      <c r="C140" s="3">
        <f>IF(Inputs!$B$27&lt;&gt;"Ready to model","PENDING INPUTS",M139)</f>
        <v>0</v>
      </c>
      <c r="D140" s="3">
        <f>IF(Inputs!$B$27&lt;&gt;"Ready to model","PENDING INPUTS",ROUND(B140*(IF(A140&lt;=Inputs!$B$13,Inputs!$B$12,Inputs!$B$14))/12,2))</f>
        <v>0</v>
      </c>
      <c r="E140" s="3">
        <f>IF(Inputs!$B$27&lt;&gt;"Ready to model","PENDING INPUTS",ROUND(C140*Inputs!$B$5/12,2))</f>
        <v>0</v>
      </c>
      <c r="F140" s="3">
        <f>IF(Inputs!$B$27&lt;&gt;"Ready to model","PENDING INPUTS",MIN(B140+D140,MAX(Inputs!$B$16,ROUND(B140*Inputs!$B$15,2))))</f>
        <v>0</v>
      </c>
      <c r="G140" s="3">
        <f>IF(Inputs!$B$27&lt;&gt;"Ready to model","PENDING INPUTS",MIN(C140+E140,Inputs!$B$9))</f>
        <v>0</v>
      </c>
      <c r="H140" s="3">
        <f>IF(Inputs!$B$27&lt;&gt;"Ready to model","PENDING INPUTS",Inputs!$B$7)</f>
        <v>550</v>
      </c>
      <c r="I140" s="3">
        <f>IF(Inputs!$B$27&lt;&gt;"Ready to model","PENDING INPUTS",MAX(0,F140+G140-H140))</f>
        <v>0</v>
      </c>
      <c r="J140" s="3">
        <f>IF(Inputs!$B$27&lt;&gt;"Ready to model","PENDING INPUTS",IF(F140+G140&gt;H140,IF(F140+G140=0,0,H140*F140/(F140+G140)),MIN(B140+D140,F140+MAX(0,H140-F140-G140-IF((IF(A140&lt;=Inputs!$B$13,Inputs!$B$12,Inputs!$B$14))&lt;Inputs!$B$5,C140+E140-G140,0)))))</f>
        <v>0</v>
      </c>
      <c r="K140" s="3">
        <f>IF(Inputs!$B$27&lt;&gt;"Ready to model","PENDING INPUTS",MIN(C140+E140,MAX(0,H140-J140)))</f>
        <v>0</v>
      </c>
      <c r="L140" s="3">
        <f>IF(Inputs!$B$27&lt;&gt;"Ready to model","PENDING INPUTS",MAX(0,B140+D140-J140))</f>
        <v>0</v>
      </c>
      <c r="M140" s="3">
        <f>IF(Inputs!$B$27&lt;&gt;"Ready to model","PENDING INPUTS",MAX(0,C140+E140-K140))</f>
        <v>0</v>
      </c>
      <c r="N140" s="3">
        <f>IF(Inputs!$B$27&lt;&gt;"Ready to model","PENDING INPUTS",L140+M140)</f>
        <v>0</v>
      </c>
      <c r="O140" s="3">
        <f>IF(Inputs!$B$27&lt;&gt;"Ready to model","PENDING INPUTS",D140+E140+O139)</f>
        <v>792.25</v>
      </c>
      <c r="P140" s="3">
        <f>IF(Inputs!$B$27&lt;&gt;"Ready to model","PENDING INPUTS",J140+K140+P139)</f>
        <v>10866.25</v>
      </c>
    </row>
    <row r="141" spans="1:16" ht="27.95" customHeight="1" x14ac:dyDescent="0.25">
      <c r="A141">
        <v>137</v>
      </c>
      <c r="B141" s="3">
        <f>IF(Inputs!$B$27&lt;&gt;"Ready to model","PENDING INPUTS",L140)</f>
        <v>0</v>
      </c>
      <c r="C141" s="3">
        <f>IF(Inputs!$B$27&lt;&gt;"Ready to model","PENDING INPUTS",M140)</f>
        <v>0</v>
      </c>
      <c r="D141" s="3">
        <f>IF(Inputs!$B$27&lt;&gt;"Ready to model","PENDING INPUTS",ROUND(B141*(IF(A141&lt;=Inputs!$B$13,Inputs!$B$12,Inputs!$B$14))/12,2))</f>
        <v>0</v>
      </c>
      <c r="E141" s="3">
        <f>IF(Inputs!$B$27&lt;&gt;"Ready to model","PENDING INPUTS",ROUND(C141*Inputs!$B$5/12,2))</f>
        <v>0</v>
      </c>
      <c r="F141" s="3">
        <f>IF(Inputs!$B$27&lt;&gt;"Ready to model","PENDING INPUTS",MIN(B141+D141,MAX(Inputs!$B$16,ROUND(B141*Inputs!$B$15,2))))</f>
        <v>0</v>
      </c>
      <c r="G141" s="3">
        <f>IF(Inputs!$B$27&lt;&gt;"Ready to model","PENDING INPUTS",MIN(C141+E141,Inputs!$B$9))</f>
        <v>0</v>
      </c>
      <c r="H141" s="3">
        <f>IF(Inputs!$B$27&lt;&gt;"Ready to model","PENDING INPUTS",Inputs!$B$7)</f>
        <v>550</v>
      </c>
      <c r="I141" s="3">
        <f>IF(Inputs!$B$27&lt;&gt;"Ready to model","PENDING INPUTS",MAX(0,F141+G141-H141))</f>
        <v>0</v>
      </c>
      <c r="J141" s="3">
        <f>IF(Inputs!$B$27&lt;&gt;"Ready to model","PENDING INPUTS",IF(F141+G141&gt;H141,IF(F141+G141=0,0,H141*F141/(F141+G141)),MIN(B141+D141,F141+MAX(0,H141-F141-G141-IF((IF(A141&lt;=Inputs!$B$13,Inputs!$B$12,Inputs!$B$14))&lt;Inputs!$B$5,C141+E141-G141,0)))))</f>
        <v>0</v>
      </c>
      <c r="K141" s="3">
        <f>IF(Inputs!$B$27&lt;&gt;"Ready to model","PENDING INPUTS",MIN(C141+E141,MAX(0,H141-J141)))</f>
        <v>0</v>
      </c>
      <c r="L141" s="3">
        <f>IF(Inputs!$B$27&lt;&gt;"Ready to model","PENDING INPUTS",MAX(0,B141+D141-J141))</f>
        <v>0</v>
      </c>
      <c r="M141" s="3">
        <f>IF(Inputs!$B$27&lt;&gt;"Ready to model","PENDING INPUTS",MAX(0,C141+E141-K141))</f>
        <v>0</v>
      </c>
      <c r="N141" s="3">
        <f>IF(Inputs!$B$27&lt;&gt;"Ready to model","PENDING INPUTS",L141+M141)</f>
        <v>0</v>
      </c>
      <c r="O141" s="3">
        <f>IF(Inputs!$B$27&lt;&gt;"Ready to model","PENDING INPUTS",D141+E141+O140)</f>
        <v>792.25</v>
      </c>
      <c r="P141" s="3">
        <f>IF(Inputs!$B$27&lt;&gt;"Ready to model","PENDING INPUTS",J141+K141+P140)</f>
        <v>10866.25</v>
      </c>
    </row>
    <row r="142" spans="1:16" ht="27.95" customHeight="1" x14ac:dyDescent="0.25">
      <c r="A142">
        <v>138</v>
      </c>
      <c r="B142" s="3">
        <f>IF(Inputs!$B$27&lt;&gt;"Ready to model","PENDING INPUTS",L141)</f>
        <v>0</v>
      </c>
      <c r="C142" s="3">
        <f>IF(Inputs!$B$27&lt;&gt;"Ready to model","PENDING INPUTS",M141)</f>
        <v>0</v>
      </c>
      <c r="D142" s="3">
        <f>IF(Inputs!$B$27&lt;&gt;"Ready to model","PENDING INPUTS",ROUND(B142*(IF(A142&lt;=Inputs!$B$13,Inputs!$B$12,Inputs!$B$14))/12,2))</f>
        <v>0</v>
      </c>
      <c r="E142" s="3">
        <f>IF(Inputs!$B$27&lt;&gt;"Ready to model","PENDING INPUTS",ROUND(C142*Inputs!$B$5/12,2))</f>
        <v>0</v>
      </c>
      <c r="F142" s="3">
        <f>IF(Inputs!$B$27&lt;&gt;"Ready to model","PENDING INPUTS",MIN(B142+D142,MAX(Inputs!$B$16,ROUND(B142*Inputs!$B$15,2))))</f>
        <v>0</v>
      </c>
      <c r="G142" s="3">
        <f>IF(Inputs!$B$27&lt;&gt;"Ready to model","PENDING INPUTS",MIN(C142+E142,Inputs!$B$9))</f>
        <v>0</v>
      </c>
      <c r="H142" s="3">
        <f>IF(Inputs!$B$27&lt;&gt;"Ready to model","PENDING INPUTS",Inputs!$B$7)</f>
        <v>550</v>
      </c>
      <c r="I142" s="3">
        <f>IF(Inputs!$B$27&lt;&gt;"Ready to model","PENDING INPUTS",MAX(0,F142+G142-H142))</f>
        <v>0</v>
      </c>
      <c r="J142" s="3">
        <f>IF(Inputs!$B$27&lt;&gt;"Ready to model","PENDING INPUTS",IF(F142+G142&gt;H142,IF(F142+G142=0,0,H142*F142/(F142+G142)),MIN(B142+D142,F142+MAX(0,H142-F142-G142-IF((IF(A142&lt;=Inputs!$B$13,Inputs!$B$12,Inputs!$B$14))&lt;Inputs!$B$5,C142+E142-G142,0)))))</f>
        <v>0</v>
      </c>
      <c r="K142" s="3">
        <f>IF(Inputs!$B$27&lt;&gt;"Ready to model","PENDING INPUTS",MIN(C142+E142,MAX(0,H142-J142)))</f>
        <v>0</v>
      </c>
      <c r="L142" s="3">
        <f>IF(Inputs!$B$27&lt;&gt;"Ready to model","PENDING INPUTS",MAX(0,B142+D142-J142))</f>
        <v>0</v>
      </c>
      <c r="M142" s="3">
        <f>IF(Inputs!$B$27&lt;&gt;"Ready to model","PENDING INPUTS",MAX(0,C142+E142-K142))</f>
        <v>0</v>
      </c>
      <c r="N142" s="3">
        <f>IF(Inputs!$B$27&lt;&gt;"Ready to model","PENDING INPUTS",L142+M142)</f>
        <v>0</v>
      </c>
      <c r="O142" s="3">
        <f>IF(Inputs!$B$27&lt;&gt;"Ready to model","PENDING INPUTS",D142+E142+O141)</f>
        <v>792.25</v>
      </c>
      <c r="P142" s="3">
        <f>IF(Inputs!$B$27&lt;&gt;"Ready to model","PENDING INPUTS",J142+K142+P141)</f>
        <v>10866.25</v>
      </c>
    </row>
    <row r="143" spans="1:16" ht="27.95" customHeight="1" x14ac:dyDescent="0.25">
      <c r="A143">
        <v>139</v>
      </c>
      <c r="B143" s="3">
        <f>IF(Inputs!$B$27&lt;&gt;"Ready to model","PENDING INPUTS",L142)</f>
        <v>0</v>
      </c>
      <c r="C143" s="3">
        <f>IF(Inputs!$B$27&lt;&gt;"Ready to model","PENDING INPUTS",M142)</f>
        <v>0</v>
      </c>
      <c r="D143" s="3">
        <f>IF(Inputs!$B$27&lt;&gt;"Ready to model","PENDING INPUTS",ROUND(B143*(IF(A143&lt;=Inputs!$B$13,Inputs!$B$12,Inputs!$B$14))/12,2))</f>
        <v>0</v>
      </c>
      <c r="E143" s="3">
        <f>IF(Inputs!$B$27&lt;&gt;"Ready to model","PENDING INPUTS",ROUND(C143*Inputs!$B$5/12,2))</f>
        <v>0</v>
      </c>
      <c r="F143" s="3">
        <f>IF(Inputs!$B$27&lt;&gt;"Ready to model","PENDING INPUTS",MIN(B143+D143,MAX(Inputs!$B$16,ROUND(B143*Inputs!$B$15,2))))</f>
        <v>0</v>
      </c>
      <c r="G143" s="3">
        <f>IF(Inputs!$B$27&lt;&gt;"Ready to model","PENDING INPUTS",MIN(C143+E143,Inputs!$B$9))</f>
        <v>0</v>
      </c>
      <c r="H143" s="3">
        <f>IF(Inputs!$B$27&lt;&gt;"Ready to model","PENDING INPUTS",Inputs!$B$7)</f>
        <v>550</v>
      </c>
      <c r="I143" s="3">
        <f>IF(Inputs!$B$27&lt;&gt;"Ready to model","PENDING INPUTS",MAX(0,F143+G143-H143))</f>
        <v>0</v>
      </c>
      <c r="J143" s="3">
        <f>IF(Inputs!$B$27&lt;&gt;"Ready to model","PENDING INPUTS",IF(F143+G143&gt;H143,IF(F143+G143=0,0,H143*F143/(F143+G143)),MIN(B143+D143,F143+MAX(0,H143-F143-G143-IF((IF(A143&lt;=Inputs!$B$13,Inputs!$B$12,Inputs!$B$14))&lt;Inputs!$B$5,C143+E143-G143,0)))))</f>
        <v>0</v>
      </c>
      <c r="K143" s="3">
        <f>IF(Inputs!$B$27&lt;&gt;"Ready to model","PENDING INPUTS",MIN(C143+E143,MAX(0,H143-J143)))</f>
        <v>0</v>
      </c>
      <c r="L143" s="3">
        <f>IF(Inputs!$B$27&lt;&gt;"Ready to model","PENDING INPUTS",MAX(0,B143+D143-J143))</f>
        <v>0</v>
      </c>
      <c r="M143" s="3">
        <f>IF(Inputs!$B$27&lt;&gt;"Ready to model","PENDING INPUTS",MAX(0,C143+E143-K143))</f>
        <v>0</v>
      </c>
      <c r="N143" s="3">
        <f>IF(Inputs!$B$27&lt;&gt;"Ready to model","PENDING INPUTS",L143+M143)</f>
        <v>0</v>
      </c>
      <c r="O143" s="3">
        <f>IF(Inputs!$B$27&lt;&gt;"Ready to model","PENDING INPUTS",D143+E143+O142)</f>
        <v>792.25</v>
      </c>
      <c r="P143" s="3">
        <f>IF(Inputs!$B$27&lt;&gt;"Ready to model","PENDING INPUTS",J143+K143+P142)</f>
        <v>10866.25</v>
      </c>
    </row>
    <row r="144" spans="1:16" ht="27.95" customHeight="1" x14ac:dyDescent="0.25">
      <c r="A144">
        <v>140</v>
      </c>
      <c r="B144" s="3">
        <f>IF(Inputs!$B$27&lt;&gt;"Ready to model","PENDING INPUTS",L143)</f>
        <v>0</v>
      </c>
      <c r="C144" s="3">
        <f>IF(Inputs!$B$27&lt;&gt;"Ready to model","PENDING INPUTS",M143)</f>
        <v>0</v>
      </c>
      <c r="D144" s="3">
        <f>IF(Inputs!$B$27&lt;&gt;"Ready to model","PENDING INPUTS",ROUND(B144*(IF(A144&lt;=Inputs!$B$13,Inputs!$B$12,Inputs!$B$14))/12,2))</f>
        <v>0</v>
      </c>
      <c r="E144" s="3">
        <f>IF(Inputs!$B$27&lt;&gt;"Ready to model","PENDING INPUTS",ROUND(C144*Inputs!$B$5/12,2))</f>
        <v>0</v>
      </c>
      <c r="F144" s="3">
        <f>IF(Inputs!$B$27&lt;&gt;"Ready to model","PENDING INPUTS",MIN(B144+D144,MAX(Inputs!$B$16,ROUND(B144*Inputs!$B$15,2))))</f>
        <v>0</v>
      </c>
      <c r="G144" s="3">
        <f>IF(Inputs!$B$27&lt;&gt;"Ready to model","PENDING INPUTS",MIN(C144+E144,Inputs!$B$9))</f>
        <v>0</v>
      </c>
      <c r="H144" s="3">
        <f>IF(Inputs!$B$27&lt;&gt;"Ready to model","PENDING INPUTS",Inputs!$B$7)</f>
        <v>550</v>
      </c>
      <c r="I144" s="3">
        <f>IF(Inputs!$B$27&lt;&gt;"Ready to model","PENDING INPUTS",MAX(0,F144+G144-H144))</f>
        <v>0</v>
      </c>
      <c r="J144" s="3">
        <f>IF(Inputs!$B$27&lt;&gt;"Ready to model","PENDING INPUTS",IF(F144+G144&gt;H144,IF(F144+G144=0,0,H144*F144/(F144+G144)),MIN(B144+D144,F144+MAX(0,H144-F144-G144-IF((IF(A144&lt;=Inputs!$B$13,Inputs!$B$12,Inputs!$B$14))&lt;Inputs!$B$5,C144+E144-G144,0)))))</f>
        <v>0</v>
      </c>
      <c r="K144" s="3">
        <f>IF(Inputs!$B$27&lt;&gt;"Ready to model","PENDING INPUTS",MIN(C144+E144,MAX(0,H144-J144)))</f>
        <v>0</v>
      </c>
      <c r="L144" s="3">
        <f>IF(Inputs!$B$27&lt;&gt;"Ready to model","PENDING INPUTS",MAX(0,B144+D144-J144))</f>
        <v>0</v>
      </c>
      <c r="M144" s="3">
        <f>IF(Inputs!$B$27&lt;&gt;"Ready to model","PENDING INPUTS",MAX(0,C144+E144-K144))</f>
        <v>0</v>
      </c>
      <c r="N144" s="3">
        <f>IF(Inputs!$B$27&lt;&gt;"Ready to model","PENDING INPUTS",L144+M144)</f>
        <v>0</v>
      </c>
      <c r="O144" s="3">
        <f>IF(Inputs!$B$27&lt;&gt;"Ready to model","PENDING INPUTS",D144+E144+O143)</f>
        <v>792.25</v>
      </c>
      <c r="P144" s="3">
        <f>IF(Inputs!$B$27&lt;&gt;"Ready to model","PENDING INPUTS",J144+K144+P143)</f>
        <v>10866.25</v>
      </c>
    </row>
    <row r="145" spans="1:16" ht="27.95" customHeight="1" x14ac:dyDescent="0.25">
      <c r="A145">
        <v>141</v>
      </c>
      <c r="B145" s="3">
        <f>IF(Inputs!$B$27&lt;&gt;"Ready to model","PENDING INPUTS",L144)</f>
        <v>0</v>
      </c>
      <c r="C145" s="3">
        <f>IF(Inputs!$B$27&lt;&gt;"Ready to model","PENDING INPUTS",M144)</f>
        <v>0</v>
      </c>
      <c r="D145" s="3">
        <f>IF(Inputs!$B$27&lt;&gt;"Ready to model","PENDING INPUTS",ROUND(B145*(IF(A145&lt;=Inputs!$B$13,Inputs!$B$12,Inputs!$B$14))/12,2))</f>
        <v>0</v>
      </c>
      <c r="E145" s="3">
        <f>IF(Inputs!$B$27&lt;&gt;"Ready to model","PENDING INPUTS",ROUND(C145*Inputs!$B$5/12,2))</f>
        <v>0</v>
      </c>
      <c r="F145" s="3">
        <f>IF(Inputs!$B$27&lt;&gt;"Ready to model","PENDING INPUTS",MIN(B145+D145,MAX(Inputs!$B$16,ROUND(B145*Inputs!$B$15,2))))</f>
        <v>0</v>
      </c>
      <c r="G145" s="3">
        <f>IF(Inputs!$B$27&lt;&gt;"Ready to model","PENDING INPUTS",MIN(C145+E145,Inputs!$B$9))</f>
        <v>0</v>
      </c>
      <c r="H145" s="3">
        <f>IF(Inputs!$B$27&lt;&gt;"Ready to model","PENDING INPUTS",Inputs!$B$7)</f>
        <v>550</v>
      </c>
      <c r="I145" s="3">
        <f>IF(Inputs!$B$27&lt;&gt;"Ready to model","PENDING INPUTS",MAX(0,F145+G145-H145))</f>
        <v>0</v>
      </c>
      <c r="J145" s="3">
        <f>IF(Inputs!$B$27&lt;&gt;"Ready to model","PENDING INPUTS",IF(F145+G145&gt;H145,IF(F145+G145=0,0,H145*F145/(F145+G145)),MIN(B145+D145,F145+MAX(0,H145-F145-G145-IF((IF(A145&lt;=Inputs!$B$13,Inputs!$B$12,Inputs!$B$14))&lt;Inputs!$B$5,C145+E145-G145,0)))))</f>
        <v>0</v>
      </c>
      <c r="K145" s="3">
        <f>IF(Inputs!$B$27&lt;&gt;"Ready to model","PENDING INPUTS",MIN(C145+E145,MAX(0,H145-J145)))</f>
        <v>0</v>
      </c>
      <c r="L145" s="3">
        <f>IF(Inputs!$B$27&lt;&gt;"Ready to model","PENDING INPUTS",MAX(0,B145+D145-J145))</f>
        <v>0</v>
      </c>
      <c r="M145" s="3">
        <f>IF(Inputs!$B$27&lt;&gt;"Ready to model","PENDING INPUTS",MAX(0,C145+E145-K145))</f>
        <v>0</v>
      </c>
      <c r="N145" s="3">
        <f>IF(Inputs!$B$27&lt;&gt;"Ready to model","PENDING INPUTS",L145+M145)</f>
        <v>0</v>
      </c>
      <c r="O145" s="3">
        <f>IF(Inputs!$B$27&lt;&gt;"Ready to model","PENDING INPUTS",D145+E145+O144)</f>
        <v>792.25</v>
      </c>
      <c r="P145" s="3">
        <f>IF(Inputs!$B$27&lt;&gt;"Ready to model","PENDING INPUTS",J145+K145+P144)</f>
        <v>10866.25</v>
      </c>
    </row>
    <row r="146" spans="1:16" ht="27.95" customHeight="1" x14ac:dyDescent="0.25">
      <c r="A146">
        <v>142</v>
      </c>
      <c r="B146" s="3">
        <f>IF(Inputs!$B$27&lt;&gt;"Ready to model","PENDING INPUTS",L145)</f>
        <v>0</v>
      </c>
      <c r="C146" s="3">
        <f>IF(Inputs!$B$27&lt;&gt;"Ready to model","PENDING INPUTS",M145)</f>
        <v>0</v>
      </c>
      <c r="D146" s="3">
        <f>IF(Inputs!$B$27&lt;&gt;"Ready to model","PENDING INPUTS",ROUND(B146*(IF(A146&lt;=Inputs!$B$13,Inputs!$B$12,Inputs!$B$14))/12,2))</f>
        <v>0</v>
      </c>
      <c r="E146" s="3">
        <f>IF(Inputs!$B$27&lt;&gt;"Ready to model","PENDING INPUTS",ROUND(C146*Inputs!$B$5/12,2))</f>
        <v>0</v>
      </c>
      <c r="F146" s="3">
        <f>IF(Inputs!$B$27&lt;&gt;"Ready to model","PENDING INPUTS",MIN(B146+D146,MAX(Inputs!$B$16,ROUND(B146*Inputs!$B$15,2))))</f>
        <v>0</v>
      </c>
      <c r="G146" s="3">
        <f>IF(Inputs!$B$27&lt;&gt;"Ready to model","PENDING INPUTS",MIN(C146+E146,Inputs!$B$9))</f>
        <v>0</v>
      </c>
      <c r="H146" s="3">
        <f>IF(Inputs!$B$27&lt;&gt;"Ready to model","PENDING INPUTS",Inputs!$B$7)</f>
        <v>550</v>
      </c>
      <c r="I146" s="3">
        <f>IF(Inputs!$B$27&lt;&gt;"Ready to model","PENDING INPUTS",MAX(0,F146+G146-H146))</f>
        <v>0</v>
      </c>
      <c r="J146" s="3">
        <f>IF(Inputs!$B$27&lt;&gt;"Ready to model","PENDING INPUTS",IF(F146+G146&gt;H146,IF(F146+G146=0,0,H146*F146/(F146+G146)),MIN(B146+D146,F146+MAX(0,H146-F146-G146-IF((IF(A146&lt;=Inputs!$B$13,Inputs!$B$12,Inputs!$B$14))&lt;Inputs!$B$5,C146+E146-G146,0)))))</f>
        <v>0</v>
      </c>
      <c r="K146" s="3">
        <f>IF(Inputs!$B$27&lt;&gt;"Ready to model","PENDING INPUTS",MIN(C146+E146,MAX(0,H146-J146)))</f>
        <v>0</v>
      </c>
      <c r="L146" s="3">
        <f>IF(Inputs!$B$27&lt;&gt;"Ready to model","PENDING INPUTS",MAX(0,B146+D146-J146))</f>
        <v>0</v>
      </c>
      <c r="M146" s="3">
        <f>IF(Inputs!$B$27&lt;&gt;"Ready to model","PENDING INPUTS",MAX(0,C146+E146-K146))</f>
        <v>0</v>
      </c>
      <c r="N146" s="3">
        <f>IF(Inputs!$B$27&lt;&gt;"Ready to model","PENDING INPUTS",L146+M146)</f>
        <v>0</v>
      </c>
      <c r="O146" s="3">
        <f>IF(Inputs!$B$27&lt;&gt;"Ready to model","PENDING INPUTS",D146+E146+O145)</f>
        <v>792.25</v>
      </c>
      <c r="P146" s="3">
        <f>IF(Inputs!$B$27&lt;&gt;"Ready to model","PENDING INPUTS",J146+K146+P145)</f>
        <v>10866.25</v>
      </c>
    </row>
    <row r="147" spans="1:16" ht="27.95" customHeight="1" x14ac:dyDescent="0.25">
      <c r="A147">
        <v>143</v>
      </c>
      <c r="B147" s="3">
        <f>IF(Inputs!$B$27&lt;&gt;"Ready to model","PENDING INPUTS",L146)</f>
        <v>0</v>
      </c>
      <c r="C147" s="3">
        <f>IF(Inputs!$B$27&lt;&gt;"Ready to model","PENDING INPUTS",M146)</f>
        <v>0</v>
      </c>
      <c r="D147" s="3">
        <f>IF(Inputs!$B$27&lt;&gt;"Ready to model","PENDING INPUTS",ROUND(B147*(IF(A147&lt;=Inputs!$B$13,Inputs!$B$12,Inputs!$B$14))/12,2))</f>
        <v>0</v>
      </c>
      <c r="E147" s="3">
        <f>IF(Inputs!$B$27&lt;&gt;"Ready to model","PENDING INPUTS",ROUND(C147*Inputs!$B$5/12,2))</f>
        <v>0</v>
      </c>
      <c r="F147" s="3">
        <f>IF(Inputs!$B$27&lt;&gt;"Ready to model","PENDING INPUTS",MIN(B147+D147,MAX(Inputs!$B$16,ROUND(B147*Inputs!$B$15,2))))</f>
        <v>0</v>
      </c>
      <c r="G147" s="3">
        <f>IF(Inputs!$B$27&lt;&gt;"Ready to model","PENDING INPUTS",MIN(C147+E147,Inputs!$B$9))</f>
        <v>0</v>
      </c>
      <c r="H147" s="3">
        <f>IF(Inputs!$B$27&lt;&gt;"Ready to model","PENDING INPUTS",Inputs!$B$7)</f>
        <v>550</v>
      </c>
      <c r="I147" s="3">
        <f>IF(Inputs!$B$27&lt;&gt;"Ready to model","PENDING INPUTS",MAX(0,F147+G147-H147))</f>
        <v>0</v>
      </c>
      <c r="J147" s="3">
        <f>IF(Inputs!$B$27&lt;&gt;"Ready to model","PENDING INPUTS",IF(F147+G147&gt;H147,IF(F147+G147=0,0,H147*F147/(F147+G147)),MIN(B147+D147,F147+MAX(0,H147-F147-G147-IF((IF(A147&lt;=Inputs!$B$13,Inputs!$B$12,Inputs!$B$14))&lt;Inputs!$B$5,C147+E147-G147,0)))))</f>
        <v>0</v>
      </c>
      <c r="K147" s="3">
        <f>IF(Inputs!$B$27&lt;&gt;"Ready to model","PENDING INPUTS",MIN(C147+E147,MAX(0,H147-J147)))</f>
        <v>0</v>
      </c>
      <c r="L147" s="3">
        <f>IF(Inputs!$B$27&lt;&gt;"Ready to model","PENDING INPUTS",MAX(0,B147+D147-J147))</f>
        <v>0</v>
      </c>
      <c r="M147" s="3">
        <f>IF(Inputs!$B$27&lt;&gt;"Ready to model","PENDING INPUTS",MAX(0,C147+E147-K147))</f>
        <v>0</v>
      </c>
      <c r="N147" s="3">
        <f>IF(Inputs!$B$27&lt;&gt;"Ready to model","PENDING INPUTS",L147+M147)</f>
        <v>0</v>
      </c>
      <c r="O147" s="3">
        <f>IF(Inputs!$B$27&lt;&gt;"Ready to model","PENDING INPUTS",D147+E147+O146)</f>
        <v>792.25</v>
      </c>
      <c r="P147" s="3">
        <f>IF(Inputs!$B$27&lt;&gt;"Ready to model","PENDING INPUTS",J147+K147+P146)</f>
        <v>10866.25</v>
      </c>
    </row>
    <row r="148" spans="1:16" ht="27.95" customHeight="1" x14ac:dyDescent="0.25">
      <c r="A148">
        <v>144</v>
      </c>
      <c r="B148" s="3">
        <f>IF(Inputs!$B$27&lt;&gt;"Ready to model","PENDING INPUTS",L147)</f>
        <v>0</v>
      </c>
      <c r="C148" s="3">
        <f>IF(Inputs!$B$27&lt;&gt;"Ready to model","PENDING INPUTS",M147)</f>
        <v>0</v>
      </c>
      <c r="D148" s="3">
        <f>IF(Inputs!$B$27&lt;&gt;"Ready to model","PENDING INPUTS",ROUND(B148*(IF(A148&lt;=Inputs!$B$13,Inputs!$B$12,Inputs!$B$14))/12,2))</f>
        <v>0</v>
      </c>
      <c r="E148" s="3">
        <f>IF(Inputs!$B$27&lt;&gt;"Ready to model","PENDING INPUTS",ROUND(C148*Inputs!$B$5/12,2))</f>
        <v>0</v>
      </c>
      <c r="F148" s="3">
        <f>IF(Inputs!$B$27&lt;&gt;"Ready to model","PENDING INPUTS",MIN(B148+D148,MAX(Inputs!$B$16,ROUND(B148*Inputs!$B$15,2))))</f>
        <v>0</v>
      </c>
      <c r="G148" s="3">
        <f>IF(Inputs!$B$27&lt;&gt;"Ready to model","PENDING INPUTS",MIN(C148+E148,Inputs!$B$9))</f>
        <v>0</v>
      </c>
      <c r="H148" s="3">
        <f>IF(Inputs!$B$27&lt;&gt;"Ready to model","PENDING INPUTS",Inputs!$B$7)</f>
        <v>550</v>
      </c>
      <c r="I148" s="3">
        <f>IF(Inputs!$B$27&lt;&gt;"Ready to model","PENDING INPUTS",MAX(0,F148+G148-H148))</f>
        <v>0</v>
      </c>
      <c r="J148" s="3">
        <f>IF(Inputs!$B$27&lt;&gt;"Ready to model","PENDING INPUTS",IF(F148+G148&gt;H148,IF(F148+G148=0,0,H148*F148/(F148+G148)),MIN(B148+D148,F148+MAX(0,H148-F148-G148-IF((IF(A148&lt;=Inputs!$B$13,Inputs!$B$12,Inputs!$B$14))&lt;Inputs!$B$5,C148+E148-G148,0)))))</f>
        <v>0</v>
      </c>
      <c r="K148" s="3">
        <f>IF(Inputs!$B$27&lt;&gt;"Ready to model","PENDING INPUTS",MIN(C148+E148,MAX(0,H148-J148)))</f>
        <v>0</v>
      </c>
      <c r="L148" s="3">
        <f>IF(Inputs!$B$27&lt;&gt;"Ready to model","PENDING INPUTS",MAX(0,B148+D148-J148))</f>
        <v>0</v>
      </c>
      <c r="M148" s="3">
        <f>IF(Inputs!$B$27&lt;&gt;"Ready to model","PENDING INPUTS",MAX(0,C148+E148-K148))</f>
        <v>0</v>
      </c>
      <c r="N148" s="3">
        <f>IF(Inputs!$B$27&lt;&gt;"Ready to model","PENDING INPUTS",L148+M148)</f>
        <v>0</v>
      </c>
      <c r="O148" s="3">
        <f>IF(Inputs!$B$27&lt;&gt;"Ready to model","PENDING INPUTS",D148+E148+O147)</f>
        <v>792.25</v>
      </c>
      <c r="P148" s="3">
        <f>IF(Inputs!$B$27&lt;&gt;"Ready to model","PENDING INPUTS",J148+K148+P147)</f>
        <v>10866.25</v>
      </c>
    </row>
    <row r="149" spans="1:16" ht="27.95" customHeight="1" x14ac:dyDescent="0.25">
      <c r="A149">
        <v>145</v>
      </c>
      <c r="B149" s="3">
        <f>IF(Inputs!$B$27&lt;&gt;"Ready to model","PENDING INPUTS",L148)</f>
        <v>0</v>
      </c>
      <c r="C149" s="3">
        <f>IF(Inputs!$B$27&lt;&gt;"Ready to model","PENDING INPUTS",M148)</f>
        <v>0</v>
      </c>
      <c r="D149" s="3">
        <f>IF(Inputs!$B$27&lt;&gt;"Ready to model","PENDING INPUTS",ROUND(B149*(IF(A149&lt;=Inputs!$B$13,Inputs!$B$12,Inputs!$B$14))/12,2))</f>
        <v>0</v>
      </c>
      <c r="E149" s="3">
        <f>IF(Inputs!$B$27&lt;&gt;"Ready to model","PENDING INPUTS",ROUND(C149*Inputs!$B$5/12,2))</f>
        <v>0</v>
      </c>
      <c r="F149" s="3">
        <f>IF(Inputs!$B$27&lt;&gt;"Ready to model","PENDING INPUTS",MIN(B149+D149,MAX(Inputs!$B$16,ROUND(B149*Inputs!$B$15,2))))</f>
        <v>0</v>
      </c>
      <c r="G149" s="3">
        <f>IF(Inputs!$B$27&lt;&gt;"Ready to model","PENDING INPUTS",MIN(C149+E149,Inputs!$B$9))</f>
        <v>0</v>
      </c>
      <c r="H149" s="3">
        <f>IF(Inputs!$B$27&lt;&gt;"Ready to model","PENDING INPUTS",Inputs!$B$7)</f>
        <v>550</v>
      </c>
      <c r="I149" s="3">
        <f>IF(Inputs!$B$27&lt;&gt;"Ready to model","PENDING INPUTS",MAX(0,F149+G149-H149))</f>
        <v>0</v>
      </c>
      <c r="J149" s="3">
        <f>IF(Inputs!$B$27&lt;&gt;"Ready to model","PENDING INPUTS",IF(F149+G149&gt;H149,IF(F149+G149=0,0,H149*F149/(F149+G149)),MIN(B149+D149,F149+MAX(0,H149-F149-G149-IF((IF(A149&lt;=Inputs!$B$13,Inputs!$B$12,Inputs!$B$14))&lt;Inputs!$B$5,C149+E149-G149,0)))))</f>
        <v>0</v>
      </c>
      <c r="K149" s="3">
        <f>IF(Inputs!$B$27&lt;&gt;"Ready to model","PENDING INPUTS",MIN(C149+E149,MAX(0,H149-J149)))</f>
        <v>0</v>
      </c>
      <c r="L149" s="3">
        <f>IF(Inputs!$B$27&lt;&gt;"Ready to model","PENDING INPUTS",MAX(0,B149+D149-J149))</f>
        <v>0</v>
      </c>
      <c r="M149" s="3">
        <f>IF(Inputs!$B$27&lt;&gt;"Ready to model","PENDING INPUTS",MAX(0,C149+E149-K149))</f>
        <v>0</v>
      </c>
      <c r="N149" s="3">
        <f>IF(Inputs!$B$27&lt;&gt;"Ready to model","PENDING INPUTS",L149+M149)</f>
        <v>0</v>
      </c>
      <c r="O149" s="3">
        <f>IF(Inputs!$B$27&lt;&gt;"Ready to model","PENDING INPUTS",D149+E149+O148)</f>
        <v>792.25</v>
      </c>
      <c r="P149" s="3">
        <f>IF(Inputs!$B$27&lt;&gt;"Ready to model","PENDING INPUTS",J149+K149+P148)</f>
        <v>10866.25</v>
      </c>
    </row>
    <row r="150" spans="1:16" ht="27.95" customHeight="1" x14ac:dyDescent="0.25">
      <c r="A150">
        <v>146</v>
      </c>
      <c r="B150" s="3">
        <f>IF(Inputs!$B$27&lt;&gt;"Ready to model","PENDING INPUTS",L149)</f>
        <v>0</v>
      </c>
      <c r="C150" s="3">
        <f>IF(Inputs!$B$27&lt;&gt;"Ready to model","PENDING INPUTS",M149)</f>
        <v>0</v>
      </c>
      <c r="D150" s="3">
        <f>IF(Inputs!$B$27&lt;&gt;"Ready to model","PENDING INPUTS",ROUND(B150*(IF(A150&lt;=Inputs!$B$13,Inputs!$B$12,Inputs!$B$14))/12,2))</f>
        <v>0</v>
      </c>
      <c r="E150" s="3">
        <f>IF(Inputs!$B$27&lt;&gt;"Ready to model","PENDING INPUTS",ROUND(C150*Inputs!$B$5/12,2))</f>
        <v>0</v>
      </c>
      <c r="F150" s="3">
        <f>IF(Inputs!$B$27&lt;&gt;"Ready to model","PENDING INPUTS",MIN(B150+D150,MAX(Inputs!$B$16,ROUND(B150*Inputs!$B$15,2))))</f>
        <v>0</v>
      </c>
      <c r="G150" s="3">
        <f>IF(Inputs!$B$27&lt;&gt;"Ready to model","PENDING INPUTS",MIN(C150+E150,Inputs!$B$9))</f>
        <v>0</v>
      </c>
      <c r="H150" s="3">
        <f>IF(Inputs!$B$27&lt;&gt;"Ready to model","PENDING INPUTS",Inputs!$B$7)</f>
        <v>550</v>
      </c>
      <c r="I150" s="3">
        <f>IF(Inputs!$B$27&lt;&gt;"Ready to model","PENDING INPUTS",MAX(0,F150+G150-H150))</f>
        <v>0</v>
      </c>
      <c r="J150" s="3">
        <f>IF(Inputs!$B$27&lt;&gt;"Ready to model","PENDING INPUTS",IF(F150+G150&gt;H150,IF(F150+G150=0,0,H150*F150/(F150+G150)),MIN(B150+D150,F150+MAX(0,H150-F150-G150-IF((IF(A150&lt;=Inputs!$B$13,Inputs!$B$12,Inputs!$B$14))&lt;Inputs!$B$5,C150+E150-G150,0)))))</f>
        <v>0</v>
      </c>
      <c r="K150" s="3">
        <f>IF(Inputs!$B$27&lt;&gt;"Ready to model","PENDING INPUTS",MIN(C150+E150,MAX(0,H150-J150)))</f>
        <v>0</v>
      </c>
      <c r="L150" s="3">
        <f>IF(Inputs!$B$27&lt;&gt;"Ready to model","PENDING INPUTS",MAX(0,B150+D150-J150))</f>
        <v>0</v>
      </c>
      <c r="M150" s="3">
        <f>IF(Inputs!$B$27&lt;&gt;"Ready to model","PENDING INPUTS",MAX(0,C150+E150-K150))</f>
        <v>0</v>
      </c>
      <c r="N150" s="3">
        <f>IF(Inputs!$B$27&lt;&gt;"Ready to model","PENDING INPUTS",L150+M150)</f>
        <v>0</v>
      </c>
      <c r="O150" s="3">
        <f>IF(Inputs!$B$27&lt;&gt;"Ready to model","PENDING INPUTS",D150+E150+O149)</f>
        <v>792.25</v>
      </c>
      <c r="P150" s="3">
        <f>IF(Inputs!$B$27&lt;&gt;"Ready to model","PENDING INPUTS",J150+K150+P149)</f>
        <v>10866.25</v>
      </c>
    </row>
    <row r="151" spans="1:16" ht="27.95" customHeight="1" x14ac:dyDescent="0.25">
      <c r="A151">
        <v>147</v>
      </c>
      <c r="B151" s="3">
        <f>IF(Inputs!$B$27&lt;&gt;"Ready to model","PENDING INPUTS",L150)</f>
        <v>0</v>
      </c>
      <c r="C151" s="3">
        <f>IF(Inputs!$B$27&lt;&gt;"Ready to model","PENDING INPUTS",M150)</f>
        <v>0</v>
      </c>
      <c r="D151" s="3">
        <f>IF(Inputs!$B$27&lt;&gt;"Ready to model","PENDING INPUTS",ROUND(B151*(IF(A151&lt;=Inputs!$B$13,Inputs!$B$12,Inputs!$B$14))/12,2))</f>
        <v>0</v>
      </c>
      <c r="E151" s="3">
        <f>IF(Inputs!$B$27&lt;&gt;"Ready to model","PENDING INPUTS",ROUND(C151*Inputs!$B$5/12,2))</f>
        <v>0</v>
      </c>
      <c r="F151" s="3">
        <f>IF(Inputs!$B$27&lt;&gt;"Ready to model","PENDING INPUTS",MIN(B151+D151,MAX(Inputs!$B$16,ROUND(B151*Inputs!$B$15,2))))</f>
        <v>0</v>
      </c>
      <c r="G151" s="3">
        <f>IF(Inputs!$B$27&lt;&gt;"Ready to model","PENDING INPUTS",MIN(C151+E151,Inputs!$B$9))</f>
        <v>0</v>
      </c>
      <c r="H151" s="3">
        <f>IF(Inputs!$B$27&lt;&gt;"Ready to model","PENDING INPUTS",Inputs!$B$7)</f>
        <v>550</v>
      </c>
      <c r="I151" s="3">
        <f>IF(Inputs!$B$27&lt;&gt;"Ready to model","PENDING INPUTS",MAX(0,F151+G151-H151))</f>
        <v>0</v>
      </c>
      <c r="J151" s="3">
        <f>IF(Inputs!$B$27&lt;&gt;"Ready to model","PENDING INPUTS",IF(F151+G151&gt;H151,IF(F151+G151=0,0,H151*F151/(F151+G151)),MIN(B151+D151,F151+MAX(0,H151-F151-G151-IF((IF(A151&lt;=Inputs!$B$13,Inputs!$B$12,Inputs!$B$14))&lt;Inputs!$B$5,C151+E151-G151,0)))))</f>
        <v>0</v>
      </c>
      <c r="K151" s="3">
        <f>IF(Inputs!$B$27&lt;&gt;"Ready to model","PENDING INPUTS",MIN(C151+E151,MAX(0,H151-J151)))</f>
        <v>0</v>
      </c>
      <c r="L151" s="3">
        <f>IF(Inputs!$B$27&lt;&gt;"Ready to model","PENDING INPUTS",MAX(0,B151+D151-J151))</f>
        <v>0</v>
      </c>
      <c r="M151" s="3">
        <f>IF(Inputs!$B$27&lt;&gt;"Ready to model","PENDING INPUTS",MAX(0,C151+E151-K151))</f>
        <v>0</v>
      </c>
      <c r="N151" s="3">
        <f>IF(Inputs!$B$27&lt;&gt;"Ready to model","PENDING INPUTS",L151+M151)</f>
        <v>0</v>
      </c>
      <c r="O151" s="3">
        <f>IF(Inputs!$B$27&lt;&gt;"Ready to model","PENDING INPUTS",D151+E151+O150)</f>
        <v>792.25</v>
      </c>
      <c r="P151" s="3">
        <f>IF(Inputs!$B$27&lt;&gt;"Ready to model","PENDING INPUTS",J151+K151+P150)</f>
        <v>10866.25</v>
      </c>
    </row>
    <row r="152" spans="1:16" ht="27.95" customHeight="1" x14ac:dyDescent="0.25">
      <c r="A152">
        <v>148</v>
      </c>
      <c r="B152" s="3">
        <f>IF(Inputs!$B$27&lt;&gt;"Ready to model","PENDING INPUTS",L151)</f>
        <v>0</v>
      </c>
      <c r="C152" s="3">
        <f>IF(Inputs!$B$27&lt;&gt;"Ready to model","PENDING INPUTS",M151)</f>
        <v>0</v>
      </c>
      <c r="D152" s="3">
        <f>IF(Inputs!$B$27&lt;&gt;"Ready to model","PENDING INPUTS",ROUND(B152*(IF(A152&lt;=Inputs!$B$13,Inputs!$B$12,Inputs!$B$14))/12,2))</f>
        <v>0</v>
      </c>
      <c r="E152" s="3">
        <f>IF(Inputs!$B$27&lt;&gt;"Ready to model","PENDING INPUTS",ROUND(C152*Inputs!$B$5/12,2))</f>
        <v>0</v>
      </c>
      <c r="F152" s="3">
        <f>IF(Inputs!$B$27&lt;&gt;"Ready to model","PENDING INPUTS",MIN(B152+D152,MAX(Inputs!$B$16,ROUND(B152*Inputs!$B$15,2))))</f>
        <v>0</v>
      </c>
      <c r="G152" s="3">
        <f>IF(Inputs!$B$27&lt;&gt;"Ready to model","PENDING INPUTS",MIN(C152+E152,Inputs!$B$9))</f>
        <v>0</v>
      </c>
      <c r="H152" s="3">
        <f>IF(Inputs!$B$27&lt;&gt;"Ready to model","PENDING INPUTS",Inputs!$B$7)</f>
        <v>550</v>
      </c>
      <c r="I152" s="3">
        <f>IF(Inputs!$B$27&lt;&gt;"Ready to model","PENDING INPUTS",MAX(0,F152+G152-H152))</f>
        <v>0</v>
      </c>
      <c r="J152" s="3">
        <f>IF(Inputs!$B$27&lt;&gt;"Ready to model","PENDING INPUTS",IF(F152+G152&gt;H152,IF(F152+G152=0,0,H152*F152/(F152+G152)),MIN(B152+D152,F152+MAX(0,H152-F152-G152-IF((IF(A152&lt;=Inputs!$B$13,Inputs!$B$12,Inputs!$B$14))&lt;Inputs!$B$5,C152+E152-G152,0)))))</f>
        <v>0</v>
      </c>
      <c r="K152" s="3">
        <f>IF(Inputs!$B$27&lt;&gt;"Ready to model","PENDING INPUTS",MIN(C152+E152,MAX(0,H152-J152)))</f>
        <v>0</v>
      </c>
      <c r="L152" s="3">
        <f>IF(Inputs!$B$27&lt;&gt;"Ready to model","PENDING INPUTS",MAX(0,B152+D152-J152))</f>
        <v>0</v>
      </c>
      <c r="M152" s="3">
        <f>IF(Inputs!$B$27&lt;&gt;"Ready to model","PENDING INPUTS",MAX(0,C152+E152-K152))</f>
        <v>0</v>
      </c>
      <c r="N152" s="3">
        <f>IF(Inputs!$B$27&lt;&gt;"Ready to model","PENDING INPUTS",L152+M152)</f>
        <v>0</v>
      </c>
      <c r="O152" s="3">
        <f>IF(Inputs!$B$27&lt;&gt;"Ready to model","PENDING INPUTS",D152+E152+O151)</f>
        <v>792.25</v>
      </c>
      <c r="P152" s="3">
        <f>IF(Inputs!$B$27&lt;&gt;"Ready to model","PENDING INPUTS",J152+K152+P151)</f>
        <v>10866.25</v>
      </c>
    </row>
    <row r="153" spans="1:16" ht="27.95" customHeight="1" x14ac:dyDescent="0.25">
      <c r="A153">
        <v>149</v>
      </c>
      <c r="B153" s="3">
        <f>IF(Inputs!$B$27&lt;&gt;"Ready to model","PENDING INPUTS",L152)</f>
        <v>0</v>
      </c>
      <c r="C153" s="3">
        <f>IF(Inputs!$B$27&lt;&gt;"Ready to model","PENDING INPUTS",M152)</f>
        <v>0</v>
      </c>
      <c r="D153" s="3">
        <f>IF(Inputs!$B$27&lt;&gt;"Ready to model","PENDING INPUTS",ROUND(B153*(IF(A153&lt;=Inputs!$B$13,Inputs!$B$12,Inputs!$B$14))/12,2))</f>
        <v>0</v>
      </c>
      <c r="E153" s="3">
        <f>IF(Inputs!$B$27&lt;&gt;"Ready to model","PENDING INPUTS",ROUND(C153*Inputs!$B$5/12,2))</f>
        <v>0</v>
      </c>
      <c r="F153" s="3">
        <f>IF(Inputs!$B$27&lt;&gt;"Ready to model","PENDING INPUTS",MIN(B153+D153,MAX(Inputs!$B$16,ROUND(B153*Inputs!$B$15,2))))</f>
        <v>0</v>
      </c>
      <c r="G153" s="3">
        <f>IF(Inputs!$B$27&lt;&gt;"Ready to model","PENDING INPUTS",MIN(C153+E153,Inputs!$B$9))</f>
        <v>0</v>
      </c>
      <c r="H153" s="3">
        <f>IF(Inputs!$B$27&lt;&gt;"Ready to model","PENDING INPUTS",Inputs!$B$7)</f>
        <v>550</v>
      </c>
      <c r="I153" s="3">
        <f>IF(Inputs!$B$27&lt;&gt;"Ready to model","PENDING INPUTS",MAX(0,F153+G153-H153))</f>
        <v>0</v>
      </c>
      <c r="J153" s="3">
        <f>IF(Inputs!$B$27&lt;&gt;"Ready to model","PENDING INPUTS",IF(F153+G153&gt;H153,IF(F153+G153=0,0,H153*F153/(F153+G153)),MIN(B153+D153,F153+MAX(0,H153-F153-G153-IF((IF(A153&lt;=Inputs!$B$13,Inputs!$B$12,Inputs!$B$14))&lt;Inputs!$B$5,C153+E153-G153,0)))))</f>
        <v>0</v>
      </c>
      <c r="K153" s="3">
        <f>IF(Inputs!$B$27&lt;&gt;"Ready to model","PENDING INPUTS",MIN(C153+E153,MAX(0,H153-J153)))</f>
        <v>0</v>
      </c>
      <c r="L153" s="3">
        <f>IF(Inputs!$B$27&lt;&gt;"Ready to model","PENDING INPUTS",MAX(0,B153+D153-J153))</f>
        <v>0</v>
      </c>
      <c r="M153" s="3">
        <f>IF(Inputs!$B$27&lt;&gt;"Ready to model","PENDING INPUTS",MAX(0,C153+E153-K153))</f>
        <v>0</v>
      </c>
      <c r="N153" s="3">
        <f>IF(Inputs!$B$27&lt;&gt;"Ready to model","PENDING INPUTS",L153+M153)</f>
        <v>0</v>
      </c>
      <c r="O153" s="3">
        <f>IF(Inputs!$B$27&lt;&gt;"Ready to model","PENDING INPUTS",D153+E153+O152)</f>
        <v>792.25</v>
      </c>
      <c r="P153" s="3">
        <f>IF(Inputs!$B$27&lt;&gt;"Ready to model","PENDING INPUTS",J153+K153+P152)</f>
        <v>10866.25</v>
      </c>
    </row>
    <row r="154" spans="1:16" ht="27.95" customHeight="1" x14ac:dyDescent="0.25">
      <c r="A154">
        <v>150</v>
      </c>
      <c r="B154" s="3">
        <f>IF(Inputs!$B$27&lt;&gt;"Ready to model","PENDING INPUTS",L153)</f>
        <v>0</v>
      </c>
      <c r="C154" s="3">
        <f>IF(Inputs!$B$27&lt;&gt;"Ready to model","PENDING INPUTS",M153)</f>
        <v>0</v>
      </c>
      <c r="D154" s="3">
        <f>IF(Inputs!$B$27&lt;&gt;"Ready to model","PENDING INPUTS",ROUND(B154*(IF(A154&lt;=Inputs!$B$13,Inputs!$B$12,Inputs!$B$14))/12,2))</f>
        <v>0</v>
      </c>
      <c r="E154" s="3">
        <f>IF(Inputs!$B$27&lt;&gt;"Ready to model","PENDING INPUTS",ROUND(C154*Inputs!$B$5/12,2))</f>
        <v>0</v>
      </c>
      <c r="F154" s="3">
        <f>IF(Inputs!$B$27&lt;&gt;"Ready to model","PENDING INPUTS",MIN(B154+D154,MAX(Inputs!$B$16,ROUND(B154*Inputs!$B$15,2))))</f>
        <v>0</v>
      </c>
      <c r="G154" s="3">
        <f>IF(Inputs!$B$27&lt;&gt;"Ready to model","PENDING INPUTS",MIN(C154+E154,Inputs!$B$9))</f>
        <v>0</v>
      </c>
      <c r="H154" s="3">
        <f>IF(Inputs!$B$27&lt;&gt;"Ready to model","PENDING INPUTS",Inputs!$B$7)</f>
        <v>550</v>
      </c>
      <c r="I154" s="3">
        <f>IF(Inputs!$B$27&lt;&gt;"Ready to model","PENDING INPUTS",MAX(0,F154+G154-H154))</f>
        <v>0</v>
      </c>
      <c r="J154" s="3">
        <f>IF(Inputs!$B$27&lt;&gt;"Ready to model","PENDING INPUTS",IF(F154+G154&gt;H154,IF(F154+G154=0,0,H154*F154/(F154+G154)),MIN(B154+D154,F154+MAX(0,H154-F154-G154-IF((IF(A154&lt;=Inputs!$B$13,Inputs!$B$12,Inputs!$B$14))&lt;Inputs!$B$5,C154+E154-G154,0)))))</f>
        <v>0</v>
      </c>
      <c r="K154" s="3">
        <f>IF(Inputs!$B$27&lt;&gt;"Ready to model","PENDING INPUTS",MIN(C154+E154,MAX(0,H154-J154)))</f>
        <v>0</v>
      </c>
      <c r="L154" s="3">
        <f>IF(Inputs!$B$27&lt;&gt;"Ready to model","PENDING INPUTS",MAX(0,B154+D154-J154))</f>
        <v>0</v>
      </c>
      <c r="M154" s="3">
        <f>IF(Inputs!$B$27&lt;&gt;"Ready to model","PENDING INPUTS",MAX(0,C154+E154-K154))</f>
        <v>0</v>
      </c>
      <c r="N154" s="3">
        <f>IF(Inputs!$B$27&lt;&gt;"Ready to model","PENDING INPUTS",L154+M154)</f>
        <v>0</v>
      </c>
      <c r="O154" s="3">
        <f>IF(Inputs!$B$27&lt;&gt;"Ready to model","PENDING INPUTS",D154+E154+O153)</f>
        <v>792.25</v>
      </c>
      <c r="P154" s="3">
        <f>IF(Inputs!$B$27&lt;&gt;"Ready to model","PENDING INPUTS",J154+K154+P153)</f>
        <v>10866.25</v>
      </c>
    </row>
    <row r="155" spans="1:16" ht="27.95" customHeight="1" x14ac:dyDescent="0.25">
      <c r="A155">
        <v>151</v>
      </c>
      <c r="B155" s="3">
        <f>IF(Inputs!$B$27&lt;&gt;"Ready to model","PENDING INPUTS",L154)</f>
        <v>0</v>
      </c>
      <c r="C155" s="3">
        <f>IF(Inputs!$B$27&lt;&gt;"Ready to model","PENDING INPUTS",M154)</f>
        <v>0</v>
      </c>
      <c r="D155" s="3">
        <f>IF(Inputs!$B$27&lt;&gt;"Ready to model","PENDING INPUTS",ROUND(B155*(IF(A155&lt;=Inputs!$B$13,Inputs!$B$12,Inputs!$B$14))/12,2))</f>
        <v>0</v>
      </c>
      <c r="E155" s="3">
        <f>IF(Inputs!$B$27&lt;&gt;"Ready to model","PENDING INPUTS",ROUND(C155*Inputs!$B$5/12,2))</f>
        <v>0</v>
      </c>
      <c r="F155" s="3">
        <f>IF(Inputs!$B$27&lt;&gt;"Ready to model","PENDING INPUTS",MIN(B155+D155,MAX(Inputs!$B$16,ROUND(B155*Inputs!$B$15,2))))</f>
        <v>0</v>
      </c>
      <c r="G155" s="3">
        <f>IF(Inputs!$B$27&lt;&gt;"Ready to model","PENDING INPUTS",MIN(C155+E155,Inputs!$B$9))</f>
        <v>0</v>
      </c>
      <c r="H155" s="3">
        <f>IF(Inputs!$B$27&lt;&gt;"Ready to model","PENDING INPUTS",Inputs!$B$7)</f>
        <v>550</v>
      </c>
      <c r="I155" s="3">
        <f>IF(Inputs!$B$27&lt;&gt;"Ready to model","PENDING INPUTS",MAX(0,F155+G155-H155))</f>
        <v>0</v>
      </c>
      <c r="J155" s="3">
        <f>IF(Inputs!$B$27&lt;&gt;"Ready to model","PENDING INPUTS",IF(F155+G155&gt;H155,IF(F155+G155=0,0,H155*F155/(F155+G155)),MIN(B155+D155,F155+MAX(0,H155-F155-G155-IF((IF(A155&lt;=Inputs!$B$13,Inputs!$B$12,Inputs!$B$14))&lt;Inputs!$B$5,C155+E155-G155,0)))))</f>
        <v>0</v>
      </c>
      <c r="K155" s="3">
        <f>IF(Inputs!$B$27&lt;&gt;"Ready to model","PENDING INPUTS",MIN(C155+E155,MAX(0,H155-J155)))</f>
        <v>0</v>
      </c>
      <c r="L155" s="3">
        <f>IF(Inputs!$B$27&lt;&gt;"Ready to model","PENDING INPUTS",MAX(0,B155+D155-J155))</f>
        <v>0</v>
      </c>
      <c r="M155" s="3">
        <f>IF(Inputs!$B$27&lt;&gt;"Ready to model","PENDING INPUTS",MAX(0,C155+E155-K155))</f>
        <v>0</v>
      </c>
      <c r="N155" s="3">
        <f>IF(Inputs!$B$27&lt;&gt;"Ready to model","PENDING INPUTS",L155+M155)</f>
        <v>0</v>
      </c>
      <c r="O155" s="3">
        <f>IF(Inputs!$B$27&lt;&gt;"Ready to model","PENDING INPUTS",D155+E155+O154)</f>
        <v>792.25</v>
      </c>
      <c r="P155" s="3">
        <f>IF(Inputs!$B$27&lt;&gt;"Ready to model","PENDING INPUTS",J155+K155+P154)</f>
        <v>10866.25</v>
      </c>
    </row>
    <row r="156" spans="1:16" ht="27.95" customHeight="1" x14ac:dyDescent="0.25">
      <c r="A156">
        <v>152</v>
      </c>
      <c r="B156" s="3">
        <f>IF(Inputs!$B$27&lt;&gt;"Ready to model","PENDING INPUTS",L155)</f>
        <v>0</v>
      </c>
      <c r="C156" s="3">
        <f>IF(Inputs!$B$27&lt;&gt;"Ready to model","PENDING INPUTS",M155)</f>
        <v>0</v>
      </c>
      <c r="D156" s="3">
        <f>IF(Inputs!$B$27&lt;&gt;"Ready to model","PENDING INPUTS",ROUND(B156*(IF(A156&lt;=Inputs!$B$13,Inputs!$B$12,Inputs!$B$14))/12,2))</f>
        <v>0</v>
      </c>
      <c r="E156" s="3">
        <f>IF(Inputs!$B$27&lt;&gt;"Ready to model","PENDING INPUTS",ROUND(C156*Inputs!$B$5/12,2))</f>
        <v>0</v>
      </c>
      <c r="F156" s="3">
        <f>IF(Inputs!$B$27&lt;&gt;"Ready to model","PENDING INPUTS",MIN(B156+D156,MAX(Inputs!$B$16,ROUND(B156*Inputs!$B$15,2))))</f>
        <v>0</v>
      </c>
      <c r="G156" s="3">
        <f>IF(Inputs!$B$27&lt;&gt;"Ready to model","PENDING INPUTS",MIN(C156+E156,Inputs!$B$9))</f>
        <v>0</v>
      </c>
      <c r="H156" s="3">
        <f>IF(Inputs!$B$27&lt;&gt;"Ready to model","PENDING INPUTS",Inputs!$B$7)</f>
        <v>550</v>
      </c>
      <c r="I156" s="3">
        <f>IF(Inputs!$B$27&lt;&gt;"Ready to model","PENDING INPUTS",MAX(0,F156+G156-H156))</f>
        <v>0</v>
      </c>
      <c r="J156" s="3">
        <f>IF(Inputs!$B$27&lt;&gt;"Ready to model","PENDING INPUTS",IF(F156+G156&gt;H156,IF(F156+G156=0,0,H156*F156/(F156+G156)),MIN(B156+D156,F156+MAX(0,H156-F156-G156-IF((IF(A156&lt;=Inputs!$B$13,Inputs!$B$12,Inputs!$B$14))&lt;Inputs!$B$5,C156+E156-G156,0)))))</f>
        <v>0</v>
      </c>
      <c r="K156" s="3">
        <f>IF(Inputs!$B$27&lt;&gt;"Ready to model","PENDING INPUTS",MIN(C156+E156,MAX(0,H156-J156)))</f>
        <v>0</v>
      </c>
      <c r="L156" s="3">
        <f>IF(Inputs!$B$27&lt;&gt;"Ready to model","PENDING INPUTS",MAX(0,B156+D156-J156))</f>
        <v>0</v>
      </c>
      <c r="M156" s="3">
        <f>IF(Inputs!$B$27&lt;&gt;"Ready to model","PENDING INPUTS",MAX(0,C156+E156-K156))</f>
        <v>0</v>
      </c>
      <c r="N156" s="3">
        <f>IF(Inputs!$B$27&lt;&gt;"Ready to model","PENDING INPUTS",L156+M156)</f>
        <v>0</v>
      </c>
      <c r="O156" s="3">
        <f>IF(Inputs!$B$27&lt;&gt;"Ready to model","PENDING INPUTS",D156+E156+O155)</f>
        <v>792.25</v>
      </c>
      <c r="P156" s="3">
        <f>IF(Inputs!$B$27&lt;&gt;"Ready to model","PENDING INPUTS",J156+K156+P155)</f>
        <v>10866.25</v>
      </c>
    </row>
    <row r="157" spans="1:16" ht="27.95" customHeight="1" x14ac:dyDescent="0.25">
      <c r="A157">
        <v>153</v>
      </c>
      <c r="B157" s="3">
        <f>IF(Inputs!$B$27&lt;&gt;"Ready to model","PENDING INPUTS",L156)</f>
        <v>0</v>
      </c>
      <c r="C157" s="3">
        <f>IF(Inputs!$B$27&lt;&gt;"Ready to model","PENDING INPUTS",M156)</f>
        <v>0</v>
      </c>
      <c r="D157" s="3">
        <f>IF(Inputs!$B$27&lt;&gt;"Ready to model","PENDING INPUTS",ROUND(B157*(IF(A157&lt;=Inputs!$B$13,Inputs!$B$12,Inputs!$B$14))/12,2))</f>
        <v>0</v>
      </c>
      <c r="E157" s="3">
        <f>IF(Inputs!$B$27&lt;&gt;"Ready to model","PENDING INPUTS",ROUND(C157*Inputs!$B$5/12,2))</f>
        <v>0</v>
      </c>
      <c r="F157" s="3">
        <f>IF(Inputs!$B$27&lt;&gt;"Ready to model","PENDING INPUTS",MIN(B157+D157,MAX(Inputs!$B$16,ROUND(B157*Inputs!$B$15,2))))</f>
        <v>0</v>
      </c>
      <c r="G157" s="3">
        <f>IF(Inputs!$B$27&lt;&gt;"Ready to model","PENDING INPUTS",MIN(C157+E157,Inputs!$B$9))</f>
        <v>0</v>
      </c>
      <c r="H157" s="3">
        <f>IF(Inputs!$B$27&lt;&gt;"Ready to model","PENDING INPUTS",Inputs!$B$7)</f>
        <v>550</v>
      </c>
      <c r="I157" s="3">
        <f>IF(Inputs!$B$27&lt;&gt;"Ready to model","PENDING INPUTS",MAX(0,F157+G157-H157))</f>
        <v>0</v>
      </c>
      <c r="J157" s="3">
        <f>IF(Inputs!$B$27&lt;&gt;"Ready to model","PENDING INPUTS",IF(F157+G157&gt;H157,IF(F157+G157=0,0,H157*F157/(F157+G157)),MIN(B157+D157,F157+MAX(0,H157-F157-G157-IF((IF(A157&lt;=Inputs!$B$13,Inputs!$B$12,Inputs!$B$14))&lt;Inputs!$B$5,C157+E157-G157,0)))))</f>
        <v>0</v>
      </c>
      <c r="K157" s="3">
        <f>IF(Inputs!$B$27&lt;&gt;"Ready to model","PENDING INPUTS",MIN(C157+E157,MAX(0,H157-J157)))</f>
        <v>0</v>
      </c>
      <c r="L157" s="3">
        <f>IF(Inputs!$B$27&lt;&gt;"Ready to model","PENDING INPUTS",MAX(0,B157+D157-J157))</f>
        <v>0</v>
      </c>
      <c r="M157" s="3">
        <f>IF(Inputs!$B$27&lt;&gt;"Ready to model","PENDING INPUTS",MAX(0,C157+E157-K157))</f>
        <v>0</v>
      </c>
      <c r="N157" s="3">
        <f>IF(Inputs!$B$27&lt;&gt;"Ready to model","PENDING INPUTS",L157+M157)</f>
        <v>0</v>
      </c>
      <c r="O157" s="3">
        <f>IF(Inputs!$B$27&lt;&gt;"Ready to model","PENDING INPUTS",D157+E157+O156)</f>
        <v>792.25</v>
      </c>
      <c r="P157" s="3">
        <f>IF(Inputs!$B$27&lt;&gt;"Ready to model","PENDING INPUTS",J157+K157+P156)</f>
        <v>10866.25</v>
      </c>
    </row>
    <row r="158" spans="1:16" ht="27.95" customHeight="1" x14ac:dyDescent="0.25">
      <c r="A158">
        <v>154</v>
      </c>
      <c r="B158" s="3">
        <f>IF(Inputs!$B$27&lt;&gt;"Ready to model","PENDING INPUTS",L157)</f>
        <v>0</v>
      </c>
      <c r="C158" s="3">
        <f>IF(Inputs!$B$27&lt;&gt;"Ready to model","PENDING INPUTS",M157)</f>
        <v>0</v>
      </c>
      <c r="D158" s="3">
        <f>IF(Inputs!$B$27&lt;&gt;"Ready to model","PENDING INPUTS",ROUND(B158*(IF(A158&lt;=Inputs!$B$13,Inputs!$B$12,Inputs!$B$14))/12,2))</f>
        <v>0</v>
      </c>
      <c r="E158" s="3">
        <f>IF(Inputs!$B$27&lt;&gt;"Ready to model","PENDING INPUTS",ROUND(C158*Inputs!$B$5/12,2))</f>
        <v>0</v>
      </c>
      <c r="F158" s="3">
        <f>IF(Inputs!$B$27&lt;&gt;"Ready to model","PENDING INPUTS",MIN(B158+D158,MAX(Inputs!$B$16,ROUND(B158*Inputs!$B$15,2))))</f>
        <v>0</v>
      </c>
      <c r="G158" s="3">
        <f>IF(Inputs!$B$27&lt;&gt;"Ready to model","PENDING INPUTS",MIN(C158+E158,Inputs!$B$9))</f>
        <v>0</v>
      </c>
      <c r="H158" s="3">
        <f>IF(Inputs!$B$27&lt;&gt;"Ready to model","PENDING INPUTS",Inputs!$B$7)</f>
        <v>550</v>
      </c>
      <c r="I158" s="3">
        <f>IF(Inputs!$B$27&lt;&gt;"Ready to model","PENDING INPUTS",MAX(0,F158+G158-H158))</f>
        <v>0</v>
      </c>
      <c r="J158" s="3">
        <f>IF(Inputs!$B$27&lt;&gt;"Ready to model","PENDING INPUTS",IF(F158+G158&gt;H158,IF(F158+G158=0,0,H158*F158/(F158+G158)),MIN(B158+D158,F158+MAX(0,H158-F158-G158-IF((IF(A158&lt;=Inputs!$B$13,Inputs!$B$12,Inputs!$B$14))&lt;Inputs!$B$5,C158+E158-G158,0)))))</f>
        <v>0</v>
      </c>
      <c r="K158" s="3">
        <f>IF(Inputs!$B$27&lt;&gt;"Ready to model","PENDING INPUTS",MIN(C158+E158,MAX(0,H158-J158)))</f>
        <v>0</v>
      </c>
      <c r="L158" s="3">
        <f>IF(Inputs!$B$27&lt;&gt;"Ready to model","PENDING INPUTS",MAX(0,B158+D158-J158))</f>
        <v>0</v>
      </c>
      <c r="M158" s="3">
        <f>IF(Inputs!$B$27&lt;&gt;"Ready to model","PENDING INPUTS",MAX(0,C158+E158-K158))</f>
        <v>0</v>
      </c>
      <c r="N158" s="3">
        <f>IF(Inputs!$B$27&lt;&gt;"Ready to model","PENDING INPUTS",L158+M158)</f>
        <v>0</v>
      </c>
      <c r="O158" s="3">
        <f>IF(Inputs!$B$27&lt;&gt;"Ready to model","PENDING INPUTS",D158+E158+O157)</f>
        <v>792.25</v>
      </c>
      <c r="P158" s="3">
        <f>IF(Inputs!$B$27&lt;&gt;"Ready to model","PENDING INPUTS",J158+K158+P157)</f>
        <v>10866.25</v>
      </c>
    </row>
    <row r="159" spans="1:16" ht="27.95" customHeight="1" x14ac:dyDescent="0.25">
      <c r="A159">
        <v>155</v>
      </c>
      <c r="B159" s="3">
        <f>IF(Inputs!$B$27&lt;&gt;"Ready to model","PENDING INPUTS",L158)</f>
        <v>0</v>
      </c>
      <c r="C159" s="3">
        <f>IF(Inputs!$B$27&lt;&gt;"Ready to model","PENDING INPUTS",M158)</f>
        <v>0</v>
      </c>
      <c r="D159" s="3">
        <f>IF(Inputs!$B$27&lt;&gt;"Ready to model","PENDING INPUTS",ROUND(B159*(IF(A159&lt;=Inputs!$B$13,Inputs!$B$12,Inputs!$B$14))/12,2))</f>
        <v>0</v>
      </c>
      <c r="E159" s="3">
        <f>IF(Inputs!$B$27&lt;&gt;"Ready to model","PENDING INPUTS",ROUND(C159*Inputs!$B$5/12,2))</f>
        <v>0</v>
      </c>
      <c r="F159" s="3">
        <f>IF(Inputs!$B$27&lt;&gt;"Ready to model","PENDING INPUTS",MIN(B159+D159,MAX(Inputs!$B$16,ROUND(B159*Inputs!$B$15,2))))</f>
        <v>0</v>
      </c>
      <c r="G159" s="3">
        <f>IF(Inputs!$B$27&lt;&gt;"Ready to model","PENDING INPUTS",MIN(C159+E159,Inputs!$B$9))</f>
        <v>0</v>
      </c>
      <c r="H159" s="3">
        <f>IF(Inputs!$B$27&lt;&gt;"Ready to model","PENDING INPUTS",Inputs!$B$7)</f>
        <v>550</v>
      </c>
      <c r="I159" s="3">
        <f>IF(Inputs!$B$27&lt;&gt;"Ready to model","PENDING INPUTS",MAX(0,F159+G159-H159))</f>
        <v>0</v>
      </c>
      <c r="J159" s="3">
        <f>IF(Inputs!$B$27&lt;&gt;"Ready to model","PENDING INPUTS",IF(F159+G159&gt;H159,IF(F159+G159=0,0,H159*F159/(F159+G159)),MIN(B159+D159,F159+MAX(0,H159-F159-G159-IF((IF(A159&lt;=Inputs!$B$13,Inputs!$B$12,Inputs!$B$14))&lt;Inputs!$B$5,C159+E159-G159,0)))))</f>
        <v>0</v>
      </c>
      <c r="K159" s="3">
        <f>IF(Inputs!$B$27&lt;&gt;"Ready to model","PENDING INPUTS",MIN(C159+E159,MAX(0,H159-J159)))</f>
        <v>0</v>
      </c>
      <c r="L159" s="3">
        <f>IF(Inputs!$B$27&lt;&gt;"Ready to model","PENDING INPUTS",MAX(0,B159+D159-J159))</f>
        <v>0</v>
      </c>
      <c r="M159" s="3">
        <f>IF(Inputs!$B$27&lt;&gt;"Ready to model","PENDING INPUTS",MAX(0,C159+E159-K159))</f>
        <v>0</v>
      </c>
      <c r="N159" s="3">
        <f>IF(Inputs!$B$27&lt;&gt;"Ready to model","PENDING INPUTS",L159+M159)</f>
        <v>0</v>
      </c>
      <c r="O159" s="3">
        <f>IF(Inputs!$B$27&lt;&gt;"Ready to model","PENDING INPUTS",D159+E159+O158)</f>
        <v>792.25</v>
      </c>
      <c r="P159" s="3">
        <f>IF(Inputs!$B$27&lt;&gt;"Ready to model","PENDING INPUTS",J159+K159+P158)</f>
        <v>10866.25</v>
      </c>
    </row>
    <row r="160" spans="1:16" ht="27.95" customHeight="1" x14ac:dyDescent="0.25">
      <c r="A160">
        <v>156</v>
      </c>
      <c r="B160" s="3">
        <f>IF(Inputs!$B$27&lt;&gt;"Ready to model","PENDING INPUTS",L159)</f>
        <v>0</v>
      </c>
      <c r="C160" s="3">
        <f>IF(Inputs!$B$27&lt;&gt;"Ready to model","PENDING INPUTS",M159)</f>
        <v>0</v>
      </c>
      <c r="D160" s="3">
        <f>IF(Inputs!$B$27&lt;&gt;"Ready to model","PENDING INPUTS",ROUND(B160*(IF(A160&lt;=Inputs!$B$13,Inputs!$B$12,Inputs!$B$14))/12,2))</f>
        <v>0</v>
      </c>
      <c r="E160" s="3">
        <f>IF(Inputs!$B$27&lt;&gt;"Ready to model","PENDING INPUTS",ROUND(C160*Inputs!$B$5/12,2))</f>
        <v>0</v>
      </c>
      <c r="F160" s="3">
        <f>IF(Inputs!$B$27&lt;&gt;"Ready to model","PENDING INPUTS",MIN(B160+D160,MAX(Inputs!$B$16,ROUND(B160*Inputs!$B$15,2))))</f>
        <v>0</v>
      </c>
      <c r="G160" s="3">
        <f>IF(Inputs!$B$27&lt;&gt;"Ready to model","PENDING INPUTS",MIN(C160+E160,Inputs!$B$9))</f>
        <v>0</v>
      </c>
      <c r="H160" s="3">
        <f>IF(Inputs!$B$27&lt;&gt;"Ready to model","PENDING INPUTS",Inputs!$B$7)</f>
        <v>550</v>
      </c>
      <c r="I160" s="3">
        <f>IF(Inputs!$B$27&lt;&gt;"Ready to model","PENDING INPUTS",MAX(0,F160+G160-H160))</f>
        <v>0</v>
      </c>
      <c r="J160" s="3">
        <f>IF(Inputs!$B$27&lt;&gt;"Ready to model","PENDING INPUTS",IF(F160+G160&gt;H160,IF(F160+G160=0,0,H160*F160/(F160+G160)),MIN(B160+D160,F160+MAX(0,H160-F160-G160-IF((IF(A160&lt;=Inputs!$B$13,Inputs!$B$12,Inputs!$B$14))&lt;Inputs!$B$5,C160+E160-G160,0)))))</f>
        <v>0</v>
      </c>
      <c r="K160" s="3">
        <f>IF(Inputs!$B$27&lt;&gt;"Ready to model","PENDING INPUTS",MIN(C160+E160,MAX(0,H160-J160)))</f>
        <v>0</v>
      </c>
      <c r="L160" s="3">
        <f>IF(Inputs!$B$27&lt;&gt;"Ready to model","PENDING INPUTS",MAX(0,B160+D160-J160))</f>
        <v>0</v>
      </c>
      <c r="M160" s="3">
        <f>IF(Inputs!$B$27&lt;&gt;"Ready to model","PENDING INPUTS",MAX(0,C160+E160-K160))</f>
        <v>0</v>
      </c>
      <c r="N160" s="3">
        <f>IF(Inputs!$B$27&lt;&gt;"Ready to model","PENDING INPUTS",L160+M160)</f>
        <v>0</v>
      </c>
      <c r="O160" s="3">
        <f>IF(Inputs!$B$27&lt;&gt;"Ready to model","PENDING INPUTS",D160+E160+O159)</f>
        <v>792.25</v>
      </c>
      <c r="P160" s="3">
        <f>IF(Inputs!$B$27&lt;&gt;"Ready to model","PENDING INPUTS",J160+K160+P159)</f>
        <v>10866.25</v>
      </c>
    </row>
    <row r="161" spans="1:16" ht="27.95" customHeight="1" x14ac:dyDescent="0.25">
      <c r="A161">
        <v>157</v>
      </c>
      <c r="B161" s="3">
        <f>IF(Inputs!$B$27&lt;&gt;"Ready to model","PENDING INPUTS",L160)</f>
        <v>0</v>
      </c>
      <c r="C161" s="3">
        <f>IF(Inputs!$B$27&lt;&gt;"Ready to model","PENDING INPUTS",M160)</f>
        <v>0</v>
      </c>
      <c r="D161" s="3">
        <f>IF(Inputs!$B$27&lt;&gt;"Ready to model","PENDING INPUTS",ROUND(B161*(IF(A161&lt;=Inputs!$B$13,Inputs!$B$12,Inputs!$B$14))/12,2))</f>
        <v>0</v>
      </c>
      <c r="E161" s="3">
        <f>IF(Inputs!$B$27&lt;&gt;"Ready to model","PENDING INPUTS",ROUND(C161*Inputs!$B$5/12,2))</f>
        <v>0</v>
      </c>
      <c r="F161" s="3">
        <f>IF(Inputs!$B$27&lt;&gt;"Ready to model","PENDING INPUTS",MIN(B161+D161,MAX(Inputs!$B$16,ROUND(B161*Inputs!$B$15,2))))</f>
        <v>0</v>
      </c>
      <c r="G161" s="3">
        <f>IF(Inputs!$B$27&lt;&gt;"Ready to model","PENDING INPUTS",MIN(C161+E161,Inputs!$B$9))</f>
        <v>0</v>
      </c>
      <c r="H161" s="3">
        <f>IF(Inputs!$B$27&lt;&gt;"Ready to model","PENDING INPUTS",Inputs!$B$7)</f>
        <v>550</v>
      </c>
      <c r="I161" s="3">
        <f>IF(Inputs!$B$27&lt;&gt;"Ready to model","PENDING INPUTS",MAX(0,F161+G161-H161))</f>
        <v>0</v>
      </c>
      <c r="J161" s="3">
        <f>IF(Inputs!$B$27&lt;&gt;"Ready to model","PENDING INPUTS",IF(F161+G161&gt;H161,IF(F161+G161=0,0,H161*F161/(F161+G161)),MIN(B161+D161,F161+MAX(0,H161-F161-G161-IF((IF(A161&lt;=Inputs!$B$13,Inputs!$B$12,Inputs!$B$14))&lt;Inputs!$B$5,C161+E161-G161,0)))))</f>
        <v>0</v>
      </c>
      <c r="K161" s="3">
        <f>IF(Inputs!$B$27&lt;&gt;"Ready to model","PENDING INPUTS",MIN(C161+E161,MAX(0,H161-J161)))</f>
        <v>0</v>
      </c>
      <c r="L161" s="3">
        <f>IF(Inputs!$B$27&lt;&gt;"Ready to model","PENDING INPUTS",MAX(0,B161+D161-J161))</f>
        <v>0</v>
      </c>
      <c r="M161" s="3">
        <f>IF(Inputs!$B$27&lt;&gt;"Ready to model","PENDING INPUTS",MAX(0,C161+E161-K161))</f>
        <v>0</v>
      </c>
      <c r="N161" s="3">
        <f>IF(Inputs!$B$27&lt;&gt;"Ready to model","PENDING INPUTS",L161+M161)</f>
        <v>0</v>
      </c>
      <c r="O161" s="3">
        <f>IF(Inputs!$B$27&lt;&gt;"Ready to model","PENDING INPUTS",D161+E161+O160)</f>
        <v>792.25</v>
      </c>
      <c r="P161" s="3">
        <f>IF(Inputs!$B$27&lt;&gt;"Ready to model","PENDING INPUTS",J161+K161+P160)</f>
        <v>10866.25</v>
      </c>
    </row>
    <row r="162" spans="1:16" ht="27.95" customHeight="1" x14ac:dyDescent="0.25">
      <c r="A162">
        <v>158</v>
      </c>
      <c r="B162" s="3">
        <f>IF(Inputs!$B$27&lt;&gt;"Ready to model","PENDING INPUTS",L161)</f>
        <v>0</v>
      </c>
      <c r="C162" s="3">
        <f>IF(Inputs!$B$27&lt;&gt;"Ready to model","PENDING INPUTS",M161)</f>
        <v>0</v>
      </c>
      <c r="D162" s="3">
        <f>IF(Inputs!$B$27&lt;&gt;"Ready to model","PENDING INPUTS",ROUND(B162*(IF(A162&lt;=Inputs!$B$13,Inputs!$B$12,Inputs!$B$14))/12,2))</f>
        <v>0</v>
      </c>
      <c r="E162" s="3">
        <f>IF(Inputs!$B$27&lt;&gt;"Ready to model","PENDING INPUTS",ROUND(C162*Inputs!$B$5/12,2))</f>
        <v>0</v>
      </c>
      <c r="F162" s="3">
        <f>IF(Inputs!$B$27&lt;&gt;"Ready to model","PENDING INPUTS",MIN(B162+D162,MAX(Inputs!$B$16,ROUND(B162*Inputs!$B$15,2))))</f>
        <v>0</v>
      </c>
      <c r="G162" s="3">
        <f>IF(Inputs!$B$27&lt;&gt;"Ready to model","PENDING INPUTS",MIN(C162+E162,Inputs!$B$9))</f>
        <v>0</v>
      </c>
      <c r="H162" s="3">
        <f>IF(Inputs!$B$27&lt;&gt;"Ready to model","PENDING INPUTS",Inputs!$B$7)</f>
        <v>550</v>
      </c>
      <c r="I162" s="3">
        <f>IF(Inputs!$B$27&lt;&gt;"Ready to model","PENDING INPUTS",MAX(0,F162+G162-H162))</f>
        <v>0</v>
      </c>
      <c r="J162" s="3">
        <f>IF(Inputs!$B$27&lt;&gt;"Ready to model","PENDING INPUTS",IF(F162+G162&gt;H162,IF(F162+G162=0,0,H162*F162/(F162+G162)),MIN(B162+D162,F162+MAX(0,H162-F162-G162-IF((IF(A162&lt;=Inputs!$B$13,Inputs!$B$12,Inputs!$B$14))&lt;Inputs!$B$5,C162+E162-G162,0)))))</f>
        <v>0</v>
      </c>
      <c r="K162" s="3">
        <f>IF(Inputs!$B$27&lt;&gt;"Ready to model","PENDING INPUTS",MIN(C162+E162,MAX(0,H162-J162)))</f>
        <v>0</v>
      </c>
      <c r="L162" s="3">
        <f>IF(Inputs!$B$27&lt;&gt;"Ready to model","PENDING INPUTS",MAX(0,B162+D162-J162))</f>
        <v>0</v>
      </c>
      <c r="M162" s="3">
        <f>IF(Inputs!$B$27&lt;&gt;"Ready to model","PENDING INPUTS",MAX(0,C162+E162-K162))</f>
        <v>0</v>
      </c>
      <c r="N162" s="3">
        <f>IF(Inputs!$B$27&lt;&gt;"Ready to model","PENDING INPUTS",L162+M162)</f>
        <v>0</v>
      </c>
      <c r="O162" s="3">
        <f>IF(Inputs!$B$27&lt;&gt;"Ready to model","PENDING INPUTS",D162+E162+O161)</f>
        <v>792.25</v>
      </c>
      <c r="P162" s="3">
        <f>IF(Inputs!$B$27&lt;&gt;"Ready to model","PENDING INPUTS",J162+K162+P161)</f>
        <v>10866.25</v>
      </c>
    </row>
    <row r="163" spans="1:16" ht="27.95" customHeight="1" x14ac:dyDescent="0.25">
      <c r="A163">
        <v>159</v>
      </c>
      <c r="B163" s="3">
        <f>IF(Inputs!$B$27&lt;&gt;"Ready to model","PENDING INPUTS",L162)</f>
        <v>0</v>
      </c>
      <c r="C163" s="3">
        <f>IF(Inputs!$B$27&lt;&gt;"Ready to model","PENDING INPUTS",M162)</f>
        <v>0</v>
      </c>
      <c r="D163" s="3">
        <f>IF(Inputs!$B$27&lt;&gt;"Ready to model","PENDING INPUTS",ROUND(B163*(IF(A163&lt;=Inputs!$B$13,Inputs!$B$12,Inputs!$B$14))/12,2))</f>
        <v>0</v>
      </c>
      <c r="E163" s="3">
        <f>IF(Inputs!$B$27&lt;&gt;"Ready to model","PENDING INPUTS",ROUND(C163*Inputs!$B$5/12,2))</f>
        <v>0</v>
      </c>
      <c r="F163" s="3">
        <f>IF(Inputs!$B$27&lt;&gt;"Ready to model","PENDING INPUTS",MIN(B163+D163,MAX(Inputs!$B$16,ROUND(B163*Inputs!$B$15,2))))</f>
        <v>0</v>
      </c>
      <c r="G163" s="3">
        <f>IF(Inputs!$B$27&lt;&gt;"Ready to model","PENDING INPUTS",MIN(C163+E163,Inputs!$B$9))</f>
        <v>0</v>
      </c>
      <c r="H163" s="3">
        <f>IF(Inputs!$B$27&lt;&gt;"Ready to model","PENDING INPUTS",Inputs!$B$7)</f>
        <v>550</v>
      </c>
      <c r="I163" s="3">
        <f>IF(Inputs!$B$27&lt;&gt;"Ready to model","PENDING INPUTS",MAX(0,F163+G163-H163))</f>
        <v>0</v>
      </c>
      <c r="J163" s="3">
        <f>IF(Inputs!$B$27&lt;&gt;"Ready to model","PENDING INPUTS",IF(F163+G163&gt;H163,IF(F163+G163=0,0,H163*F163/(F163+G163)),MIN(B163+D163,F163+MAX(0,H163-F163-G163-IF((IF(A163&lt;=Inputs!$B$13,Inputs!$B$12,Inputs!$B$14))&lt;Inputs!$B$5,C163+E163-G163,0)))))</f>
        <v>0</v>
      </c>
      <c r="K163" s="3">
        <f>IF(Inputs!$B$27&lt;&gt;"Ready to model","PENDING INPUTS",MIN(C163+E163,MAX(0,H163-J163)))</f>
        <v>0</v>
      </c>
      <c r="L163" s="3">
        <f>IF(Inputs!$B$27&lt;&gt;"Ready to model","PENDING INPUTS",MAX(0,B163+D163-J163))</f>
        <v>0</v>
      </c>
      <c r="M163" s="3">
        <f>IF(Inputs!$B$27&lt;&gt;"Ready to model","PENDING INPUTS",MAX(0,C163+E163-K163))</f>
        <v>0</v>
      </c>
      <c r="N163" s="3">
        <f>IF(Inputs!$B$27&lt;&gt;"Ready to model","PENDING INPUTS",L163+M163)</f>
        <v>0</v>
      </c>
      <c r="O163" s="3">
        <f>IF(Inputs!$B$27&lt;&gt;"Ready to model","PENDING INPUTS",D163+E163+O162)</f>
        <v>792.25</v>
      </c>
      <c r="P163" s="3">
        <f>IF(Inputs!$B$27&lt;&gt;"Ready to model","PENDING INPUTS",J163+K163+P162)</f>
        <v>10866.25</v>
      </c>
    </row>
    <row r="164" spans="1:16" ht="27.95" customHeight="1" x14ac:dyDescent="0.25">
      <c r="A164">
        <v>160</v>
      </c>
      <c r="B164" s="3">
        <f>IF(Inputs!$B$27&lt;&gt;"Ready to model","PENDING INPUTS",L163)</f>
        <v>0</v>
      </c>
      <c r="C164" s="3">
        <f>IF(Inputs!$B$27&lt;&gt;"Ready to model","PENDING INPUTS",M163)</f>
        <v>0</v>
      </c>
      <c r="D164" s="3">
        <f>IF(Inputs!$B$27&lt;&gt;"Ready to model","PENDING INPUTS",ROUND(B164*(IF(A164&lt;=Inputs!$B$13,Inputs!$B$12,Inputs!$B$14))/12,2))</f>
        <v>0</v>
      </c>
      <c r="E164" s="3">
        <f>IF(Inputs!$B$27&lt;&gt;"Ready to model","PENDING INPUTS",ROUND(C164*Inputs!$B$5/12,2))</f>
        <v>0</v>
      </c>
      <c r="F164" s="3">
        <f>IF(Inputs!$B$27&lt;&gt;"Ready to model","PENDING INPUTS",MIN(B164+D164,MAX(Inputs!$B$16,ROUND(B164*Inputs!$B$15,2))))</f>
        <v>0</v>
      </c>
      <c r="G164" s="3">
        <f>IF(Inputs!$B$27&lt;&gt;"Ready to model","PENDING INPUTS",MIN(C164+E164,Inputs!$B$9))</f>
        <v>0</v>
      </c>
      <c r="H164" s="3">
        <f>IF(Inputs!$B$27&lt;&gt;"Ready to model","PENDING INPUTS",Inputs!$B$7)</f>
        <v>550</v>
      </c>
      <c r="I164" s="3">
        <f>IF(Inputs!$B$27&lt;&gt;"Ready to model","PENDING INPUTS",MAX(0,F164+G164-H164))</f>
        <v>0</v>
      </c>
      <c r="J164" s="3">
        <f>IF(Inputs!$B$27&lt;&gt;"Ready to model","PENDING INPUTS",IF(F164+G164&gt;H164,IF(F164+G164=0,0,H164*F164/(F164+G164)),MIN(B164+D164,F164+MAX(0,H164-F164-G164-IF((IF(A164&lt;=Inputs!$B$13,Inputs!$B$12,Inputs!$B$14))&lt;Inputs!$B$5,C164+E164-G164,0)))))</f>
        <v>0</v>
      </c>
      <c r="K164" s="3">
        <f>IF(Inputs!$B$27&lt;&gt;"Ready to model","PENDING INPUTS",MIN(C164+E164,MAX(0,H164-J164)))</f>
        <v>0</v>
      </c>
      <c r="L164" s="3">
        <f>IF(Inputs!$B$27&lt;&gt;"Ready to model","PENDING INPUTS",MAX(0,B164+D164-J164))</f>
        <v>0</v>
      </c>
      <c r="M164" s="3">
        <f>IF(Inputs!$B$27&lt;&gt;"Ready to model","PENDING INPUTS",MAX(0,C164+E164-K164))</f>
        <v>0</v>
      </c>
      <c r="N164" s="3">
        <f>IF(Inputs!$B$27&lt;&gt;"Ready to model","PENDING INPUTS",L164+M164)</f>
        <v>0</v>
      </c>
      <c r="O164" s="3">
        <f>IF(Inputs!$B$27&lt;&gt;"Ready to model","PENDING INPUTS",D164+E164+O163)</f>
        <v>792.25</v>
      </c>
      <c r="P164" s="3">
        <f>IF(Inputs!$B$27&lt;&gt;"Ready to model","PENDING INPUTS",J164+K164+P163)</f>
        <v>10866.25</v>
      </c>
    </row>
    <row r="165" spans="1:16" ht="27.95" customHeight="1" x14ac:dyDescent="0.25">
      <c r="A165">
        <v>161</v>
      </c>
      <c r="B165" s="3">
        <f>IF(Inputs!$B$27&lt;&gt;"Ready to model","PENDING INPUTS",L164)</f>
        <v>0</v>
      </c>
      <c r="C165" s="3">
        <f>IF(Inputs!$B$27&lt;&gt;"Ready to model","PENDING INPUTS",M164)</f>
        <v>0</v>
      </c>
      <c r="D165" s="3">
        <f>IF(Inputs!$B$27&lt;&gt;"Ready to model","PENDING INPUTS",ROUND(B165*(IF(A165&lt;=Inputs!$B$13,Inputs!$B$12,Inputs!$B$14))/12,2))</f>
        <v>0</v>
      </c>
      <c r="E165" s="3">
        <f>IF(Inputs!$B$27&lt;&gt;"Ready to model","PENDING INPUTS",ROUND(C165*Inputs!$B$5/12,2))</f>
        <v>0</v>
      </c>
      <c r="F165" s="3">
        <f>IF(Inputs!$B$27&lt;&gt;"Ready to model","PENDING INPUTS",MIN(B165+D165,MAX(Inputs!$B$16,ROUND(B165*Inputs!$B$15,2))))</f>
        <v>0</v>
      </c>
      <c r="G165" s="3">
        <f>IF(Inputs!$B$27&lt;&gt;"Ready to model","PENDING INPUTS",MIN(C165+E165,Inputs!$B$9))</f>
        <v>0</v>
      </c>
      <c r="H165" s="3">
        <f>IF(Inputs!$B$27&lt;&gt;"Ready to model","PENDING INPUTS",Inputs!$B$7)</f>
        <v>550</v>
      </c>
      <c r="I165" s="3">
        <f>IF(Inputs!$B$27&lt;&gt;"Ready to model","PENDING INPUTS",MAX(0,F165+G165-H165))</f>
        <v>0</v>
      </c>
      <c r="J165" s="3">
        <f>IF(Inputs!$B$27&lt;&gt;"Ready to model","PENDING INPUTS",IF(F165+G165&gt;H165,IF(F165+G165=0,0,H165*F165/(F165+G165)),MIN(B165+D165,F165+MAX(0,H165-F165-G165-IF((IF(A165&lt;=Inputs!$B$13,Inputs!$B$12,Inputs!$B$14))&lt;Inputs!$B$5,C165+E165-G165,0)))))</f>
        <v>0</v>
      </c>
      <c r="K165" s="3">
        <f>IF(Inputs!$B$27&lt;&gt;"Ready to model","PENDING INPUTS",MIN(C165+E165,MAX(0,H165-J165)))</f>
        <v>0</v>
      </c>
      <c r="L165" s="3">
        <f>IF(Inputs!$B$27&lt;&gt;"Ready to model","PENDING INPUTS",MAX(0,B165+D165-J165))</f>
        <v>0</v>
      </c>
      <c r="M165" s="3">
        <f>IF(Inputs!$B$27&lt;&gt;"Ready to model","PENDING INPUTS",MAX(0,C165+E165-K165))</f>
        <v>0</v>
      </c>
      <c r="N165" s="3">
        <f>IF(Inputs!$B$27&lt;&gt;"Ready to model","PENDING INPUTS",L165+M165)</f>
        <v>0</v>
      </c>
      <c r="O165" s="3">
        <f>IF(Inputs!$B$27&lt;&gt;"Ready to model","PENDING INPUTS",D165+E165+O164)</f>
        <v>792.25</v>
      </c>
      <c r="P165" s="3">
        <f>IF(Inputs!$B$27&lt;&gt;"Ready to model","PENDING INPUTS",J165+K165+P164)</f>
        <v>10866.25</v>
      </c>
    </row>
    <row r="166" spans="1:16" ht="27.95" customHeight="1" x14ac:dyDescent="0.25">
      <c r="A166">
        <v>162</v>
      </c>
      <c r="B166" s="3">
        <f>IF(Inputs!$B$27&lt;&gt;"Ready to model","PENDING INPUTS",L165)</f>
        <v>0</v>
      </c>
      <c r="C166" s="3">
        <f>IF(Inputs!$B$27&lt;&gt;"Ready to model","PENDING INPUTS",M165)</f>
        <v>0</v>
      </c>
      <c r="D166" s="3">
        <f>IF(Inputs!$B$27&lt;&gt;"Ready to model","PENDING INPUTS",ROUND(B166*(IF(A166&lt;=Inputs!$B$13,Inputs!$B$12,Inputs!$B$14))/12,2))</f>
        <v>0</v>
      </c>
      <c r="E166" s="3">
        <f>IF(Inputs!$B$27&lt;&gt;"Ready to model","PENDING INPUTS",ROUND(C166*Inputs!$B$5/12,2))</f>
        <v>0</v>
      </c>
      <c r="F166" s="3">
        <f>IF(Inputs!$B$27&lt;&gt;"Ready to model","PENDING INPUTS",MIN(B166+D166,MAX(Inputs!$B$16,ROUND(B166*Inputs!$B$15,2))))</f>
        <v>0</v>
      </c>
      <c r="G166" s="3">
        <f>IF(Inputs!$B$27&lt;&gt;"Ready to model","PENDING INPUTS",MIN(C166+E166,Inputs!$B$9))</f>
        <v>0</v>
      </c>
      <c r="H166" s="3">
        <f>IF(Inputs!$B$27&lt;&gt;"Ready to model","PENDING INPUTS",Inputs!$B$7)</f>
        <v>550</v>
      </c>
      <c r="I166" s="3">
        <f>IF(Inputs!$B$27&lt;&gt;"Ready to model","PENDING INPUTS",MAX(0,F166+G166-H166))</f>
        <v>0</v>
      </c>
      <c r="J166" s="3">
        <f>IF(Inputs!$B$27&lt;&gt;"Ready to model","PENDING INPUTS",IF(F166+G166&gt;H166,IF(F166+G166=0,0,H166*F166/(F166+G166)),MIN(B166+D166,F166+MAX(0,H166-F166-G166-IF((IF(A166&lt;=Inputs!$B$13,Inputs!$B$12,Inputs!$B$14))&lt;Inputs!$B$5,C166+E166-G166,0)))))</f>
        <v>0</v>
      </c>
      <c r="K166" s="3">
        <f>IF(Inputs!$B$27&lt;&gt;"Ready to model","PENDING INPUTS",MIN(C166+E166,MAX(0,H166-J166)))</f>
        <v>0</v>
      </c>
      <c r="L166" s="3">
        <f>IF(Inputs!$B$27&lt;&gt;"Ready to model","PENDING INPUTS",MAX(0,B166+D166-J166))</f>
        <v>0</v>
      </c>
      <c r="M166" s="3">
        <f>IF(Inputs!$B$27&lt;&gt;"Ready to model","PENDING INPUTS",MAX(0,C166+E166-K166))</f>
        <v>0</v>
      </c>
      <c r="N166" s="3">
        <f>IF(Inputs!$B$27&lt;&gt;"Ready to model","PENDING INPUTS",L166+M166)</f>
        <v>0</v>
      </c>
      <c r="O166" s="3">
        <f>IF(Inputs!$B$27&lt;&gt;"Ready to model","PENDING INPUTS",D166+E166+O165)</f>
        <v>792.25</v>
      </c>
      <c r="P166" s="3">
        <f>IF(Inputs!$B$27&lt;&gt;"Ready to model","PENDING INPUTS",J166+K166+P165)</f>
        <v>10866.25</v>
      </c>
    </row>
    <row r="167" spans="1:16" ht="27.95" customHeight="1" x14ac:dyDescent="0.25">
      <c r="A167">
        <v>163</v>
      </c>
      <c r="B167" s="3">
        <f>IF(Inputs!$B$27&lt;&gt;"Ready to model","PENDING INPUTS",L166)</f>
        <v>0</v>
      </c>
      <c r="C167" s="3">
        <f>IF(Inputs!$B$27&lt;&gt;"Ready to model","PENDING INPUTS",M166)</f>
        <v>0</v>
      </c>
      <c r="D167" s="3">
        <f>IF(Inputs!$B$27&lt;&gt;"Ready to model","PENDING INPUTS",ROUND(B167*(IF(A167&lt;=Inputs!$B$13,Inputs!$B$12,Inputs!$B$14))/12,2))</f>
        <v>0</v>
      </c>
      <c r="E167" s="3">
        <f>IF(Inputs!$B$27&lt;&gt;"Ready to model","PENDING INPUTS",ROUND(C167*Inputs!$B$5/12,2))</f>
        <v>0</v>
      </c>
      <c r="F167" s="3">
        <f>IF(Inputs!$B$27&lt;&gt;"Ready to model","PENDING INPUTS",MIN(B167+D167,MAX(Inputs!$B$16,ROUND(B167*Inputs!$B$15,2))))</f>
        <v>0</v>
      </c>
      <c r="G167" s="3">
        <f>IF(Inputs!$B$27&lt;&gt;"Ready to model","PENDING INPUTS",MIN(C167+E167,Inputs!$B$9))</f>
        <v>0</v>
      </c>
      <c r="H167" s="3">
        <f>IF(Inputs!$B$27&lt;&gt;"Ready to model","PENDING INPUTS",Inputs!$B$7)</f>
        <v>550</v>
      </c>
      <c r="I167" s="3">
        <f>IF(Inputs!$B$27&lt;&gt;"Ready to model","PENDING INPUTS",MAX(0,F167+G167-H167))</f>
        <v>0</v>
      </c>
      <c r="J167" s="3">
        <f>IF(Inputs!$B$27&lt;&gt;"Ready to model","PENDING INPUTS",IF(F167+G167&gt;H167,IF(F167+G167=0,0,H167*F167/(F167+G167)),MIN(B167+D167,F167+MAX(0,H167-F167-G167-IF((IF(A167&lt;=Inputs!$B$13,Inputs!$B$12,Inputs!$B$14))&lt;Inputs!$B$5,C167+E167-G167,0)))))</f>
        <v>0</v>
      </c>
      <c r="K167" s="3">
        <f>IF(Inputs!$B$27&lt;&gt;"Ready to model","PENDING INPUTS",MIN(C167+E167,MAX(0,H167-J167)))</f>
        <v>0</v>
      </c>
      <c r="L167" s="3">
        <f>IF(Inputs!$B$27&lt;&gt;"Ready to model","PENDING INPUTS",MAX(0,B167+D167-J167))</f>
        <v>0</v>
      </c>
      <c r="M167" s="3">
        <f>IF(Inputs!$B$27&lt;&gt;"Ready to model","PENDING INPUTS",MAX(0,C167+E167-K167))</f>
        <v>0</v>
      </c>
      <c r="N167" s="3">
        <f>IF(Inputs!$B$27&lt;&gt;"Ready to model","PENDING INPUTS",L167+M167)</f>
        <v>0</v>
      </c>
      <c r="O167" s="3">
        <f>IF(Inputs!$B$27&lt;&gt;"Ready to model","PENDING INPUTS",D167+E167+O166)</f>
        <v>792.25</v>
      </c>
      <c r="P167" s="3">
        <f>IF(Inputs!$B$27&lt;&gt;"Ready to model","PENDING INPUTS",J167+K167+P166)</f>
        <v>10866.25</v>
      </c>
    </row>
    <row r="168" spans="1:16" ht="27.95" customHeight="1" x14ac:dyDescent="0.25">
      <c r="A168">
        <v>164</v>
      </c>
      <c r="B168" s="3">
        <f>IF(Inputs!$B$27&lt;&gt;"Ready to model","PENDING INPUTS",L167)</f>
        <v>0</v>
      </c>
      <c r="C168" s="3">
        <f>IF(Inputs!$B$27&lt;&gt;"Ready to model","PENDING INPUTS",M167)</f>
        <v>0</v>
      </c>
      <c r="D168" s="3">
        <f>IF(Inputs!$B$27&lt;&gt;"Ready to model","PENDING INPUTS",ROUND(B168*(IF(A168&lt;=Inputs!$B$13,Inputs!$B$12,Inputs!$B$14))/12,2))</f>
        <v>0</v>
      </c>
      <c r="E168" s="3">
        <f>IF(Inputs!$B$27&lt;&gt;"Ready to model","PENDING INPUTS",ROUND(C168*Inputs!$B$5/12,2))</f>
        <v>0</v>
      </c>
      <c r="F168" s="3">
        <f>IF(Inputs!$B$27&lt;&gt;"Ready to model","PENDING INPUTS",MIN(B168+D168,MAX(Inputs!$B$16,ROUND(B168*Inputs!$B$15,2))))</f>
        <v>0</v>
      </c>
      <c r="G168" s="3">
        <f>IF(Inputs!$B$27&lt;&gt;"Ready to model","PENDING INPUTS",MIN(C168+E168,Inputs!$B$9))</f>
        <v>0</v>
      </c>
      <c r="H168" s="3">
        <f>IF(Inputs!$B$27&lt;&gt;"Ready to model","PENDING INPUTS",Inputs!$B$7)</f>
        <v>550</v>
      </c>
      <c r="I168" s="3">
        <f>IF(Inputs!$B$27&lt;&gt;"Ready to model","PENDING INPUTS",MAX(0,F168+G168-H168))</f>
        <v>0</v>
      </c>
      <c r="J168" s="3">
        <f>IF(Inputs!$B$27&lt;&gt;"Ready to model","PENDING INPUTS",IF(F168+G168&gt;H168,IF(F168+G168=0,0,H168*F168/(F168+G168)),MIN(B168+D168,F168+MAX(0,H168-F168-G168-IF((IF(A168&lt;=Inputs!$B$13,Inputs!$B$12,Inputs!$B$14))&lt;Inputs!$B$5,C168+E168-G168,0)))))</f>
        <v>0</v>
      </c>
      <c r="K168" s="3">
        <f>IF(Inputs!$B$27&lt;&gt;"Ready to model","PENDING INPUTS",MIN(C168+E168,MAX(0,H168-J168)))</f>
        <v>0</v>
      </c>
      <c r="L168" s="3">
        <f>IF(Inputs!$B$27&lt;&gt;"Ready to model","PENDING INPUTS",MAX(0,B168+D168-J168))</f>
        <v>0</v>
      </c>
      <c r="M168" s="3">
        <f>IF(Inputs!$B$27&lt;&gt;"Ready to model","PENDING INPUTS",MAX(0,C168+E168-K168))</f>
        <v>0</v>
      </c>
      <c r="N168" s="3">
        <f>IF(Inputs!$B$27&lt;&gt;"Ready to model","PENDING INPUTS",L168+M168)</f>
        <v>0</v>
      </c>
      <c r="O168" s="3">
        <f>IF(Inputs!$B$27&lt;&gt;"Ready to model","PENDING INPUTS",D168+E168+O167)</f>
        <v>792.25</v>
      </c>
      <c r="P168" s="3">
        <f>IF(Inputs!$B$27&lt;&gt;"Ready to model","PENDING INPUTS",J168+K168+P167)</f>
        <v>10866.25</v>
      </c>
    </row>
    <row r="169" spans="1:16" ht="27.95" customHeight="1" x14ac:dyDescent="0.25">
      <c r="A169">
        <v>165</v>
      </c>
      <c r="B169" s="3">
        <f>IF(Inputs!$B$27&lt;&gt;"Ready to model","PENDING INPUTS",L168)</f>
        <v>0</v>
      </c>
      <c r="C169" s="3">
        <f>IF(Inputs!$B$27&lt;&gt;"Ready to model","PENDING INPUTS",M168)</f>
        <v>0</v>
      </c>
      <c r="D169" s="3">
        <f>IF(Inputs!$B$27&lt;&gt;"Ready to model","PENDING INPUTS",ROUND(B169*(IF(A169&lt;=Inputs!$B$13,Inputs!$B$12,Inputs!$B$14))/12,2))</f>
        <v>0</v>
      </c>
      <c r="E169" s="3">
        <f>IF(Inputs!$B$27&lt;&gt;"Ready to model","PENDING INPUTS",ROUND(C169*Inputs!$B$5/12,2))</f>
        <v>0</v>
      </c>
      <c r="F169" s="3">
        <f>IF(Inputs!$B$27&lt;&gt;"Ready to model","PENDING INPUTS",MIN(B169+D169,MAX(Inputs!$B$16,ROUND(B169*Inputs!$B$15,2))))</f>
        <v>0</v>
      </c>
      <c r="G169" s="3">
        <f>IF(Inputs!$B$27&lt;&gt;"Ready to model","PENDING INPUTS",MIN(C169+E169,Inputs!$B$9))</f>
        <v>0</v>
      </c>
      <c r="H169" s="3">
        <f>IF(Inputs!$B$27&lt;&gt;"Ready to model","PENDING INPUTS",Inputs!$B$7)</f>
        <v>550</v>
      </c>
      <c r="I169" s="3">
        <f>IF(Inputs!$B$27&lt;&gt;"Ready to model","PENDING INPUTS",MAX(0,F169+G169-H169))</f>
        <v>0</v>
      </c>
      <c r="J169" s="3">
        <f>IF(Inputs!$B$27&lt;&gt;"Ready to model","PENDING INPUTS",IF(F169+G169&gt;H169,IF(F169+G169=0,0,H169*F169/(F169+G169)),MIN(B169+D169,F169+MAX(0,H169-F169-G169-IF((IF(A169&lt;=Inputs!$B$13,Inputs!$B$12,Inputs!$B$14))&lt;Inputs!$B$5,C169+E169-G169,0)))))</f>
        <v>0</v>
      </c>
      <c r="K169" s="3">
        <f>IF(Inputs!$B$27&lt;&gt;"Ready to model","PENDING INPUTS",MIN(C169+E169,MAX(0,H169-J169)))</f>
        <v>0</v>
      </c>
      <c r="L169" s="3">
        <f>IF(Inputs!$B$27&lt;&gt;"Ready to model","PENDING INPUTS",MAX(0,B169+D169-J169))</f>
        <v>0</v>
      </c>
      <c r="M169" s="3">
        <f>IF(Inputs!$B$27&lt;&gt;"Ready to model","PENDING INPUTS",MAX(0,C169+E169-K169))</f>
        <v>0</v>
      </c>
      <c r="N169" s="3">
        <f>IF(Inputs!$B$27&lt;&gt;"Ready to model","PENDING INPUTS",L169+M169)</f>
        <v>0</v>
      </c>
      <c r="O169" s="3">
        <f>IF(Inputs!$B$27&lt;&gt;"Ready to model","PENDING INPUTS",D169+E169+O168)</f>
        <v>792.25</v>
      </c>
      <c r="P169" s="3">
        <f>IF(Inputs!$B$27&lt;&gt;"Ready to model","PENDING INPUTS",J169+K169+P168)</f>
        <v>10866.25</v>
      </c>
    </row>
    <row r="170" spans="1:16" ht="27.95" customHeight="1" x14ac:dyDescent="0.25">
      <c r="A170">
        <v>166</v>
      </c>
      <c r="B170" s="3">
        <f>IF(Inputs!$B$27&lt;&gt;"Ready to model","PENDING INPUTS",L169)</f>
        <v>0</v>
      </c>
      <c r="C170" s="3">
        <f>IF(Inputs!$B$27&lt;&gt;"Ready to model","PENDING INPUTS",M169)</f>
        <v>0</v>
      </c>
      <c r="D170" s="3">
        <f>IF(Inputs!$B$27&lt;&gt;"Ready to model","PENDING INPUTS",ROUND(B170*(IF(A170&lt;=Inputs!$B$13,Inputs!$B$12,Inputs!$B$14))/12,2))</f>
        <v>0</v>
      </c>
      <c r="E170" s="3">
        <f>IF(Inputs!$B$27&lt;&gt;"Ready to model","PENDING INPUTS",ROUND(C170*Inputs!$B$5/12,2))</f>
        <v>0</v>
      </c>
      <c r="F170" s="3">
        <f>IF(Inputs!$B$27&lt;&gt;"Ready to model","PENDING INPUTS",MIN(B170+D170,MAX(Inputs!$B$16,ROUND(B170*Inputs!$B$15,2))))</f>
        <v>0</v>
      </c>
      <c r="G170" s="3">
        <f>IF(Inputs!$B$27&lt;&gt;"Ready to model","PENDING INPUTS",MIN(C170+E170,Inputs!$B$9))</f>
        <v>0</v>
      </c>
      <c r="H170" s="3">
        <f>IF(Inputs!$B$27&lt;&gt;"Ready to model","PENDING INPUTS",Inputs!$B$7)</f>
        <v>550</v>
      </c>
      <c r="I170" s="3">
        <f>IF(Inputs!$B$27&lt;&gt;"Ready to model","PENDING INPUTS",MAX(0,F170+G170-H170))</f>
        <v>0</v>
      </c>
      <c r="J170" s="3">
        <f>IF(Inputs!$B$27&lt;&gt;"Ready to model","PENDING INPUTS",IF(F170+G170&gt;H170,IF(F170+G170=0,0,H170*F170/(F170+G170)),MIN(B170+D170,F170+MAX(0,H170-F170-G170-IF((IF(A170&lt;=Inputs!$B$13,Inputs!$B$12,Inputs!$B$14))&lt;Inputs!$B$5,C170+E170-G170,0)))))</f>
        <v>0</v>
      </c>
      <c r="K170" s="3">
        <f>IF(Inputs!$B$27&lt;&gt;"Ready to model","PENDING INPUTS",MIN(C170+E170,MAX(0,H170-J170)))</f>
        <v>0</v>
      </c>
      <c r="L170" s="3">
        <f>IF(Inputs!$B$27&lt;&gt;"Ready to model","PENDING INPUTS",MAX(0,B170+D170-J170))</f>
        <v>0</v>
      </c>
      <c r="M170" s="3">
        <f>IF(Inputs!$B$27&lt;&gt;"Ready to model","PENDING INPUTS",MAX(0,C170+E170-K170))</f>
        <v>0</v>
      </c>
      <c r="N170" s="3">
        <f>IF(Inputs!$B$27&lt;&gt;"Ready to model","PENDING INPUTS",L170+M170)</f>
        <v>0</v>
      </c>
      <c r="O170" s="3">
        <f>IF(Inputs!$B$27&lt;&gt;"Ready to model","PENDING INPUTS",D170+E170+O169)</f>
        <v>792.25</v>
      </c>
      <c r="P170" s="3">
        <f>IF(Inputs!$B$27&lt;&gt;"Ready to model","PENDING INPUTS",J170+K170+P169)</f>
        <v>10866.25</v>
      </c>
    </row>
    <row r="171" spans="1:16" ht="27.95" customHeight="1" x14ac:dyDescent="0.25">
      <c r="A171">
        <v>167</v>
      </c>
      <c r="B171" s="3">
        <f>IF(Inputs!$B$27&lt;&gt;"Ready to model","PENDING INPUTS",L170)</f>
        <v>0</v>
      </c>
      <c r="C171" s="3">
        <f>IF(Inputs!$B$27&lt;&gt;"Ready to model","PENDING INPUTS",M170)</f>
        <v>0</v>
      </c>
      <c r="D171" s="3">
        <f>IF(Inputs!$B$27&lt;&gt;"Ready to model","PENDING INPUTS",ROUND(B171*(IF(A171&lt;=Inputs!$B$13,Inputs!$B$12,Inputs!$B$14))/12,2))</f>
        <v>0</v>
      </c>
      <c r="E171" s="3">
        <f>IF(Inputs!$B$27&lt;&gt;"Ready to model","PENDING INPUTS",ROUND(C171*Inputs!$B$5/12,2))</f>
        <v>0</v>
      </c>
      <c r="F171" s="3">
        <f>IF(Inputs!$B$27&lt;&gt;"Ready to model","PENDING INPUTS",MIN(B171+D171,MAX(Inputs!$B$16,ROUND(B171*Inputs!$B$15,2))))</f>
        <v>0</v>
      </c>
      <c r="G171" s="3">
        <f>IF(Inputs!$B$27&lt;&gt;"Ready to model","PENDING INPUTS",MIN(C171+E171,Inputs!$B$9))</f>
        <v>0</v>
      </c>
      <c r="H171" s="3">
        <f>IF(Inputs!$B$27&lt;&gt;"Ready to model","PENDING INPUTS",Inputs!$B$7)</f>
        <v>550</v>
      </c>
      <c r="I171" s="3">
        <f>IF(Inputs!$B$27&lt;&gt;"Ready to model","PENDING INPUTS",MAX(0,F171+G171-H171))</f>
        <v>0</v>
      </c>
      <c r="J171" s="3">
        <f>IF(Inputs!$B$27&lt;&gt;"Ready to model","PENDING INPUTS",IF(F171+G171&gt;H171,IF(F171+G171=0,0,H171*F171/(F171+G171)),MIN(B171+D171,F171+MAX(0,H171-F171-G171-IF((IF(A171&lt;=Inputs!$B$13,Inputs!$B$12,Inputs!$B$14))&lt;Inputs!$B$5,C171+E171-G171,0)))))</f>
        <v>0</v>
      </c>
      <c r="K171" s="3">
        <f>IF(Inputs!$B$27&lt;&gt;"Ready to model","PENDING INPUTS",MIN(C171+E171,MAX(0,H171-J171)))</f>
        <v>0</v>
      </c>
      <c r="L171" s="3">
        <f>IF(Inputs!$B$27&lt;&gt;"Ready to model","PENDING INPUTS",MAX(0,B171+D171-J171))</f>
        <v>0</v>
      </c>
      <c r="M171" s="3">
        <f>IF(Inputs!$B$27&lt;&gt;"Ready to model","PENDING INPUTS",MAX(0,C171+E171-K171))</f>
        <v>0</v>
      </c>
      <c r="N171" s="3">
        <f>IF(Inputs!$B$27&lt;&gt;"Ready to model","PENDING INPUTS",L171+M171)</f>
        <v>0</v>
      </c>
      <c r="O171" s="3">
        <f>IF(Inputs!$B$27&lt;&gt;"Ready to model","PENDING INPUTS",D171+E171+O170)</f>
        <v>792.25</v>
      </c>
      <c r="P171" s="3">
        <f>IF(Inputs!$B$27&lt;&gt;"Ready to model","PENDING INPUTS",J171+K171+P170)</f>
        <v>10866.25</v>
      </c>
    </row>
    <row r="172" spans="1:16" ht="27.95" customHeight="1" x14ac:dyDescent="0.25">
      <c r="A172">
        <v>168</v>
      </c>
      <c r="B172" s="3">
        <f>IF(Inputs!$B$27&lt;&gt;"Ready to model","PENDING INPUTS",L171)</f>
        <v>0</v>
      </c>
      <c r="C172" s="3">
        <f>IF(Inputs!$B$27&lt;&gt;"Ready to model","PENDING INPUTS",M171)</f>
        <v>0</v>
      </c>
      <c r="D172" s="3">
        <f>IF(Inputs!$B$27&lt;&gt;"Ready to model","PENDING INPUTS",ROUND(B172*(IF(A172&lt;=Inputs!$B$13,Inputs!$B$12,Inputs!$B$14))/12,2))</f>
        <v>0</v>
      </c>
      <c r="E172" s="3">
        <f>IF(Inputs!$B$27&lt;&gt;"Ready to model","PENDING INPUTS",ROUND(C172*Inputs!$B$5/12,2))</f>
        <v>0</v>
      </c>
      <c r="F172" s="3">
        <f>IF(Inputs!$B$27&lt;&gt;"Ready to model","PENDING INPUTS",MIN(B172+D172,MAX(Inputs!$B$16,ROUND(B172*Inputs!$B$15,2))))</f>
        <v>0</v>
      </c>
      <c r="G172" s="3">
        <f>IF(Inputs!$B$27&lt;&gt;"Ready to model","PENDING INPUTS",MIN(C172+E172,Inputs!$B$9))</f>
        <v>0</v>
      </c>
      <c r="H172" s="3">
        <f>IF(Inputs!$B$27&lt;&gt;"Ready to model","PENDING INPUTS",Inputs!$B$7)</f>
        <v>550</v>
      </c>
      <c r="I172" s="3">
        <f>IF(Inputs!$B$27&lt;&gt;"Ready to model","PENDING INPUTS",MAX(0,F172+G172-H172))</f>
        <v>0</v>
      </c>
      <c r="J172" s="3">
        <f>IF(Inputs!$B$27&lt;&gt;"Ready to model","PENDING INPUTS",IF(F172+G172&gt;H172,IF(F172+G172=0,0,H172*F172/(F172+G172)),MIN(B172+D172,F172+MAX(0,H172-F172-G172-IF((IF(A172&lt;=Inputs!$B$13,Inputs!$B$12,Inputs!$B$14))&lt;Inputs!$B$5,C172+E172-G172,0)))))</f>
        <v>0</v>
      </c>
      <c r="K172" s="3">
        <f>IF(Inputs!$B$27&lt;&gt;"Ready to model","PENDING INPUTS",MIN(C172+E172,MAX(0,H172-J172)))</f>
        <v>0</v>
      </c>
      <c r="L172" s="3">
        <f>IF(Inputs!$B$27&lt;&gt;"Ready to model","PENDING INPUTS",MAX(0,B172+D172-J172))</f>
        <v>0</v>
      </c>
      <c r="M172" s="3">
        <f>IF(Inputs!$B$27&lt;&gt;"Ready to model","PENDING INPUTS",MAX(0,C172+E172-K172))</f>
        <v>0</v>
      </c>
      <c r="N172" s="3">
        <f>IF(Inputs!$B$27&lt;&gt;"Ready to model","PENDING INPUTS",L172+M172)</f>
        <v>0</v>
      </c>
      <c r="O172" s="3">
        <f>IF(Inputs!$B$27&lt;&gt;"Ready to model","PENDING INPUTS",D172+E172+O171)</f>
        <v>792.25</v>
      </c>
      <c r="P172" s="3">
        <f>IF(Inputs!$B$27&lt;&gt;"Ready to model","PENDING INPUTS",J172+K172+P171)</f>
        <v>10866.25</v>
      </c>
    </row>
    <row r="173" spans="1:16" ht="27.95" customHeight="1" x14ac:dyDescent="0.25">
      <c r="A173">
        <v>169</v>
      </c>
      <c r="B173" s="3">
        <f>IF(Inputs!$B$27&lt;&gt;"Ready to model","PENDING INPUTS",L172)</f>
        <v>0</v>
      </c>
      <c r="C173" s="3">
        <f>IF(Inputs!$B$27&lt;&gt;"Ready to model","PENDING INPUTS",M172)</f>
        <v>0</v>
      </c>
      <c r="D173" s="3">
        <f>IF(Inputs!$B$27&lt;&gt;"Ready to model","PENDING INPUTS",ROUND(B173*(IF(A173&lt;=Inputs!$B$13,Inputs!$B$12,Inputs!$B$14))/12,2))</f>
        <v>0</v>
      </c>
      <c r="E173" s="3">
        <f>IF(Inputs!$B$27&lt;&gt;"Ready to model","PENDING INPUTS",ROUND(C173*Inputs!$B$5/12,2))</f>
        <v>0</v>
      </c>
      <c r="F173" s="3">
        <f>IF(Inputs!$B$27&lt;&gt;"Ready to model","PENDING INPUTS",MIN(B173+D173,MAX(Inputs!$B$16,ROUND(B173*Inputs!$B$15,2))))</f>
        <v>0</v>
      </c>
      <c r="G173" s="3">
        <f>IF(Inputs!$B$27&lt;&gt;"Ready to model","PENDING INPUTS",MIN(C173+E173,Inputs!$B$9))</f>
        <v>0</v>
      </c>
      <c r="H173" s="3">
        <f>IF(Inputs!$B$27&lt;&gt;"Ready to model","PENDING INPUTS",Inputs!$B$7)</f>
        <v>550</v>
      </c>
      <c r="I173" s="3">
        <f>IF(Inputs!$B$27&lt;&gt;"Ready to model","PENDING INPUTS",MAX(0,F173+G173-H173))</f>
        <v>0</v>
      </c>
      <c r="J173" s="3">
        <f>IF(Inputs!$B$27&lt;&gt;"Ready to model","PENDING INPUTS",IF(F173+G173&gt;H173,IF(F173+G173=0,0,H173*F173/(F173+G173)),MIN(B173+D173,F173+MAX(0,H173-F173-G173-IF((IF(A173&lt;=Inputs!$B$13,Inputs!$B$12,Inputs!$B$14))&lt;Inputs!$B$5,C173+E173-G173,0)))))</f>
        <v>0</v>
      </c>
      <c r="K173" s="3">
        <f>IF(Inputs!$B$27&lt;&gt;"Ready to model","PENDING INPUTS",MIN(C173+E173,MAX(0,H173-J173)))</f>
        <v>0</v>
      </c>
      <c r="L173" s="3">
        <f>IF(Inputs!$B$27&lt;&gt;"Ready to model","PENDING INPUTS",MAX(0,B173+D173-J173))</f>
        <v>0</v>
      </c>
      <c r="M173" s="3">
        <f>IF(Inputs!$B$27&lt;&gt;"Ready to model","PENDING INPUTS",MAX(0,C173+E173-K173))</f>
        <v>0</v>
      </c>
      <c r="N173" s="3">
        <f>IF(Inputs!$B$27&lt;&gt;"Ready to model","PENDING INPUTS",L173+M173)</f>
        <v>0</v>
      </c>
      <c r="O173" s="3">
        <f>IF(Inputs!$B$27&lt;&gt;"Ready to model","PENDING INPUTS",D173+E173+O172)</f>
        <v>792.25</v>
      </c>
      <c r="P173" s="3">
        <f>IF(Inputs!$B$27&lt;&gt;"Ready to model","PENDING INPUTS",J173+K173+P172)</f>
        <v>10866.25</v>
      </c>
    </row>
    <row r="174" spans="1:16" ht="27.95" customHeight="1" x14ac:dyDescent="0.25">
      <c r="A174">
        <v>170</v>
      </c>
      <c r="B174" s="3">
        <f>IF(Inputs!$B$27&lt;&gt;"Ready to model","PENDING INPUTS",L173)</f>
        <v>0</v>
      </c>
      <c r="C174" s="3">
        <f>IF(Inputs!$B$27&lt;&gt;"Ready to model","PENDING INPUTS",M173)</f>
        <v>0</v>
      </c>
      <c r="D174" s="3">
        <f>IF(Inputs!$B$27&lt;&gt;"Ready to model","PENDING INPUTS",ROUND(B174*(IF(A174&lt;=Inputs!$B$13,Inputs!$B$12,Inputs!$B$14))/12,2))</f>
        <v>0</v>
      </c>
      <c r="E174" s="3">
        <f>IF(Inputs!$B$27&lt;&gt;"Ready to model","PENDING INPUTS",ROUND(C174*Inputs!$B$5/12,2))</f>
        <v>0</v>
      </c>
      <c r="F174" s="3">
        <f>IF(Inputs!$B$27&lt;&gt;"Ready to model","PENDING INPUTS",MIN(B174+D174,MAX(Inputs!$B$16,ROUND(B174*Inputs!$B$15,2))))</f>
        <v>0</v>
      </c>
      <c r="G174" s="3">
        <f>IF(Inputs!$B$27&lt;&gt;"Ready to model","PENDING INPUTS",MIN(C174+E174,Inputs!$B$9))</f>
        <v>0</v>
      </c>
      <c r="H174" s="3">
        <f>IF(Inputs!$B$27&lt;&gt;"Ready to model","PENDING INPUTS",Inputs!$B$7)</f>
        <v>550</v>
      </c>
      <c r="I174" s="3">
        <f>IF(Inputs!$B$27&lt;&gt;"Ready to model","PENDING INPUTS",MAX(0,F174+G174-H174))</f>
        <v>0</v>
      </c>
      <c r="J174" s="3">
        <f>IF(Inputs!$B$27&lt;&gt;"Ready to model","PENDING INPUTS",IF(F174+G174&gt;H174,IF(F174+G174=0,0,H174*F174/(F174+G174)),MIN(B174+D174,F174+MAX(0,H174-F174-G174-IF((IF(A174&lt;=Inputs!$B$13,Inputs!$B$12,Inputs!$B$14))&lt;Inputs!$B$5,C174+E174-G174,0)))))</f>
        <v>0</v>
      </c>
      <c r="K174" s="3">
        <f>IF(Inputs!$B$27&lt;&gt;"Ready to model","PENDING INPUTS",MIN(C174+E174,MAX(0,H174-J174)))</f>
        <v>0</v>
      </c>
      <c r="L174" s="3">
        <f>IF(Inputs!$B$27&lt;&gt;"Ready to model","PENDING INPUTS",MAX(0,B174+D174-J174))</f>
        <v>0</v>
      </c>
      <c r="M174" s="3">
        <f>IF(Inputs!$B$27&lt;&gt;"Ready to model","PENDING INPUTS",MAX(0,C174+E174-K174))</f>
        <v>0</v>
      </c>
      <c r="N174" s="3">
        <f>IF(Inputs!$B$27&lt;&gt;"Ready to model","PENDING INPUTS",L174+M174)</f>
        <v>0</v>
      </c>
      <c r="O174" s="3">
        <f>IF(Inputs!$B$27&lt;&gt;"Ready to model","PENDING INPUTS",D174+E174+O173)</f>
        <v>792.25</v>
      </c>
      <c r="P174" s="3">
        <f>IF(Inputs!$B$27&lt;&gt;"Ready to model","PENDING INPUTS",J174+K174+P173)</f>
        <v>10866.25</v>
      </c>
    </row>
    <row r="175" spans="1:16" ht="27.95" customHeight="1" x14ac:dyDescent="0.25">
      <c r="A175">
        <v>171</v>
      </c>
      <c r="B175" s="3">
        <f>IF(Inputs!$B$27&lt;&gt;"Ready to model","PENDING INPUTS",L174)</f>
        <v>0</v>
      </c>
      <c r="C175" s="3">
        <f>IF(Inputs!$B$27&lt;&gt;"Ready to model","PENDING INPUTS",M174)</f>
        <v>0</v>
      </c>
      <c r="D175" s="3">
        <f>IF(Inputs!$B$27&lt;&gt;"Ready to model","PENDING INPUTS",ROUND(B175*(IF(A175&lt;=Inputs!$B$13,Inputs!$B$12,Inputs!$B$14))/12,2))</f>
        <v>0</v>
      </c>
      <c r="E175" s="3">
        <f>IF(Inputs!$B$27&lt;&gt;"Ready to model","PENDING INPUTS",ROUND(C175*Inputs!$B$5/12,2))</f>
        <v>0</v>
      </c>
      <c r="F175" s="3">
        <f>IF(Inputs!$B$27&lt;&gt;"Ready to model","PENDING INPUTS",MIN(B175+D175,MAX(Inputs!$B$16,ROUND(B175*Inputs!$B$15,2))))</f>
        <v>0</v>
      </c>
      <c r="G175" s="3">
        <f>IF(Inputs!$B$27&lt;&gt;"Ready to model","PENDING INPUTS",MIN(C175+E175,Inputs!$B$9))</f>
        <v>0</v>
      </c>
      <c r="H175" s="3">
        <f>IF(Inputs!$B$27&lt;&gt;"Ready to model","PENDING INPUTS",Inputs!$B$7)</f>
        <v>550</v>
      </c>
      <c r="I175" s="3">
        <f>IF(Inputs!$B$27&lt;&gt;"Ready to model","PENDING INPUTS",MAX(0,F175+G175-H175))</f>
        <v>0</v>
      </c>
      <c r="J175" s="3">
        <f>IF(Inputs!$B$27&lt;&gt;"Ready to model","PENDING INPUTS",IF(F175+G175&gt;H175,IF(F175+G175=0,0,H175*F175/(F175+G175)),MIN(B175+D175,F175+MAX(0,H175-F175-G175-IF((IF(A175&lt;=Inputs!$B$13,Inputs!$B$12,Inputs!$B$14))&lt;Inputs!$B$5,C175+E175-G175,0)))))</f>
        <v>0</v>
      </c>
      <c r="K175" s="3">
        <f>IF(Inputs!$B$27&lt;&gt;"Ready to model","PENDING INPUTS",MIN(C175+E175,MAX(0,H175-J175)))</f>
        <v>0</v>
      </c>
      <c r="L175" s="3">
        <f>IF(Inputs!$B$27&lt;&gt;"Ready to model","PENDING INPUTS",MAX(0,B175+D175-J175))</f>
        <v>0</v>
      </c>
      <c r="M175" s="3">
        <f>IF(Inputs!$B$27&lt;&gt;"Ready to model","PENDING INPUTS",MAX(0,C175+E175-K175))</f>
        <v>0</v>
      </c>
      <c r="N175" s="3">
        <f>IF(Inputs!$B$27&lt;&gt;"Ready to model","PENDING INPUTS",L175+M175)</f>
        <v>0</v>
      </c>
      <c r="O175" s="3">
        <f>IF(Inputs!$B$27&lt;&gt;"Ready to model","PENDING INPUTS",D175+E175+O174)</f>
        <v>792.25</v>
      </c>
      <c r="P175" s="3">
        <f>IF(Inputs!$B$27&lt;&gt;"Ready to model","PENDING INPUTS",J175+K175+P174)</f>
        <v>10866.25</v>
      </c>
    </row>
    <row r="176" spans="1:16" ht="27.95" customHeight="1" x14ac:dyDescent="0.25">
      <c r="A176">
        <v>172</v>
      </c>
      <c r="B176" s="3">
        <f>IF(Inputs!$B$27&lt;&gt;"Ready to model","PENDING INPUTS",L175)</f>
        <v>0</v>
      </c>
      <c r="C176" s="3">
        <f>IF(Inputs!$B$27&lt;&gt;"Ready to model","PENDING INPUTS",M175)</f>
        <v>0</v>
      </c>
      <c r="D176" s="3">
        <f>IF(Inputs!$B$27&lt;&gt;"Ready to model","PENDING INPUTS",ROUND(B176*(IF(A176&lt;=Inputs!$B$13,Inputs!$B$12,Inputs!$B$14))/12,2))</f>
        <v>0</v>
      </c>
      <c r="E176" s="3">
        <f>IF(Inputs!$B$27&lt;&gt;"Ready to model","PENDING INPUTS",ROUND(C176*Inputs!$B$5/12,2))</f>
        <v>0</v>
      </c>
      <c r="F176" s="3">
        <f>IF(Inputs!$B$27&lt;&gt;"Ready to model","PENDING INPUTS",MIN(B176+D176,MAX(Inputs!$B$16,ROUND(B176*Inputs!$B$15,2))))</f>
        <v>0</v>
      </c>
      <c r="G176" s="3">
        <f>IF(Inputs!$B$27&lt;&gt;"Ready to model","PENDING INPUTS",MIN(C176+E176,Inputs!$B$9))</f>
        <v>0</v>
      </c>
      <c r="H176" s="3">
        <f>IF(Inputs!$B$27&lt;&gt;"Ready to model","PENDING INPUTS",Inputs!$B$7)</f>
        <v>550</v>
      </c>
      <c r="I176" s="3">
        <f>IF(Inputs!$B$27&lt;&gt;"Ready to model","PENDING INPUTS",MAX(0,F176+G176-H176))</f>
        <v>0</v>
      </c>
      <c r="J176" s="3">
        <f>IF(Inputs!$B$27&lt;&gt;"Ready to model","PENDING INPUTS",IF(F176+G176&gt;H176,IF(F176+G176=0,0,H176*F176/(F176+G176)),MIN(B176+D176,F176+MAX(0,H176-F176-G176-IF((IF(A176&lt;=Inputs!$B$13,Inputs!$B$12,Inputs!$B$14))&lt;Inputs!$B$5,C176+E176-G176,0)))))</f>
        <v>0</v>
      </c>
      <c r="K176" s="3">
        <f>IF(Inputs!$B$27&lt;&gt;"Ready to model","PENDING INPUTS",MIN(C176+E176,MAX(0,H176-J176)))</f>
        <v>0</v>
      </c>
      <c r="L176" s="3">
        <f>IF(Inputs!$B$27&lt;&gt;"Ready to model","PENDING INPUTS",MAX(0,B176+D176-J176))</f>
        <v>0</v>
      </c>
      <c r="M176" s="3">
        <f>IF(Inputs!$B$27&lt;&gt;"Ready to model","PENDING INPUTS",MAX(0,C176+E176-K176))</f>
        <v>0</v>
      </c>
      <c r="N176" s="3">
        <f>IF(Inputs!$B$27&lt;&gt;"Ready to model","PENDING INPUTS",L176+M176)</f>
        <v>0</v>
      </c>
      <c r="O176" s="3">
        <f>IF(Inputs!$B$27&lt;&gt;"Ready to model","PENDING INPUTS",D176+E176+O175)</f>
        <v>792.25</v>
      </c>
      <c r="P176" s="3">
        <f>IF(Inputs!$B$27&lt;&gt;"Ready to model","PENDING INPUTS",J176+K176+P175)</f>
        <v>10866.25</v>
      </c>
    </row>
    <row r="177" spans="1:16" ht="27.95" customHeight="1" x14ac:dyDescent="0.25">
      <c r="A177">
        <v>173</v>
      </c>
      <c r="B177" s="3">
        <f>IF(Inputs!$B$27&lt;&gt;"Ready to model","PENDING INPUTS",L176)</f>
        <v>0</v>
      </c>
      <c r="C177" s="3">
        <f>IF(Inputs!$B$27&lt;&gt;"Ready to model","PENDING INPUTS",M176)</f>
        <v>0</v>
      </c>
      <c r="D177" s="3">
        <f>IF(Inputs!$B$27&lt;&gt;"Ready to model","PENDING INPUTS",ROUND(B177*(IF(A177&lt;=Inputs!$B$13,Inputs!$B$12,Inputs!$B$14))/12,2))</f>
        <v>0</v>
      </c>
      <c r="E177" s="3">
        <f>IF(Inputs!$B$27&lt;&gt;"Ready to model","PENDING INPUTS",ROUND(C177*Inputs!$B$5/12,2))</f>
        <v>0</v>
      </c>
      <c r="F177" s="3">
        <f>IF(Inputs!$B$27&lt;&gt;"Ready to model","PENDING INPUTS",MIN(B177+D177,MAX(Inputs!$B$16,ROUND(B177*Inputs!$B$15,2))))</f>
        <v>0</v>
      </c>
      <c r="G177" s="3">
        <f>IF(Inputs!$B$27&lt;&gt;"Ready to model","PENDING INPUTS",MIN(C177+E177,Inputs!$B$9))</f>
        <v>0</v>
      </c>
      <c r="H177" s="3">
        <f>IF(Inputs!$B$27&lt;&gt;"Ready to model","PENDING INPUTS",Inputs!$B$7)</f>
        <v>550</v>
      </c>
      <c r="I177" s="3">
        <f>IF(Inputs!$B$27&lt;&gt;"Ready to model","PENDING INPUTS",MAX(0,F177+G177-H177))</f>
        <v>0</v>
      </c>
      <c r="J177" s="3">
        <f>IF(Inputs!$B$27&lt;&gt;"Ready to model","PENDING INPUTS",IF(F177+G177&gt;H177,IF(F177+G177=0,0,H177*F177/(F177+G177)),MIN(B177+D177,F177+MAX(0,H177-F177-G177-IF((IF(A177&lt;=Inputs!$B$13,Inputs!$B$12,Inputs!$B$14))&lt;Inputs!$B$5,C177+E177-G177,0)))))</f>
        <v>0</v>
      </c>
      <c r="K177" s="3">
        <f>IF(Inputs!$B$27&lt;&gt;"Ready to model","PENDING INPUTS",MIN(C177+E177,MAX(0,H177-J177)))</f>
        <v>0</v>
      </c>
      <c r="L177" s="3">
        <f>IF(Inputs!$B$27&lt;&gt;"Ready to model","PENDING INPUTS",MAX(0,B177+D177-J177))</f>
        <v>0</v>
      </c>
      <c r="M177" s="3">
        <f>IF(Inputs!$B$27&lt;&gt;"Ready to model","PENDING INPUTS",MAX(0,C177+E177-K177))</f>
        <v>0</v>
      </c>
      <c r="N177" s="3">
        <f>IF(Inputs!$B$27&lt;&gt;"Ready to model","PENDING INPUTS",L177+M177)</f>
        <v>0</v>
      </c>
      <c r="O177" s="3">
        <f>IF(Inputs!$B$27&lt;&gt;"Ready to model","PENDING INPUTS",D177+E177+O176)</f>
        <v>792.25</v>
      </c>
      <c r="P177" s="3">
        <f>IF(Inputs!$B$27&lt;&gt;"Ready to model","PENDING INPUTS",J177+K177+P176)</f>
        <v>10866.25</v>
      </c>
    </row>
    <row r="178" spans="1:16" ht="27.95" customHeight="1" x14ac:dyDescent="0.25">
      <c r="A178">
        <v>174</v>
      </c>
      <c r="B178" s="3">
        <f>IF(Inputs!$B$27&lt;&gt;"Ready to model","PENDING INPUTS",L177)</f>
        <v>0</v>
      </c>
      <c r="C178" s="3">
        <f>IF(Inputs!$B$27&lt;&gt;"Ready to model","PENDING INPUTS",M177)</f>
        <v>0</v>
      </c>
      <c r="D178" s="3">
        <f>IF(Inputs!$B$27&lt;&gt;"Ready to model","PENDING INPUTS",ROUND(B178*(IF(A178&lt;=Inputs!$B$13,Inputs!$B$12,Inputs!$B$14))/12,2))</f>
        <v>0</v>
      </c>
      <c r="E178" s="3">
        <f>IF(Inputs!$B$27&lt;&gt;"Ready to model","PENDING INPUTS",ROUND(C178*Inputs!$B$5/12,2))</f>
        <v>0</v>
      </c>
      <c r="F178" s="3">
        <f>IF(Inputs!$B$27&lt;&gt;"Ready to model","PENDING INPUTS",MIN(B178+D178,MAX(Inputs!$B$16,ROUND(B178*Inputs!$B$15,2))))</f>
        <v>0</v>
      </c>
      <c r="G178" s="3">
        <f>IF(Inputs!$B$27&lt;&gt;"Ready to model","PENDING INPUTS",MIN(C178+E178,Inputs!$B$9))</f>
        <v>0</v>
      </c>
      <c r="H178" s="3">
        <f>IF(Inputs!$B$27&lt;&gt;"Ready to model","PENDING INPUTS",Inputs!$B$7)</f>
        <v>550</v>
      </c>
      <c r="I178" s="3">
        <f>IF(Inputs!$B$27&lt;&gt;"Ready to model","PENDING INPUTS",MAX(0,F178+G178-H178))</f>
        <v>0</v>
      </c>
      <c r="J178" s="3">
        <f>IF(Inputs!$B$27&lt;&gt;"Ready to model","PENDING INPUTS",IF(F178+G178&gt;H178,IF(F178+G178=0,0,H178*F178/(F178+G178)),MIN(B178+D178,F178+MAX(0,H178-F178-G178-IF((IF(A178&lt;=Inputs!$B$13,Inputs!$B$12,Inputs!$B$14))&lt;Inputs!$B$5,C178+E178-G178,0)))))</f>
        <v>0</v>
      </c>
      <c r="K178" s="3">
        <f>IF(Inputs!$B$27&lt;&gt;"Ready to model","PENDING INPUTS",MIN(C178+E178,MAX(0,H178-J178)))</f>
        <v>0</v>
      </c>
      <c r="L178" s="3">
        <f>IF(Inputs!$B$27&lt;&gt;"Ready to model","PENDING INPUTS",MAX(0,B178+D178-J178))</f>
        <v>0</v>
      </c>
      <c r="M178" s="3">
        <f>IF(Inputs!$B$27&lt;&gt;"Ready to model","PENDING INPUTS",MAX(0,C178+E178-K178))</f>
        <v>0</v>
      </c>
      <c r="N178" s="3">
        <f>IF(Inputs!$B$27&lt;&gt;"Ready to model","PENDING INPUTS",L178+M178)</f>
        <v>0</v>
      </c>
      <c r="O178" s="3">
        <f>IF(Inputs!$B$27&lt;&gt;"Ready to model","PENDING INPUTS",D178+E178+O177)</f>
        <v>792.25</v>
      </c>
      <c r="P178" s="3">
        <f>IF(Inputs!$B$27&lt;&gt;"Ready to model","PENDING INPUTS",J178+K178+P177)</f>
        <v>10866.25</v>
      </c>
    </row>
    <row r="179" spans="1:16" ht="27.95" customHeight="1" x14ac:dyDescent="0.25">
      <c r="A179">
        <v>175</v>
      </c>
      <c r="B179" s="3">
        <f>IF(Inputs!$B$27&lt;&gt;"Ready to model","PENDING INPUTS",L178)</f>
        <v>0</v>
      </c>
      <c r="C179" s="3">
        <f>IF(Inputs!$B$27&lt;&gt;"Ready to model","PENDING INPUTS",M178)</f>
        <v>0</v>
      </c>
      <c r="D179" s="3">
        <f>IF(Inputs!$B$27&lt;&gt;"Ready to model","PENDING INPUTS",ROUND(B179*(IF(A179&lt;=Inputs!$B$13,Inputs!$B$12,Inputs!$B$14))/12,2))</f>
        <v>0</v>
      </c>
      <c r="E179" s="3">
        <f>IF(Inputs!$B$27&lt;&gt;"Ready to model","PENDING INPUTS",ROUND(C179*Inputs!$B$5/12,2))</f>
        <v>0</v>
      </c>
      <c r="F179" s="3">
        <f>IF(Inputs!$B$27&lt;&gt;"Ready to model","PENDING INPUTS",MIN(B179+D179,MAX(Inputs!$B$16,ROUND(B179*Inputs!$B$15,2))))</f>
        <v>0</v>
      </c>
      <c r="G179" s="3">
        <f>IF(Inputs!$B$27&lt;&gt;"Ready to model","PENDING INPUTS",MIN(C179+E179,Inputs!$B$9))</f>
        <v>0</v>
      </c>
      <c r="H179" s="3">
        <f>IF(Inputs!$B$27&lt;&gt;"Ready to model","PENDING INPUTS",Inputs!$B$7)</f>
        <v>550</v>
      </c>
      <c r="I179" s="3">
        <f>IF(Inputs!$B$27&lt;&gt;"Ready to model","PENDING INPUTS",MAX(0,F179+G179-H179))</f>
        <v>0</v>
      </c>
      <c r="J179" s="3">
        <f>IF(Inputs!$B$27&lt;&gt;"Ready to model","PENDING INPUTS",IF(F179+G179&gt;H179,IF(F179+G179=0,0,H179*F179/(F179+G179)),MIN(B179+D179,F179+MAX(0,H179-F179-G179-IF((IF(A179&lt;=Inputs!$B$13,Inputs!$B$12,Inputs!$B$14))&lt;Inputs!$B$5,C179+E179-G179,0)))))</f>
        <v>0</v>
      </c>
      <c r="K179" s="3">
        <f>IF(Inputs!$B$27&lt;&gt;"Ready to model","PENDING INPUTS",MIN(C179+E179,MAX(0,H179-J179)))</f>
        <v>0</v>
      </c>
      <c r="L179" s="3">
        <f>IF(Inputs!$B$27&lt;&gt;"Ready to model","PENDING INPUTS",MAX(0,B179+D179-J179))</f>
        <v>0</v>
      </c>
      <c r="M179" s="3">
        <f>IF(Inputs!$B$27&lt;&gt;"Ready to model","PENDING INPUTS",MAX(0,C179+E179-K179))</f>
        <v>0</v>
      </c>
      <c r="N179" s="3">
        <f>IF(Inputs!$B$27&lt;&gt;"Ready to model","PENDING INPUTS",L179+M179)</f>
        <v>0</v>
      </c>
      <c r="O179" s="3">
        <f>IF(Inputs!$B$27&lt;&gt;"Ready to model","PENDING INPUTS",D179+E179+O178)</f>
        <v>792.25</v>
      </c>
      <c r="P179" s="3">
        <f>IF(Inputs!$B$27&lt;&gt;"Ready to model","PENDING INPUTS",J179+K179+P178)</f>
        <v>10866.25</v>
      </c>
    </row>
    <row r="180" spans="1:16" ht="27.95" customHeight="1" x14ac:dyDescent="0.25">
      <c r="A180">
        <v>176</v>
      </c>
      <c r="B180" s="3">
        <f>IF(Inputs!$B$27&lt;&gt;"Ready to model","PENDING INPUTS",L179)</f>
        <v>0</v>
      </c>
      <c r="C180" s="3">
        <f>IF(Inputs!$B$27&lt;&gt;"Ready to model","PENDING INPUTS",M179)</f>
        <v>0</v>
      </c>
      <c r="D180" s="3">
        <f>IF(Inputs!$B$27&lt;&gt;"Ready to model","PENDING INPUTS",ROUND(B180*(IF(A180&lt;=Inputs!$B$13,Inputs!$B$12,Inputs!$B$14))/12,2))</f>
        <v>0</v>
      </c>
      <c r="E180" s="3">
        <f>IF(Inputs!$B$27&lt;&gt;"Ready to model","PENDING INPUTS",ROUND(C180*Inputs!$B$5/12,2))</f>
        <v>0</v>
      </c>
      <c r="F180" s="3">
        <f>IF(Inputs!$B$27&lt;&gt;"Ready to model","PENDING INPUTS",MIN(B180+D180,MAX(Inputs!$B$16,ROUND(B180*Inputs!$B$15,2))))</f>
        <v>0</v>
      </c>
      <c r="G180" s="3">
        <f>IF(Inputs!$B$27&lt;&gt;"Ready to model","PENDING INPUTS",MIN(C180+E180,Inputs!$B$9))</f>
        <v>0</v>
      </c>
      <c r="H180" s="3">
        <f>IF(Inputs!$B$27&lt;&gt;"Ready to model","PENDING INPUTS",Inputs!$B$7)</f>
        <v>550</v>
      </c>
      <c r="I180" s="3">
        <f>IF(Inputs!$B$27&lt;&gt;"Ready to model","PENDING INPUTS",MAX(0,F180+G180-H180))</f>
        <v>0</v>
      </c>
      <c r="J180" s="3">
        <f>IF(Inputs!$B$27&lt;&gt;"Ready to model","PENDING INPUTS",IF(F180+G180&gt;H180,IF(F180+G180=0,0,H180*F180/(F180+G180)),MIN(B180+D180,F180+MAX(0,H180-F180-G180-IF((IF(A180&lt;=Inputs!$B$13,Inputs!$B$12,Inputs!$B$14))&lt;Inputs!$B$5,C180+E180-G180,0)))))</f>
        <v>0</v>
      </c>
      <c r="K180" s="3">
        <f>IF(Inputs!$B$27&lt;&gt;"Ready to model","PENDING INPUTS",MIN(C180+E180,MAX(0,H180-J180)))</f>
        <v>0</v>
      </c>
      <c r="L180" s="3">
        <f>IF(Inputs!$B$27&lt;&gt;"Ready to model","PENDING INPUTS",MAX(0,B180+D180-J180))</f>
        <v>0</v>
      </c>
      <c r="M180" s="3">
        <f>IF(Inputs!$B$27&lt;&gt;"Ready to model","PENDING INPUTS",MAX(0,C180+E180-K180))</f>
        <v>0</v>
      </c>
      <c r="N180" s="3">
        <f>IF(Inputs!$B$27&lt;&gt;"Ready to model","PENDING INPUTS",L180+M180)</f>
        <v>0</v>
      </c>
      <c r="O180" s="3">
        <f>IF(Inputs!$B$27&lt;&gt;"Ready to model","PENDING INPUTS",D180+E180+O179)</f>
        <v>792.25</v>
      </c>
      <c r="P180" s="3">
        <f>IF(Inputs!$B$27&lt;&gt;"Ready to model","PENDING INPUTS",J180+K180+P179)</f>
        <v>10866.25</v>
      </c>
    </row>
    <row r="181" spans="1:16" ht="27.95" customHeight="1" x14ac:dyDescent="0.25">
      <c r="A181">
        <v>177</v>
      </c>
      <c r="B181" s="3">
        <f>IF(Inputs!$B$27&lt;&gt;"Ready to model","PENDING INPUTS",L180)</f>
        <v>0</v>
      </c>
      <c r="C181" s="3">
        <f>IF(Inputs!$B$27&lt;&gt;"Ready to model","PENDING INPUTS",M180)</f>
        <v>0</v>
      </c>
      <c r="D181" s="3">
        <f>IF(Inputs!$B$27&lt;&gt;"Ready to model","PENDING INPUTS",ROUND(B181*(IF(A181&lt;=Inputs!$B$13,Inputs!$B$12,Inputs!$B$14))/12,2))</f>
        <v>0</v>
      </c>
      <c r="E181" s="3">
        <f>IF(Inputs!$B$27&lt;&gt;"Ready to model","PENDING INPUTS",ROUND(C181*Inputs!$B$5/12,2))</f>
        <v>0</v>
      </c>
      <c r="F181" s="3">
        <f>IF(Inputs!$B$27&lt;&gt;"Ready to model","PENDING INPUTS",MIN(B181+D181,MAX(Inputs!$B$16,ROUND(B181*Inputs!$B$15,2))))</f>
        <v>0</v>
      </c>
      <c r="G181" s="3">
        <f>IF(Inputs!$B$27&lt;&gt;"Ready to model","PENDING INPUTS",MIN(C181+E181,Inputs!$B$9))</f>
        <v>0</v>
      </c>
      <c r="H181" s="3">
        <f>IF(Inputs!$B$27&lt;&gt;"Ready to model","PENDING INPUTS",Inputs!$B$7)</f>
        <v>550</v>
      </c>
      <c r="I181" s="3">
        <f>IF(Inputs!$B$27&lt;&gt;"Ready to model","PENDING INPUTS",MAX(0,F181+G181-H181))</f>
        <v>0</v>
      </c>
      <c r="J181" s="3">
        <f>IF(Inputs!$B$27&lt;&gt;"Ready to model","PENDING INPUTS",IF(F181+G181&gt;H181,IF(F181+G181=0,0,H181*F181/(F181+G181)),MIN(B181+D181,F181+MAX(0,H181-F181-G181-IF((IF(A181&lt;=Inputs!$B$13,Inputs!$B$12,Inputs!$B$14))&lt;Inputs!$B$5,C181+E181-G181,0)))))</f>
        <v>0</v>
      </c>
      <c r="K181" s="3">
        <f>IF(Inputs!$B$27&lt;&gt;"Ready to model","PENDING INPUTS",MIN(C181+E181,MAX(0,H181-J181)))</f>
        <v>0</v>
      </c>
      <c r="L181" s="3">
        <f>IF(Inputs!$B$27&lt;&gt;"Ready to model","PENDING INPUTS",MAX(0,B181+D181-J181))</f>
        <v>0</v>
      </c>
      <c r="M181" s="3">
        <f>IF(Inputs!$B$27&lt;&gt;"Ready to model","PENDING INPUTS",MAX(0,C181+E181-K181))</f>
        <v>0</v>
      </c>
      <c r="N181" s="3">
        <f>IF(Inputs!$B$27&lt;&gt;"Ready to model","PENDING INPUTS",L181+M181)</f>
        <v>0</v>
      </c>
      <c r="O181" s="3">
        <f>IF(Inputs!$B$27&lt;&gt;"Ready to model","PENDING INPUTS",D181+E181+O180)</f>
        <v>792.25</v>
      </c>
      <c r="P181" s="3">
        <f>IF(Inputs!$B$27&lt;&gt;"Ready to model","PENDING INPUTS",J181+K181+P180)</f>
        <v>10866.25</v>
      </c>
    </row>
    <row r="182" spans="1:16" ht="27.95" customHeight="1" x14ac:dyDescent="0.25">
      <c r="A182">
        <v>178</v>
      </c>
      <c r="B182" s="3">
        <f>IF(Inputs!$B$27&lt;&gt;"Ready to model","PENDING INPUTS",L181)</f>
        <v>0</v>
      </c>
      <c r="C182" s="3">
        <f>IF(Inputs!$B$27&lt;&gt;"Ready to model","PENDING INPUTS",M181)</f>
        <v>0</v>
      </c>
      <c r="D182" s="3">
        <f>IF(Inputs!$B$27&lt;&gt;"Ready to model","PENDING INPUTS",ROUND(B182*(IF(A182&lt;=Inputs!$B$13,Inputs!$B$12,Inputs!$B$14))/12,2))</f>
        <v>0</v>
      </c>
      <c r="E182" s="3">
        <f>IF(Inputs!$B$27&lt;&gt;"Ready to model","PENDING INPUTS",ROUND(C182*Inputs!$B$5/12,2))</f>
        <v>0</v>
      </c>
      <c r="F182" s="3">
        <f>IF(Inputs!$B$27&lt;&gt;"Ready to model","PENDING INPUTS",MIN(B182+D182,MAX(Inputs!$B$16,ROUND(B182*Inputs!$B$15,2))))</f>
        <v>0</v>
      </c>
      <c r="G182" s="3">
        <f>IF(Inputs!$B$27&lt;&gt;"Ready to model","PENDING INPUTS",MIN(C182+E182,Inputs!$B$9))</f>
        <v>0</v>
      </c>
      <c r="H182" s="3">
        <f>IF(Inputs!$B$27&lt;&gt;"Ready to model","PENDING INPUTS",Inputs!$B$7)</f>
        <v>550</v>
      </c>
      <c r="I182" s="3">
        <f>IF(Inputs!$B$27&lt;&gt;"Ready to model","PENDING INPUTS",MAX(0,F182+G182-H182))</f>
        <v>0</v>
      </c>
      <c r="J182" s="3">
        <f>IF(Inputs!$B$27&lt;&gt;"Ready to model","PENDING INPUTS",IF(F182+G182&gt;H182,IF(F182+G182=0,0,H182*F182/(F182+G182)),MIN(B182+D182,F182+MAX(0,H182-F182-G182-IF((IF(A182&lt;=Inputs!$B$13,Inputs!$B$12,Inputs!$B$14))&lt;Inputs!$B$5,C182+E182-G182,0)))))</f>
        <v>0</v>
      </c>
      <c r="K182" s="3">
        <f>IF(Inputs!$B$27&lt;&gt;"Ready to model","PENDING INPUTS",MIN(C182+E182,MAX(0,H182-J182)))</f>
        <v>0</v>
      </c>
      <c r="L182" s="3">
        <f>IF(Inputs!$B$27&lt;&gt;"Ready to model","PENDING INPUTS",MAX(0,B182+D182-J182))</f>
        <v>0</v>
      </c>
      <c r="M182" s="3">
        <f>IF(Inputs!$B$27&lt;&gt;"Ready to model","PENDING INPUTS",MAX(0,C182+E182-K182))</f>
        <v>0</v>
      </c>
      <c r="N182" s="3">
        <f>IF(Inputs!$B$27&lt;&gt;"Ready to model","PENDING INPUTS",L182+M182)</f>
        <v>0</v>
      </c>
      <c r="O182" s="3">
        <f>IF(Inputs!$B$27&lt;&gt;"Ready to model","PENDING INPUTS",D182+E182+O181)</f>
        <v>792.25</v>
      </c>
      <c r="P182" s="3">
        <f>IF(Inputs!$B$27&lt;&gt;"Ready to model","PENDING INPUTS",J182+K182+P181)</f>
        <v>10866.25</v>
      </c>
    </row>
    <row r="183" spans="1:16" ht="27.95" customHeight="1" x14ac:dyDescent="0.25">
      <c r="A183">
        <v>179</v>
      </c>
      <c r="B183" s="3">
        <f>IF(Inputs!$B$27&lt;&gt;"Ready to model","PENDING INPUTS",L182)</f>
        <v>0</v>
      </c>
      <c r="C183" s="3">
        <f>IF(Inputs!$B$27&lt;&gt;"Ready to model","PENDING INPUTS",M182)</f>
        <v>0</v>
      </c>
      <c r="D183" s="3">
        <f>IF(Inputs!$B$27&lt;&gt;"Ready to model","PENDING INPUTS",ROUND(B183*(IF(A183&lt;=Inputs!$B$13,Inputs!$B$12,Inputs!$B$14))/12,2))</f>
        <v>0</v>
      </c>
      <c r="E183" s="3">
        <f>IF(Inputs!$B$27&lt;&gt;"Ready to model","PENDING INPUTS",ROUND(C183*Inputs!$B$5/12,2))</f>
        <v>0</v>
      </c>
      <c r="F183" s="3">
        <f>IF(Inputs!$B$27&lt;&gt;"Ready to model","PENDING INPUTS",MIN(B183+D183,MAX(Inputs!$B$16,ROUND(B183*Inputs!$B$15,2))))</f>
        <v>0</v>
      </c>
      <c r="G183" s="3">
        <f>IF(Inputs!$B$27&lt;&gt;"Ready to model","PENDING INPUTS",MIN(C183+E183,Inputs!$B$9))</f>
        <v>0</v>
      </c>
      <c r="H183" s="3">
        <f>IF(Inputs!$B$27&lt;&gt;"Ready to model","PENDING INPUTS",Inputs!$B$7)</f>
        <v>550</v>
      </c>
      <c r="I183" s="3">
        <f>IF(Inputs!$B$27&lt;&gt;"Ready to model","PENDING INPUTS",MAX(0,F183+G183-H183))</f>
        <v>0</v>
      </c>
      <c r="J183" s="3">
        <f>IF(Inputs!$B$27&lt;&gt;"Ready to model","PENDING INPUTS",IF(F183+G183&gt;H183,IF(F183+G183=0,0,H183*F183/(F183+G183)),MIN(B183+D183,F183+MAX(0,H183-F183-G183-IF((IF(A183&lt;=Inputs!$B$13,Inputs!$B$12,Inputs!$B$14))&lt;Inputs!$B$5,C183+E183-G183,0)))))</f>
        <v>0</v>
      </c>
      <c r="K183" s="3">
        <f>IF(Inputs!$B$27&lt;&gt;"Ready to model","PENDING INPUTS",MIN(C183+E183,MAX(0,H183-J183)))</f>
        <v>0</v>
      </c>
      <c r="L183" s="3">
        <f>IF(Inputs!$B$27&lt;&gt;"Ready to model","PENDING INPUTS",MAX(0,B183+D183-J183))</f>
        <v>0</v>
      </c>
      <c r="M183" s="3">
        <f>IF(Inputs!$B$27&lt;&gt;"Ready to model","PENDING INPUTS",MAX(0,C183+E183-K183))</f>
        <v>0</v>
      </c>
      <c r="N183" s="3">
        <f>IF(Inputs!$B$27&lt;&gt;"Ready to model","PENDING INPUTS",L183+M183)</f>
        <v>0</v>
      </c>
      <c r="O183" s="3">
        <f>IF(Inputs!$B$27&lt;&gt;"Ready to model","PENDING INPUTS",D183+E183+O182)</f>
        <v>792.25</v>
      </c>
      <c r="P183" s="3">
        <f>IF(Inputs!$B$27&lt;&gt;"Ready to model","PENDING INPUTS",J183+K183+P182)</f>
        <v>10866.25</v>
      </c>
    </row>
    <row r="184" spans="1:16" ht="27.95" customHeight="1" x14ac:dyDescent="0.25">
      <c r="A184">
        <v>180</v>
      </c>
      <c r="B184" s="3">
        <f>IF(Inputs!$B$27&lt;&gt;"Ready to model","PENDING INPUTS",L183)</f>
        <v>0</v>
      </c>
      <c r="C184" s="3">
        <f>IF(Inputs!$B$27&lt;&gt;"Ready to model","PENDING INPUTS",M183)</f>
        <v>0</v>
      </c>
      <c r="D184" s="3">
        <f>IF(Inputs!$B$27&lt;&gt;"Ready to model","PENDING INPUTS",ROUND(B184*(IF(A184&lt;=Inputs!$B$13,Inputs!$B$12,Inputs!$B$14))/12,2))</f>
        <v>0</v>
      </c>
      <c r="E184" s="3">
        <f>IF(Inputs!$B$27&lt;&gt;"Ready to model","PENDING INPUTS",ROUND(C184*Inputs!$B$5/12,2))</f>
        <v>0</v>
      </c>
      <c r="F184" s="3">
        <f>IF(Inputs!$B$27&lt;&gt;"Ready to model","PENDING INPUTS",MIN(B184+D184,MAX(Inputs!$B$16,ROUND(B184*Inputs!$B$15,2))))</f>
        <v>0</v>
      </c>
      <c r="G184" s="3">
        <f>IF(Inputs!$B$27&lt;&gt;"Ready to model","PENDING INPUTS",MIN(C184+E184,Inputs!$B$9))</f>
        <v>0</v>
      </c>
      <c r="H184" s="3">
        <f>IF(Inputs!$B$27&lt;&gt;"Ready to model","PENDING INPUTS",Inputs!$B$7)</f>
        <v>550</v>
      </c>
      <c r="I184" s="3">
        <f>IF(Inputs!$B$27&lt;&gt;"Ready to model","PENDING INPUTS",MAX(0,F184+G184-H184))</f>
        <v>0</v>
      </c>
      <c r="J184" s="3">
        <f>IF(Inputs!$B$27&lt;&gt;"Ready to model","PENDING INPUTS",IF(F184+G184&gt;H184,IF(F184+G184=0,0,H184*F184/(F184+G184)),MIN(B184+D184,F184+MAX(0,H184-F184-G184-IF((IF(A184&lt;=Inputs!$B$13,Inputs!$B$12,Inputs!$B$14))&lt;Inputs!$B$5,C184+E184-G184,0)))))</f>
        <v>0</v>
      </c>
      <c r="K184" s="3">
        <f>IF(Inputs!$B$27&lt;&gt;"Ready to model","PENDING INPUTS",MIN(C184+E184,MAX(0,H184-J184)))</f>
        <v>0</v>
      </c>
      <c r="L184" s="3">
        <f>IF(Inputs!$B$27&lt;&gt;"Ready to model","PENDING INPUTS",MAX(0,B184+D184-J184))</f>
        <v>0</v>
      </c>
      <c r="M184" s="3">
        <f>IF(Inputs!$B$27&lt;&gt;"Ready to model","PENDING INPUTS",MAX(0,C184+E184-K184))</f>
        <v>0</v>
      </c>
      <c r="N184" s="3">
        <f>IF(Inputs!$B$27&lt;&gt;"Ready to model","PENDING INPUTS",L184+M184)</f>
        <v>0</v>
      </c>
      <c r="O184" s="3">
        <f>IF(Inputs!$B$27&lt;&gt;"Ready to model","PENDING INPUTS",D184+E184+O183)</f>
        <v>792.25</v>
      </c>
      <c r="P184" s="3">
        <f>IF(Inputs!$B$27&lt;&gt;"Ready to model","PENDING INPUTS",J184+K184+P183)</f>
        <v>10866.25</v>
      </c>
    </row>
    <row r="185" spans="1:16" ht="27.95" customHeight="1" x14ac:dyDescent="0.25">
      <c r="A185">
        <v>181</v>
      </c>
      <c r="B185" s="3">
        <f>IF(Inputs!$B$27&lt;&gt;"Ready to model","PENDING INPUTS",L184)</f>
        <v>0</v>
      </c>
      <c r="C185" s="3">
        <f>IF(Inputs!$B$27&lt;&gt;"Ready to model","PENDING INPUTS",M184)</f>
        <v>0</v>
      </c>
      <c r="D185" s="3">
        <f>IF(Inputs!$B$27&lt;&gt;"Ready to model","PENDING INPUTS",ROUND(B185*(IF(A185&lt;=Inputs!$B$13,Inputs!$B$12,Inputs!$B$14))/12,2))</f>
        <v>0</v>
      </c>
      <c r="E185" s="3">
        <f>IF(Inputs!$B$27&lt;&gt;"Ready to model","PENDING INPUTS",ROUND(C185*Inputs!$B$5/12,2))</f>
        <v>0</v>
      </c>
      <c r="F185" s="3">
        <f>IF(Inputs!$B$27&lt;&gt;"Ready to model","PENDING INPUTS",MIN(B185+D185,MAX(Inputs!$B$16,ROUND(B185*Inputs!$B$15,2))))</f>
        <v>0</v>
      </c>
      <c r="G185" s="3">
        <f>IF(Inputs!$B$27&lt;&gt;"Ready to model","PENDING INPUTS",MIN(C185+E185,Inputs!$B$9))</f>
        <v>0</v>
      </c>
      <c r="H185" s="3">
        <f>IF(Inputs!$B$27&lt;&gt;"Ready to model","PENDING INPUTS",Inputs!$B$7)</f>
        <v>550</v>
      </c>
      <c r="I185" s="3">
        <f>IF(Inputs!$B$27&lt;&gt;"Ready to model","PENDING INPUTS",MAX(0,F185+G185-H185))</f>
        <v>0</v>
      </c>
      <c r="J185" s="3">
        <f>IF(Inputs!$B$27&lt;&gt;"Ready to model","PENDING INPUTS",IF(F185+G185&gt;H185,IF(F185+G185=0,0,H185*F185/(F185+G185)),MIN(B185+D185,F185+MAX(0,H185-F185-G185-IF((IF(A185&lt;=Inputs!$B$13,Inputs!$B$12,Inputs!$B$14))&lt;Inputs!$B$5,C185+E185-G185,0)))))</f>
        <v>0</v>
      </c>
      <c r="K185" s="3">
        <f>IF(Inputs!$B$27&lt;&gt;"Ready to model","PENDING INPUTS",MIN(C185+E185,MAX(0,H185-J185)))</f>
        <v>0</v>
      </c>
      <c r="L185" s="3">
        <f>IF(Inputs!$B$27&lt;&gt;"Ready to model","PENDING INPUTS",MAX(0,B185+D185-J185))</f>
        <v>0</v>
      </c>
      <c r="M185" s="3">
        <f>IF(Inputs!$B$27&lt;&gt;"Ready to model","PENDING INPUTS",MAX(0,C185+E185-K185))</f>
        <v>0</v>
      </c>
      <c r="N185" s="3">
        <f>IF(Inputs!$B$27&lt;&gt;"Ready to model","PENDING INPUTS",L185+M185)</f>
        <v>0</v>
      </c>
      <c r="O185" s="3">
        <f>IF(Inputs!$B$27&lt;&gt;"Ready to model","PENDING INPUTS",D185+E185+O184)</f>
        <v>792.25</v>
      </c>
      <c r="P185" s="3">
        <f>IF(Inputs!$B$27&lt;&gt;"Ready to model","PENDING INPUTS",J185+K185+P184)</f>
        <v>10866.25</v>
      </c>
    </row>
    <row r="186" spans="1:16" ht="27.95" customHeight="1" x14ac:dyDescent="0.25">
      <c r="A186">
        <v>182</v>
      </c>
      <c r="B186" s="3">
        <f>IF(Inputs!$B$27&lt;&gt;"Ready to model","PENDING INPUTS",L185)</f>
        <v>0</v>
      </c>
      <c r="C186" s="3">
        <f>IF(Inputs!$B$27&lt;&gt;"Ready to model","PENDING INPUTS",M185)</f>
        <v>0</v>
      </c>
      <c r="D186" s="3">
        <f>IF(Inputs!$B$27&lt;&gt;"Ready to model","PENDING INPUTS",ROUND(B186*(IF(A186&lt;=Inputs!$B$13,Inputs!$B$12,Inputs!$B$14))/12,2))</f>
        <v>0</v>
      </c>
      <c r="E186" s="3">
        <f>IF(Inputs!$B$27&lt;&gt;"Ready to model","PENDING INPUTS",ROUND(C186*Inputs!$B$5/12,2))</f>
        <v>0</v>
      </c>
      <c r="F186" s="3">
        <f>IF(Inputs!$B$27&lt;&gt;"Ready to model","PENDING INPUTS",MIN(B186+D186,MAX(Inputs!$B$16,ROUND(B186*Inputs!$B$15,2))))</f>
        <v>0</v>
      </c>
      <c r="G186" s="3">
        <f>IF(Inputs!$B$27&lt;&gt;"Ready to model","PENDING INPUTS",MIN(C186+E186,Inputs!$B$9))</f>
        <v>0</v>
      </c>
      <c r="H186" s="3">
        <f>IF(Inputs!$B$27&lt;&gt;"Ready to model","PENDING INPUTS",Inputs!$B$7)</f>
        <v>550</v>
      </c>
      <c r="I186" s="3">
        <f>IF(Inputs!$B$27&lt;&gt;"Ready to model","PENDING INPUTS",MAX(0,F186+G186-H186))</f>
        <v>0</v>
      </c>
      <c r="J186" s="3">
        <f>IF(Inputs!$B$27&lt;&gt;"Ready to model","PENDING INPUTS",IF(F186+G186&gt;H186,IF(F186+G186=0,0,H186*F186/(F186+G186)),MIN(B186+D186,F186+MAX(0,H186-F186-G186-IF((IF(A186&lt;=Inputs!$B$13,Inputs!$B$12,Inputs!$B$14))&lt;Inputs!$B$5,C186+E186-G186,0)))))</f>
        <v>0</v>
      </c>
      <c r="K186" s="3">
        <f>IF(Inputs!$B$27&lt;&gt;"Ready to model","PENDING INPUTS",MIN(C186+E186,MAX(0,H186-J186)))</f>
        <v>0</v>
      </c>
      <c r="L186" s="3">
        <f>IF(Inputs!$B$27&lt;&gt;"Ready to model","PENDING INPUTS",MAX(0,B186+D186-J186))</f>
        <v>0</v>
      </c>
      <c r="M186" s="3">
        <f>IF(Inputs!$B$27&lt;&gt;"Ready to model","PENDING INPUTS",MAX(0,C186+E186-K186))</f>
        <v>0</v>
      </c>
      <c r="N186" s="3">
        <f>IF(Inputs!$B$27&lt;&gt;"Ready to model","PENDING INPUTS",L186+M186)</f>
        <v>0</v>
      </c>
      <c r="O186" s="3">
        <f>IF(Inputs!$B$27&lt;&gt;"Ready to model","PENDING INPUTS",D186+E186+O185)</f>
        <v>792.25</v>
      </c>
      <c r="P186" s="3">
        <f>IF(Inputs!$B$27&lt;&gt;"Ready to model","PENDING INPUTS",J186+K186+P185)</f>
        <v>10866.25</v>
      </c>
    </row>
    <row r="187" spans="1:16" ht="27.95" customHeight="1" x14ac:dyDescent="0.25">
      <c r="A187">
        <v>183</v>
      </c>
      <c r="B187" s="3">
        <f>IF(Inputs!$B$27&lt;&gt;"Ready to model","PENDING INPUTS",L186)</f>
        <v>0</v>
      </c>
      <c r="C187" s="3">
        <f>IF(Inputs!$B$27&lt;&gt;"Ready to model","PENDING INPUTS",M186)</f>
        <v>0</v>
      </c>
      <c r="D187" s="3">
        <f>IF(Inputs!$B$27&lt;&gt;"Ready to model","PENDING INPUTS",ROUND(B187*(IF(A187&lt;=Inputs!$B$13,Inputs!$B$12,Inputs!$B$14))/12,2))</f>
        <v>0</v>
      </c>
      <c r="E187" s="3">
        <f>IF(Inputs!$B$27&lt;&gt;"Ready to model","PENDING INPUTS",ROUND(C187*Inputs!$B$5/12,2))</f>
        <v>0</v>
      </c>
      <c r="F187" s="3">
        <f>IF(Inputs!$B$27&lt;&gt;"Ready to model","PENDING INPUTS",MIN(B187+D187,MAX(Inputs!$B$16,ROUND(B187*Inputs!$B$15,2))))</f>
        <v>0</v>
      </c>
      <c r="G187" s="3">
        <f>IF(Inputs!$B$27&lt;&gt;"Ready to model","PENDING INPUTS",MIN(C187+E187,Inputs!$B$9))</f>
        <v>0</v>
      </c>
      <c r="H187" s="3">
        <f>IF(Inputs!$B$27&lt;&gt;"Ready to model","PENDING INPUTS",Inputs!$B$7)</f>
        <v>550</v>
      </c>
      <c r="I187" s="3">
        <f>IF(Inputs!$B$27&lt;&gt;"Ready to model","PENDING INPUTS",MAX(0,F187+G187-H187))</f>
        <v>0</v>
      </c>
      <c r="J187" s="3">
        <f>IF(Inputs!$B$27&lt;&gt;"Ready to model","PENDING INPUTS",IF(F187+G187&gt;H187,IF(F187+G187=0,0,H187*F187/(F187+G187)),MIN(B187+D187,F187+MAX(0,H187-F187-G187-IF((IF(A187&lt;=Inputs!$B$13,Inputs!$B$12,Inputs!$B$14))&lt;Inputs!$B$5,C187+E187-G187,0)))))</f>
        <v>0</v>
      </c>
      <c r="K187" s="3">
        <f>IF(Inputs!$B$27&lt;&gt;"Ready to model","PENDING INPUTS",MIN(C187+E187,MAX(0,H187-J187)))</f>
        <v>0</v>
      </c>
      <c r="L187" s="3">
        <f>IF(Inputs!$B$27&lt;&gt;"Ready to model","PENDING INPUTS",MAX(0,B187+D187-J187))</f>
        <v>0</v>
      </c>
      <c r="M187" s="3">
        <f>IF(Inputs!$B$27&lt;&gt;"Ready to model","PENDING INPUTS",MAX(0,C187+E187-K187))</f>
        <v>0</v>
      </c>
      <c r="N187" s="3">
        <f>IF(Inputs!$B$27&lt;&gt;"Ready to model","PENDING INPUTS",L187+M187)</f>
        <v>0</v>
      </c>
      <c r="O187" s="3">
        <f>IF(Inputs!$B$27&lt;&gt;"Ready to model","PENDING INPUTS",D187+E187+O186)</f>
        <v>792.25</v>
      </c>
      <c r="P187" s="3">
        <f>IF(Inputs!$B$27&lt;&gt;"Ready to model","PENDING INPUTS",J187+K187+P186)</f>
        <v>10866.25</v>
      </c>
    </row>
    <row r="188" spans="1:16" ht="27.95" customHeight="1" x14ac:dyDescent="0.25">
      <c r="A188">
        <v>184</v>
      </c>
      <c r="B188" s="3">
        <f>IF(Inputs!$B$27&lt;&gt;"Ready to model","PENDING INPUTS",L187)</f>
        <v>0</v>
      </c>
      <c r="C188" s="3">
        <f>IF(Inputs!$B$27&lt;&gt;"Ready to model","PENDING INPUTS",M187)</f>
        <v>0</v>
      </c>
      <c r="D188" s="3">
        <f>IF(Inputs!$B$27&lt;&gt;"Ready to model","PENDING INPUTS",ROUND(B188*(IF(A188&lt;=Inputs!$B$13,Inputs!$B$12,Inputs!$B$14))/12,2))</f>
        <v>0</v>
      </c>
      <c r="E188" s="3">
        <f>IF(Inputs!$B$27&lt;&gt;"Ready to model","PENDING INPUTS",ROUND(C188*Inputs!$B$5/12,2))</f>
        <v>0</v>
      </c>
      <c r="F188" s="3">
        <f>IF(Inputs!$B$27&lt;&gt;"Ready to model","PENDING INPUTS",MIN(B188+D188,MAX(Inputs!$B$16,ROUND(B188*Inputs!$B$15,2))))</f>
        <v>0</v>
      </c>
      <c r="G188" s="3">
        <f>IF(Inputs!$B$27&lt;&gt;"Ready to model","PENDING INPUTS",MIN(C188+E188,Inputs!$B$9))</f>
        <v>0</v>
      </c>
      <c r="H188" s="3">
        <f>IF(Inputs!$B$27&lt;&gt;"Ready to model","PENDING INPUTS",Inputs!$B$7)</f>
        <v>550</v>
      </c>
      <c r="I188" s="3">
        <f>IF(Inputs!$B$27&lt;&gt;"Ready to model","PENDING INPUTS",MAX(0,F188+G188-H188))</f>
        <v>0</v>
      </c>
      <c r="J188" s="3">
        <f>IF(Inputs!$B$27&lt;&gt;"Ready to model","PENDING INPUTS",IF(F188+G188&gt;H188,IF(F188+G188=0,0,H188*F188/(F188+G188)),MIN(B188+D188,F188+MAX(0,H188-F188-G188-IF((IF(A188&lt;=Inputs!$B$13,Inputs!$B$12,Inputs!$B$14))&lt;Inputs!$B$5,C188+E188-G188,0)))))</f>
        <v>0</v>
      </c>
      <c r="K188" s="3">
        <f>IF(Inputs!$B$27&lt;&gt;"Ready to model","PENDING INPUTS",MIN(C188+E188,MAX(0,H188-J188)))</f>
        <v>0</v>
      </c>
      <c r="L188" s="3">
        <f>IF(Inputs!$B$27&lt;&gt;"Ready to model","PENDING INPUTS",MAX(0,B188+D188-J188))</f>
        <v>0</v>
      </c>
      <c r="M188" s="3">
        <f>IF(Inputs!$B$27&lt;&gt;"Ready to model","PENDING INPUTS",MAX(0,C188+E188-K188))</f>
        <v>0</v>
      </c>
      <c r="N188" s="3">
        <f>IF(Inputs!$B$27&lt;&gt;"Ready to model","PENDING INPUTS",L188+M188)</f>
        <v>0</v>
      </c>
      <c r="O188" s="3">
        <f>IF(Inputs!$B$27&lt;&gt;"Ready to model","PENDING INPUTS",D188+E188+O187)</f>
        <v>792.25</v>
      </c>
      <c r="P188" s="3">
        <f>IF(Inputs!$B$27&lt;&gt;"Ready to model","PENDING INPUTS",J188+K188+P187)</f>
        <v>10866.25</v>
      </c>
    </row>
    <row r="189" spans="1:16" ht="27.95" customHeight="1" x14ac:dyDescent="0.25">
      <c r="A189">
        <v>185</v>
      </c>
      <c r="B189" s="3">
        <f>IF(Inputs!$B$27&lt;&gt;"Ready to model","PENDING INPUTS",L188)</f>
        <v>0</v>
      </c>
      <c r="C189" s="3">
        <f>IF(Inputs!$B$27&lt;&gt;"Ready to model","PENDING INPUTS",M188)</f>
        <v>0</v>
      </c>
      <c r="D189" s="3">
        <f>IF(Inputs!$B$27&lt;&gt;"Ready to model","PENDING INPUTS",ROUND(B189*(IF(A189&lt;=Inputs!$B$13,Inputs!$B$12,Inputs!$B$14))/12,2))</f>
        <v>0</v>
      </c>
      <c r="E189" s="3">
        <f>IF(Inputs!$B$27&lt;&gt;"Ready to model","PENDING INPUTS",ROUND(C189*Inputs!$B$5/12,2))</f>
        <v>0</v>
      </c>
      <c r="F189" s="3">
        <f>IF(Inputs!$B$27&lt;&gt;"Ready to model","PENDING INPUTS",MIN(B189+D189,MAX(Inputs!$B$16,ROUND(B189*Inputs!$B$15,2))))</f>
        <v>0</v>
      </c>
      <c r="G189" s="3">
        <f>IF(Inputs!$B$27&lt;&gt;"Ready to model","PENDING INPUTS",MIN(C189+E189,Inputs!$B$9))</f>
        <v>0</v>
      </c>
      <c r="H189" s="3">
        <f>IF(Inputs!$B$27&lt;&gt;"Ready to model","PENDING INPUTS",Inputs!$B$7)</f>
        <v>550</v>
      </c>
      <c r="I189" s="3">
        <f>IF(Inputs!$B$27&lt;&gt;"Ready to model","PENDING INPUTS",MAX(0,F189+G189-H189))</f>
        <v>0</v>
      </c>
      <c r="J189" s="3">
        <f>IF(Inputs!$B$27&lt;&gt;"Ready to model","PENDING INPUTS",IF(F189+G189&gt;H189,IF(F189+G189=0,0,H189*F189/(F189+G189)),MIN(B189+D189,F189+MAX(0,H189-F189-G189-IF((IF(A189&lt;=Inputs!$B$13,Inputs!$B$12,Inputs!$B$14))&lt;Inputs!$B$5,C189+E189-G189,0)))))</f>
        <v>0</v>
      </c>
      <c r="K189" s="3">
        <f>IF(Inputs!$B$27&lt;&gt;"Ready to model","PENDING INPUTS",MIN(C189+E189,MAX(0,H189-J189)))</f>
        <v>0</v>
      </c>
      <c r="L189" s="3">
        <f>IF(Inputs!$B$27&lt;&gt;"Ready to model","PENDING INPUTS",MAX(0,B189+D189-J189))</f>
        <v>0</v>
      </c>
      <c r="M189" s="3">
        <f>IF(Inputs!$B$27&lt;&gt;"Ready to model","PENDING INPUTS",MAX(0,C189+E189-K189))</f>
        <v>0</v>
      </c>
      <c r="N189" s="3">
        <f>IF(Inputs!$B$27&lt;&gt;"Ready to model","PENDING INPUTS",L189+M189)</f>
        <v>0</v>
      </c>
      <c r="O189" s="3">
        <f>IF(Inputs!$B$27&lt;&gt;"Ready to model","PENDING INPUTS",D189+E189+O188)</f>
        <v>792.25</v>
      </c>
      <c r="P189" s="3">
        <f>IF(Inputs!$B$27&lt;&gt;"Ready to model","PENDING INPUTS",J189+K189+P188)</f>
        <v>10866.25</v>
      </c>
    </row>
    <row r="190" spans="1:16" ht="27.95" customHeight="1" x14ac:dyDescent="0.25">
      <c r="A190">
        <v>186</v>
      </c>
      <c r="B190" s="3">
        <f>IF(Inputs!$B$27&lt;&gt;"Ready to model","PENDING INPUTS",L189)</f>
        <v>0</v>
      </c>
      <c r="C190" s="3">
        <f>IF(Inputs!$B$27&lt;&gt;"Ready to model","PENDING INPUTS",M189)</f>
        <v>0</v>
      </c>
      <c r="D190" s="3">
        <f>IF(Inputs!$B$27&lt;&gt;"Ready to model","PENDING INPUTS",ROUND(B190*(IF(A190&lt;=Inputs!$B$13,Inputs!$B$12,Inputs!$B$14))/12,2))</f>
        <v>0</v>
      </c>
      <c r="E190" s="3">
        <f>IF(Inputs!$B$27&lt;&gt;"Ready to model","PENDING INPUTS",ROUND(C190*Inputs!$B$5/12,2))</f>
        <v>0</v>
      </c>
      <c r="F190" s="3">
        <f>IF(Inputs!$B$27&lt;&gt;"Ready to model","PENDING INPUTS",MIN(B190+D190,MAX(Inputs!$B$16,ROUND(B190*Inputs!$B$15,2))))</f>
        <v>0</v>
      </c>
      <c r="G190" s="3">
        <f>IF(Inputs!$B$27&lt;&gt;"Ready to model","PENDING INPUTS",MIN(C190+E190,Inputs!$B$9))</f>
        <v>0</v>
      </c>
      <c r="H190" s="3">
        <f>IF(Inputs!$B$27&lt;&gt;"Ready to model","PENDING INPUTS",Inputs!$B$7)</f>
        <v>550</v>
      </c>
      <c r="I190" s="3">
        <f>IF(Inputs!$B$27&lt;&gt;"Ready to model","PENDING INPUTS",MAX(0,F190+G190-H190))</f>
        <v>0</v>
      </c>
      <c r="J190" s="3">
        <f>IF(Inputs!$B$27&lt;&gt;"Ready to model","PENDING INPUTS",IF(F190+G190&gt;H190,IF(F190+G190=0,0,H190*F190/(F190+G190)),MIN(B190+D190,F190+MAX(0,H190-F190-G190-IF((IF(A190&lt;=Inputs!$B$13,Inputs!$B$12,Inputs!$B$14))&lt;Inputs!$B$5,C190+E190-G190,0)))))</f>
        <v>0</v>
      </c>
      <c r="K190" s="3">
        <f>IF(Inputs!$B$27&lt;&gt;"Ready to model","PENDING INPUTS",MIN(C190+E190,MAX(0,H190-J190)))</f>
        <v>0</v>
      </c>
      <c r="L190" s="3">
        <f>IF(Inputs!$B$27&lt;&gt;"Ready to model","PENDING INPUTS",MAX(0,B190+D190-J190))</f>
        <v>0</v>
      </c>
      <c r="M190" s="3">
        <f>IF(Inputs!$B$27&lt;&gt;"Ready to model","PENDING INPUTS",MAX(0,C190+E190-K190))</f>
        <v>0</v>
      </c>
      <c r="N190" s="3">
        <f>IF(Inputs!$B$27&lt;&gt;"Ready to model","PENDING INPUTS",L190+M190)</f>
        <v>0</v>
      </c>
      <c r="O190" s="3">
        <f>IF(Inputs!$B$27&lt;&gt;"Ready to model","PENDING INPUTS",D190+E190+O189)</f>
        <v>792.25</v>
      </c>
      <c r="P190" s="3">
        <f>IF(Inputs!$B$27&lt;&gt;"Ready to model","PENDING INPUTS",J190+K190+P189)</f>
        <v>10866.25</v>
      </c>
    </row>
    <row r="191" spans="1:16" ht="27.95" customHeight="1" x14ac:dyDescent="0.25">
      <c r="A191">
        <v>187</v>
      </c>
      <c r="B191" s="3">
        <f>IF(Inputs!$B$27&lt;&gt;"Ready to model","PENDING INPUTS",L190)</f>
        <v>0</v>
      </c>
      <c r="C191" s="3">
        <f>IF(Inputs!$B$27&lt;&gt;"Ready to model","PENDING INPUTS",M190)</f>
        <v>0</v>
      </c>
      <c r="D191" s="3">
        <f>IF(Inputs!$B$27&lt;&gt;"Ready to model","PENDING INPUTS",ROUND(B191*(IF(A191&lt;=Inputs!$B$13,Inputs!$B$12,Inputs!$B$14))/12,2))</f>
        <v>0</v>
      </c>
      <c r="E191" s="3">
        <f>IF(Inputs!$B$27&lt;&gt;"Ready to model","PENDING INPUTS",ROUND(C191*Inputs!$B$5/12,2))</f>
        <v>0</v>
      </c>
      <c r="F191" s="3">
        <f>IF(Inputs!$B$27&lt;&gt;"Ready to model","PENDING INPUTS",MIN(B191+D191,MAX(Inputs!$B$16,ROUND(B191*Inputs!$B$15,2))))</f>
        <v>0</v>
      </c>
      <c r="G191" s="3">
        <f>IF(Inputs!$B$27&lt;&gt;"Ready to model","PENDING INPUTS",MIN(C191+E191,Inputs!$B$9))</f>
        <v>0</v>
      </c>
      <c r="H191" s="3">
        <f>IF(Inputs!$B$27&lt;&gt;"Ready to model","PENDING INPUTS",Inputs!$B$7)</f>
        <v>550</v>
      </c>
      <c r="I191" s="3">
        <f>IF(Inputs!$B$27&lt;&gt;"Ready to model","PENDING INPUTS",MAX(0,F191+G191-H191))</f>
        <v>0</v>
      </c>
      <c r="J191" s="3">
        <f>IF(Inputs!$B$27&lt;&gt;"Ready to model","PENDING INPUTS",IF(F191+G191&gt;H191,IF(F191+G191=0,0,H191*F191/(F191+G191)),MIN(B191+D191,F191+MAX(0,H191-F191-G191-IF((IF(A191&lt;=Inputs!$B$13,Inputs!$B$12,Inputs!$B$14))&lt;Inputs!$B$5,C191+E191-G191,0)))))</f>
        <v>0</v>
      </c>
      <c r="K191" s="3">
        <f>IF(Inputs!$B$27&lt;&gt;"Ready to model","PENDING INPUTS",MIN(C191+E191,MAX(0,H191-J191)))</f>
        <v>0</v>
      </c>
      <c r="L191" s="3">
        <f>IF(Inputs!$B$27&lt;&gt;"Ready to model","PENDING INPUTS",MAX(0,B191+D191-J191))</f>
        <v>0</v>
      </c>
      <c r="M191" s="3">
        <f>IF(Inputs!$B$27&lt;&gt;"Ready to model","PENDING INPUTS",MAX(0,C191+E191-K191))</f>
        <v>0</v>
      </c>
      <c r="N191" s="3">
        <f>IF(Inputs!$B$27&lt;&gt;"Ready to model","PENDING INPUTS",L191+M191)</f>
        <v>0</v>
      </c>
      <c r="O191" s="3">
        <f>IF(Inputs!$B$27&lt;&gt;"Ready to model","PENDING INPUTS",D191+E191+O190)</f>
        <v>792.25</v>
      </c>
      <c r="P191" s="3">
        <f>IF(Inputs!$B$27&lt;&gt;"Ready to model","PENDING INPUTS",J191+K191+P190)</f>
        <v>10866.25</v>
      </c>
    </row>
    <row r="192" spans="1:16" ht="27.95" customHeight="1" x14ac:dyDescent="0.25">
      <c r="A192">
        <v>188</v>
      </c>
      <c r="B192" s="3">
        <f>IF(Inputs!$B$27&lt;&gt;"Ready to model","PENDING INPUTS",L191)</f>
        <v>0</v>
      </c>
      <c r="C192" s="3">
        <f>IF(Inputs!$B$27&lt;&gt;"Ready to model","PENDING INPUTS",M191)</f>
        <v>0</v>
      </c>
      <c r="D192" s="3">
        <f>IF(Inputs!$B$27&lt;&gt;"Ready to model","PENDING INPUTS",ROUND(B192*(IF(A192&lt;=Inputs!$B$13,Inputs!$B$12,Inputs!$B$14))/12,2))</f>
        <v>0</v>
      </c>
      <c r="E192" s="3">
        <f>IF(Inputs!$B$27&lt;&gt;"Ready to model","PENDING INPUTS",ROUND(C192*Inputs!$B$5/12,2))</f>
        <v>0</v>
      </c>
      <c r="F192" s="3">
        <f>IF(Inputs!$B$27&lt;&gt;"Ready to model","PENDING INPUTS",MIN(B192+D192,MAX(Inputs!$B$16,ROUND(B192*Inputs!$B$15,2))))</f>
        <v>0</v>
      </c>
      <c r="G192" s="3">
        <f>IF(Inputs!$B$27&lt;&gt;"Ready to model","PENDING INPUTS",MIN(C192+E192,Inputs!$B$9))</f>
        <v>0</v>
      </c>
      <c r="H192" s="3">
        <f>IF(Inputs!$B$27&lt;&gt;"Ready to model","PENDING INPUTS",Inputs!$B$7)</f>
        <v>550</v>
      </c>
      <c r="I192" s="3">
        <f>IF(Inputs!$B$27&lt;&gt;"Ready to model","PENDING INPUTS",MAX(0,F192+G192-H192))</f>
        <v>0</v>
      </c>
      <c r="J192" s="3">
        <f>IF(Inputs!$B$27&lt;&gt;"Ready to model","PENDING INPUTS",IF(F192+G192&gt;H192,IF(F192+G192=0,0,H192*F192/(F192+G192)),MIN(B192+D192,F192+MAX(0,H192-F192-G192-IF((IF(A192&lt;=Inputs!$B$13,Inputs!$B$12,Inputs!$B$14))&lt;Inputs!$B$5,C192+E192-G192,0)))))</f>
        <v>0</v>
      </c>
      <c r="K192" s="3">
        <f>IF(Inputs!$B$27&lt;&gt;"Ready to model","PENDING INPUTS",MIN(C192+E192,MAX(0,H192-J192)))</f>
        <v>0</v>
      </c>
      <c r="L192" s="3">
        <f>IF(Inputs!$B$27&lt;&gt;"Ready to model","PENDING INPUTS",MAX(0,B192+D192-J192))</f>
        <v>0</v>
      </c>
      <c r="M192" s="3">
        <f>IF(Inputs!$B$27&lt;&gt;"Ready to model","PENDING INPUTS",MAX(0,C192+E192-K192))</f>
        <v>0</v>
      </c>
      <c r="N192" s="3">
        <f>IF(Inputs!$B$27&lt;&gt;"Ready to model","PENDING INPUTS",L192+M192)</f>
        <v>0</v>
      </c>
      <c r="O192" s="3">
        <f>IF(Inputs!$B$27&lt;&gt;"Ready to model","PENDING INPUTS",D192+E192+O191)</f>
        <v>792.25</v>
      </c>
      <c r="P192" s="3">
        <f>IF(Inputs!$B$27&lt;&gt;"Ready to model","PENDING INPUTS",J192+K192+P191)</f>
        <v>10866.25</v>
      </c>
    </row>
    <row r="193" spans="1:16" ht="27.95" customHeight="1" x14ac:dyDescent="0.25">
      <c r="A193">
        <v>189</v>
      </c>
      <c r="B193" s="3">
        <f>IF(Inputs!$B$27&lt;&gt;"Ready to model","PENDING INPUTS",L192)</f>
        <v>0</v>
      </c>
      <c r="C193" s="3">
        <f>IF(Inputs!$B$27&lt;&gt;"Ready to model","PENDING INPUTS",M192)</f>
        <v>0</v>
      </c>
      <c r="D193" s="3">
        <f>IF(Inputs!$B$27&lt;&gt;"Ready to model","PENDING INPUTS",ROUND(B193*(IF(A193&lt;=Inputs!$B$13,Inputs!$B$12,Inputs!$B$14))/12,2))</f>
        <v>0</v>
      </c>
      <c r="E193" s="3">
        <f>IF(Inputs!$B$27&lt;&gt;"Ready to model","PENDING INPUTS",ROUND(C193*Inputs!$B$5/12,2))</f>
        <v>0</v>
      </c>
      <c r="F193" s="3">
        <f>IF(Inputs!$B$27&lt;&gt;"Ready to model","PENDING INPUTS",MIN(B193+D193,MAX(Inputs!$B$16,ROUND(B193*Inputs!$B$15,2))))</f>
        <v>0</v>
      </c>
      <c r="G193" s="3">
        <f>IF(Inputs!$B$27&lt;&gt;"Ready to model","PENDING INPUTS",MIN(C193+E193,Inputs!$B$9))</f>
        <v>0</v>
      </c>
      <c r="H193" s="3">
        <f>IF(Inputs!$B$27&lt;&gt;"Ready to model","PENDING INPUTS",Inputs!$B$7)</f>
        <v>550</v>
      </c>
      <c r="I193" s="3">
        <f>IF(Inputs!$B$27&lt;&gt;"Ready to model","PENDING INPUTS",MAX(0,F193+G193-H193))</f>
        <v>0</v>
      </c>
      <c r="J193" s="3">
        <f>IF(Inputs!$B$27&lt;&gt;"Ready to model","PENDING INPUTS",IF(F193+G193&gt;H193,IF(F193+G193=0,0,H193*F193/(F193+G193)),MIN(B193+D193,F193+MAX(0,H193-F193-G193-IF((IF(A193&lt;=Inputs!$B$13,Inputs!$B$12,Inputs!$B$14))&lt;Inputs!$B$5,C193+E193-G193,0)))))</f>
        <v>0</v>
      </c>
      <c r="K193" s="3">
        <f>IF(Inputs!$B$27&lt;&gt;"Ready to model","PENDING INPUTS",MIN(C193+E193,MAX(0,H193-J193)))</f>
        <v>0</v>
      </c>
      <c r="L193" s="3">
        <f>IF(Inputs!$B$27&lt;&gt;"Ready to model","PENDING INPUTS",MAX(0,B193+D193-J193))</f>
        <v>0</v>
      </c>
      <c r="M193" s="3">
        <f>IF(Inputs!$B$27&lt;&gt;"Ready to model","PENDING INPUTS",MAX(0,C193+E193-K193))</f>
        <v>0</v>
      </c>
      <c r="N193" s="3">
        <f>IF(Inputs!$B$27&lt;&gt;"Ready to model","PENDING INPUTS",L193+M193)</f>
        <v>0</v>
      </c>
      <c r="O193" s="3">
        <f>IF(Inputs!$B$27&lt;&gt;"Ready to model","PENDING INPUTS",D193+E193+O192)</f>
        <v>792.25</v>
      </c>
      <c r="P193" s="3">
        <f>IF(Inputs!$B$27&lt;&gt;"Ready to model","PENDING INPUTS",J193+K193+P192)</f>
        <v>10866.25</v>
      </c>
    </row>
    <row r="194" spans="1:16" ht="27.95" customHeight="1" x14ac:dyDescent="0.25">
      <c r="A194">
        <v>190</v>
      </c>
      <c r="B194" s="3">
        <f>IF(Inputs!$B$27&lt;&gt;"Ready to model","PENDING INPUTS",L193)</f>
        <v>0</v>
      </c>
      <c r="C194" s="3">
        <f>IF(Inputs!$B$27&lt;&gt;"Ready to model","PENDING INPUTS",M193)</f>
        <v>0</v>
      </c>
      <c r="D194" s="3">
        <f>IF(Inputs!$B$27&lt;&gt;"Ready to model","PENDING INPUTS",ROUND(B194*(IF(A194&lt;=Inputs!$B$13,Inputs!$B$12,Inputs!$B$14))/12,2))</f>
        <v>0</v>
      </c>
      <c r="E194" s="3">
        <f>IF(Inputs!$B$27&lt;&gt;"Ready to model","PENDING INPUTS",ROUND(C194*Inputs!$B$5/12,2))</f>
        <v>0</v>
      </c>
      <c r="F194" s="3">
        <f>IF(Inputs!$B$27&lt;&gt;"Ready to model","PENDING INPUTS",MIN(B194+D194,MAX(Inputs!$B$16,ROUND(B194*Inputs!$B$15,2))))</f>
        <v>0</v>
      </c>
      <c r="G194" s="3">
        <f>IF(Inputs!$B$27&lt;&gt;"Ready to model","PENDING INPUTS",MIN(C194+E194,Inputs!$B$9))</f>
        <v>0</v>
      </c>
      <c r="H194" s="3">
        <f>IF(Inputs!$B$27&lt;&gt;"Ready to model","PENDING INPUTS",Inputs!$B$7)</f>
        <v>550</v>
      </c>
      <c r="I194" s="3">
        <f>IF(Inputs!$B$27&lt;&gt;"Ready to model","PENDING INPUTS",MAX(0,F194+G194-H194))</f>
        <v>0</v>
      </c>
      <c r="J194" s="3">
        <f>IF(Inputs!$B$27&lt;&gt;"Ready to model","PENDING INPUTS",IF(F194+G194&gt;H194,IF(F194+G194=0,0,H194*F194/(F194+G194)),MIN(B194+D194,F194+MAX(0,H194-F194-G194-IF((IF(A194&lt;=Inputs!$B$13,Inputs!$B$12,Inputs!$B$14))&lt;Inputs!$B$5,C194+E194-G194,0)))))</f>
        <v>0</v>
      </c>
      <c r="K194" s="3">
        <f>IF(Inputs!$B$27&lt;&gt;"Ready to model","PENDING INPUTS",MIN(C194+E194,MAX(0,H194-J194)))</f>
        <v>0</v>
      </c>
      <c r="L194" s="3">
        <f>IF(Inputs!$B$27&lt;&gt;"Ready to model","PENDING INPUTS",MAX(0,B194+D194-J194))</f>
        <v>0</v>
      </c>
      <c r="M194" s="3">
        <f>IF(Inputs!$B$27&lt;&gt;"Ready to model","PENDING INPUTS",MAX(0,C194+E194-K194))</f>
        <v>0</v>
      </c>
      <c r="N194" s="3">
        <f>IF(Inputs!$B$27&lt;&gt;"Ready to model","PENDING INPUTS",L194+M194)</f>
        <v>0</v>
      </c>
      <c r="O194" s="3">
        <f>IF(Inputs!$B$27&lt;&gt;"Ready to model","PENDING INPUTS",D194+E194+O193)</f>
        <v>792.25</v>
      </c>
      <c r="P194" s="3">
        <f>IF(Inputs!$B$27&lt;&gt;"Ready to model","PENDING INPUTS",J194+K194+P193)</f>
        <v>10866.25</v>
      </c>
    </row>
    <row r="195" spans="1:16" ht="27.95" customHeight="1" x14ac:dyDescent="0.25">
      <c r="A195">
        <v>191</v>
      </c>
      <c r="B195" s="3">
        <f>IF(Inputs!$B$27&lt;&gt;"Ready to model","PENDING INPUTS",L194)</f>
        <v>0</v>
      </c>
      <c r="C195" s="3">
        <f>IF(Inputs!$B$27&lt;&gt;"Ready to model","PENDING INPUTS",M194)</f>
        <v>0</v>
      </c>
      <c r="D195" s="3">
        <f>IF(Inputs!$B$27&lt;&gt;"Ready to model","PENDING INPUTS",ROUND(B195*(IF(A195&lt;=Inputs!$B$13,Inputs!$B$12,Inputs!$B$14))/12,2))</f>
        <v>0</v>
      </c>
      <c r="E195" s="3">
        <f>IF(Inputs!$B$27&lt;&gt;"Ready to model","PENDING INPUTS",ROUND(C195*Inputs!$B$5/12,2))</f>
        <v>0</v>
      </c>
      <c r="F195" s="3">
        <f>IF(Inputs!$B$27&lt;&gt;"Ready to model","PENDING INPUTS",MIN(B195+D195,MAX(Inputs!$B$16,ROUND(B195*Inputs!$B$15,2))))</f>
        <v>0</v>
      </c>
      <c r="G195" s="3">
        <f>IF(Inputs!$B$27&lt;&gt;"Ready to model","PENDING INPUTS",MIN(C195+E195,Inputs!$B$9))</f>
        <v>0</v>
      </c>
      <c r="H195" s="3">
        <f>IF(Inputs!$B$27&lt;&gt;"Ready to model","PENDING INPUTS",Inputs!$B$7)</f>
        <v>550</v>
      </c>
      <c r="I195" s="3">
        <f>IF(Inputs!$B$27&lt;&gt;"Ready to model","PENDING INPUTS",MAX(0,F195+G195-H195))</f>
        <v>0</v>
      </c>
      <c r="J195" s="3">
        <f>IF(Inputs!$B$27&lt;&gt;"Ready to model","PENDING INPUTS",IF(F195+G195&gt;H195,IF(F195+G195=0,0,H195*F195/(F195+G195)),MIN(B195+D195,F195+MAX(0,H195-F195-G195-IF((IF(A195&lt;=Inputs!$B$13,Inputs!$B$12,Inputs!$B$14))&lt;Inputs!$B$5,C195+E195-G195,0)))))</f>
        <v>0</v>
      </c>
      <c r="K195" s="3">
        <f>IF(Inputs!$B$27&lt;&gt;"Ready to model","PENDING INPUTS",MIN(C195+E195,MAX(0,H195-J195)))</f>
        <v>0</v>
      </c>
      <c r="L195" s="3">
        <f>IF(Inputs!$B$27&lt;&gt;"Ready to model","PENDING INPUTS",MAX(0,B195+D195-J195))</f>
        <v>0</v>
      </c>
      <c r="M195" s="3">
        <f>IF(Inputs!$B$27&lt;&gt;"Ready to model","PENDING INPUTS",MAX(0,C195+E195-K195))</f>
        <v>0</v>
      </c>
      <c r="N195" s="3">
        <f>IF(Inputs!$B$27&lt;&gt;"Ready to model","PENDING INPUTS",L195+M195)</f>
        <v>0</v>
      </c>
      <c r="O195" s="3">
        <f>IF(Inputs!$B$27&lt;&gt;"Ready to model","PENDING INPUTS",D195+E195+O194)</f>
        <v>792.25</v>
      </c>
      <c r="P195" s="3">
        <f>IF(Inputs!$B$27&lt;&gt;"Ready to model","PENDING INPUTS",J195+K195+P194)</f>
        <v>10866.25</v>
      </c>
    </row>
    <row r="196" spans="1:16" ht="27.95" customHeight="1" x14ac:dyDescent="0.25">
      <c r="A196">
        <v>192</v>
      </c>
      <c r="B196" s="3">
        <f>IF(Inputs!$B$27&lt;&gt;"Ready to model","PENDING INPUTS",L195)</f>
        <v>0</v>
      </c>
      <c r="C196" s="3">
        <f>IF(Inputs!$B$27&lt;&gt;"Ready to model","PENDING INPUTS",M195)</f>
        <v>0</v>
      </c>
      <c r="D196" s="3">
        <f>IF(Inputs!$B$27&lt;&gt;"Ready to model","PENDING INPUTS",ROUND(B196*(IF(A196&lt;=Inputs!$B$13,Inputs!$B$12,Inputs!$B$14))/12,2))</f>
        <v>0</v>
      </c>
      <c r="E196" s="3">
        <f>IF(Inputs!$B$27&lt;&gt;"Ready to model","PENDING INPUTS",ROUND(C196*Inputs!$B$5/12,2))</f>
        <v>0</v>
      </c>
      <c r="F196" s="3">
        <f>IF(Inputs!$B$27&lt;&gt;"Ready to model","PENDING INPUTS",MIN(B196+D196,MAX(Inputs!$B$16,ROUND(B196*Inputs!$B$15,2))))</f>
        <v>0</v>
      </c>
      <c r="G196" s="3">
        <f>IF(Inputs!$B$27&lt;&gt;"Ready to model","PENDING INPUTS",MIN(C196+E196,Inputs!$B$9))</f>
        <v>0</v>
      </c>
      <c r="H196" s="3">
        <f>IF(Inputs!$B$27&lt;&gt;"Ready to model","PENDING INPUTS",Inputs!$B$7)</f>
        <v>550</v>
      </c>
      <c r="I196" s="3">
        <f>IF(Inputs!$B$27&lt;&gt;"Ready to model","PENDING INPUTS",MAX(0,F196+G196-H196))</f>
        <v>0</v>
      </c>
      <c r="J196" s="3">
        <f>IF(Inputs!$B$27&lt;&gt;"Ready to model","PENDING INPUTS",IF(F196+G196&gt;H196,IF(F196+G196=0,0,H196*F196/(F196+G196)),MIN(B196+D196,F196+MAX(0,H196-F196-G196-IF((IF(A196&lt;=Inputs!$B$13,Inputs!$B$12,Inputs!$B$14))&lt;Inputs!$B$5,C196+E196-G196,0)))))</f>
        <v>0</v>
      </c>
      <c r="K196" s="3">
        <f>IF(Inputs!$B$27&lt;&gt;"Ready to model","PENDING INPUTS",MIN(C196+E196,MAX(0,H196-J196)))</f>
        <v>0</v>
      </c>
      <c r="L196" s="3">
        <f>IF(Inputs!$B$27&lt;&gt;"Ready to model","PENDING INPUTS",MAX(0,B196+D196-J196))</f>
        <v>0</v>
      </c>
      <c r="M196" s="3">
        <f>IF(Inputs!$B$27&lt;&gt;"Ready to model","PENDING INPUTS",MAX(0,C196+E196-K196))</f>
        <v>0</v>
      </c>
      <c r="N196" s="3">
        <f>IF(Inputs!$B$27&lt;&gt;"Ready to model","PENDING INPUTS",L196+M196)</f>
        <v>0</v>
      </c>
      <c r="O196" s="3">
        <f>IF(Inputs!$B$27&lt;&gt;"Ready to model","PENDING INPUTS",D196+E196+O195)</f>
        <v>792.25</v>
      </c>
      <c r="P196" s="3">
        <f>IF(Inputs!$B$27&lt;&gt;"Ready to model","PENDING INPUTS",J196+K196+P195)</f>
        <v>10866.25</v>
      </c>
    </row>
    <row r="197" spans="1:16" ht="27.95" customHeight="1" x14ac:dyDescent="0.25">
      <c r="A197">
        <v>193</v>
      </c>
      <c r="B197" s="3">
        <f>IF(Inputs!$B$27&lt;&gt;"Ready to model","PENDING INPUTS",L196)</f>
        <v>0</v>
      </c>
      <c r="C197" s="3">
        <f>IF(Inputs!$B$27&lt;&gt;"Ready to model","PENDING INPUTS",M196)</f>
        <v>0</v>
      </c>
      <c r="D197" s="3">
        <f>IF(Inputs!$B$27&lt;&gt;"Ready to model","PENDING INPUTS",ROUND(B197*(IF(A197&lt;=Inputs!$B$13,Inputs!$B$12,Inputs!$B$14))/12,2))</f>
        <v>0</v>
      </c>
      <c r="E197" s="3">
        <f>IF(Inputs!$B$27&lt;&gt;"Ready to model","PENDING INPUTS",ROUND(C197*Inputs!$B$5/12,2))</f>
        <v>0</v>
      </c>
      <c r="F197" s="3">
        <f>IF(Inputs!$B$27&lt;&gt;"Ready to model","PENDING INPUTS",MIN(B197+D197,MAX(Inputs!$B$16,ROUND(B197*Inputs!$B$15,2))))</f>
        <v>0</v>
      </c>
      <c r="G197" s="3">
        <f>IF(Inputs!$B$27&lt;&gt;"Ready to model","PENDING INPUTS",MIN(C197+E197,Inputs!$B$9))</f>
        <v>0</v>
      </c>
      <c r="H197" s="3">
        <f>IF(Inputs!$B$27&lt;&gt;"Ready to model","PENDING INPUTS",Inputs!$B$7)</f>
        <v>550</v>
      </c>
      <c r="I197" s="3">
        <f>IF(Inputs!$B$27&lt;&gt;"Ready to model","PENDING INPUTS",MAX(0,F197+G197-H197))</f>
        <v>0</v>
      </c>
      <c r="J197" s="3">
        <f>IF(Inputs!$B$27&lt;&gt;"Ready to model","PENDING INPUTS",IF(F197+G197&gt;H197,IF(F197+G197=0,0,H197*F197/(F197+G197)),MIN(B197+D197,F197+MAX(0,H197-F197-G197-IF((IF(A197&lt;=Inputs!$B$13,Inputs!$B$12,Inputs!$B$14))&lt;Inputs!$B$5,C197+E197-G197,0)))))</f>
        <v>0</v>
      </c>
      <c r="K197" s="3">
        <f>IF(Inputs!$B$27&lt;&gt;"Ready to model","PENDING INPUTS",MIN(C197+E197,MAX(0,H197-J197)))</f>
        <v>0</v>
      </c>
      <c r="L197" s="3">
        <f>IF(Inputs!$B$27&lt;&gt;"Ready to model","PENDING INPUTS",MAX(0,B197+D197-J197))</f>
        <v>0</v>
      </c>
      <c r="M197" s="3">
        <f>IF(Inputs!$B$27&lt;&gt;"Ready to model","PENDING INPUTS",MAX(0,C197+E197-K197))</f>
        <v>0</v>
      </c>
      <c r="N197" s="3">
        <f>IF(Inputs!$B$27&lt;&gt;"Ready to model","PENDING INPUTS",L197+M197)</f>
        <v>0</v>
      </c>
      <c r="O197" s="3">
        <f>IF(Inputs!$B$27&lt;&gt;"Ready to model","PENDING INPUTS",D197+E197+O196)</f>
        <v>792.25</v>
      </c>
      <c r="P197" s="3">
        <f>IF(Inputs!$B$27&lt;&gt;"Ready to model","PENDING INPUTS",J197+K197+P196)</f>
        <v>10866.25</v>
      </c>
    </row>
    <row r="198" spans="1:16" ht="27.95" customHeight="1" x14ac:dyDescent="0.25">
      <c r="A198">
        <v>194</v>
      </c>
      <c r="B198" s="3">
        <f>IF(Inputs!$B$27&lt;&gt;"Ready to model","PENDING INPUTS",L197)</f>
        <v>0</v>
      </c>
      <c r="C198" s="3">
        <f>IF(Inputs!$B$27&lt;&gt;"Ready to model","PENDING INPUTS",M197)</f>
        <v>0</v>
      </c>
      <c r="D198" s="3">
        <f>IF(Inputs!$B$27&lt;&gt;"Ready to model","PENDING INPUTS",ROUND(B198*(IF(A198&lt;=Inputs!$B$13,Inputs!$B$12,Inputs!$B$14))/12,2))</f>
        <v>0</v>
      </c>
      <c r="E198" s="3">
        <f>IF(Inputs!$B$27&lt;&gt;"Ready to model","PENDING INPUTS",ROUND(C198*Inputs!$B$5/12,2))</f>
        <v>0</v>
      </c>
      <c r="F198" s="3">
        <f>IF(Inputs!$B$27&lt;&gt;"Ready to model","PENDING INPUTS",MIN(B198+D198,MAX(Inputs!$B$16,ROUND(B198*Inputs!$B$15,2))))</f>
        <v>0</v>
      </c>
      <c r="G198" s="3">
        <f>IF(Inputs!$B$27&lt;&gt;"Ready to model","PENDING INPUTS",MIN(C198+E198,Inputs!$B$9))</f>
        <v>0</v>
      </c>
      <c r="H198" s="3">
        <f>IF(Inputs!$B$27&lt;&gt;"Ready to model","PENDING INPUTS",Inputs!$B$7)</f>
        <v>550</v>
      </c>
      <c r="I198" s="3">
        <f>IF(Inputs!$B$27&lt;&gt;"Ready to model","PENDING INPUTS",MAX(0,F198+G198-H198))</f>
        <v>0</v>
      </c>
      <c r="J198" s="3">
        <f>IF(Inputs!$B$27&lt;&gt;"Ready to model","PENDING INPUTS",IF(F198+G198&gt;H198,IF(F198+G198=0,0,H198*F198/(F198+G198)),MIN(B198+D198,F198+MAX(0,H198-F198-G198-IF((IF(A198&lt;=Inputs!$B$13,Inputs!$B$12,Inputs!$B$14))&lt;Inputs!$B$5,C198+E198-G198,0)))))</f>
        <v>0</v>
      </c>
      <c r="K198" s="3">
        <f>IF(Inputs!$B$27&lt;&gt;"Ready to model","PENDING INPUTS",MIN(C198+E198,MAX(0,H198-J198)))</f>
        <v>0</v>
      </c>
      <c r="L198" s="3">
        <f>IF(Inputs!$B$27&lt;&gt;"Ready to model","PENDING INPUTS",MAX(0,B198+D198-J198))</f>
        <v>0</v>
      </c>
      <c r="M198" s="3">
        <f>IF(Inputs!$B$27&lt;&gt;"Ready to model","PENDING INPUTS",MAX(0,C198+E198-K198))</f>
        <v>0</v>
      </c>
      <c r="N198" s="3">
        <f>IF(Inputs!$B$27&lt;&gt;"Ready to model","PENDING INPUTS",L198+M198)</f>
        <v>0</v>
      </c>
      <c r="O198" s="3">
        <f>IF(Inputs!$B$27&lt;&gt;"Ready to model","PENDING INPUTS",D198+E198+O197)</f>
        <v>792.25</v>
      </c>
      <c r="P198" s="3">
        <f>IF(Inputs!$B$27&lt;&gt;"Ready to model","PENDING INPUTS",J198+K198+P197)</f>
        <v>10866.25</v>
      </c>
    </row>
    <row r="199" spans="1:16" ht="27.95" customHeight="1" x14ac:dyDescent="0.25">
      <c r="A199">
        <v>195</v>
      </c>
      <c r="B199" s="3">
        <f>IF(Inputs!$B$27&lt;&gt;"Ready to model","PENDING INPUTS",L198)</f>
        <v>0</v>
      </c>
      <c r="C199" s="3">
        <f>IF(Inputs!$B$27&lt;&gt;"Ready to model","PENDING INPUTS",M198)</f>
        <v>0</v>
      </c>
      <c r="D199" s="3">
        <f>IF(Inputs!$B$27&lt;&gt;"Ready to model","PENDING INPUTS",ROUND(B199*(IF(A199&lt;=Inputs!$B$13,Inputs!$B$12,Inputs!$B$14))/12,2))</f>
        <v>0</v>
      </c>
      <c r="E199" s="3">
        <f>IF(Inputs!$B$27&lt;&gt;"Ready to model","PENDING INPUTS",ROUND(C199*Inputs!$B$5/12,2))</f>
        <v>0</v>
      </c>
      <c r="F199" s="3">
        <f>IF(Inputs!$B$27&lt;&gt;"Ready to model","PENDING INPUTS",MIN(B199+D199,MAX(Inputs!$B$16,ROUND(B199*Inputs!$B$15,2))))</f>
        <v>0</v>
      </c>
      <c r="G199" s="3">
        <f>IF(Inputs!$B$27&lt;&gt;"Ready to model","PENDING INPUTS",MIN(C199+E199,Inputs!$B$9))</f>
        <v>0</v>
      </c>
      <c r="H199" s="3">
        <f>IF(Inputs!$B$27&lt;&gt;"Ready to model","PENDING INPUTS",Inputs!$B$7)</f>
        <v>550</v>
      </c>
      <c r="I199" s="3">
        <f>IF(Inputs!$B$27&lt;&gt;"Ready to model","PENDING INPUTS",MAX(0,F199+G199-H199))</f>
        <v>0</v>
      </c>
      <c r="J199" s="3">
        <f>IF(Inputs!$B$27&lt;&gt;"Ready to model","PENDING INPUTS",IF(F199+G199&gt;H199,IF(F199+G199=0,0,H199*F199/(F199+G199)),MIN(B199+D199,F199+MAX(0,H199-F199-G199-IF((IF(A199&lt;=Inputs!$B$13,Inputs!$B$12,Inputs!$B$14))&lt;Inputs!$B$5,C199+E199-G199,0)))))</f>
        <v>0</v>
      </c>
      <c r="K199" s="3">
        <f>IF(Inputs!$B$27&lt;&gt;"Ready to model","PENDING INPUTS",MIN(C199+E199,MAX(0,H199-J199)))</f>
        <v>0</v>
      </c>
      <c r="L199" s="3">
        <f>IF(Inputs!$B$27&lt;&gt;"Ready to model","PENDING INPUTS",MAX(0,B199+D199-J199))</f>
        <v>0</v>
      </c>
      <c r="M199" s="3">
        <f>IF(Inputs!$B$27&lt;&gt;"Ready to model","PENDING INPUTS",MAX(0,C199+E199-K199))</f>
        <v>0</v>
      </c>
      <c r="N199" s="3">
        <f>IF(Inputs!$B$27&lt;&gt;"Ready to model","PENDING INPUTS",L199+M199)</f>
        <v>0</v>
      </c>
      <c r="O199" s="3">
        <f>IF(Inputs!$B$27&lt;&gt;"Ready to model","PENDING INPUTS",D199+E199+O198)</f>
        <v>792.25</v>
      </c>
      <c r="P199" s="3">
        <f>IF(Inputs!$B$27&lt;&gt;"Ready to model","PENDING INPUTS",J199+K199+P198)</f>
        <v>10866.25</v>
      </c>
    </row>
    <row r="200" spans="1:16" ht="27.95" customHeight="1" x14ac:dyDescent="0.25">
      <c r="A200">
        <v>196</v>
      </c>
      <c r="B200" s="3">
        <f>IF(Inputs!$B$27&lt;&gt;"Ready to model","PENDING INPUTS",L199)</f>
        <v>0</v>
      </c>
      <c r="C200" s="3">
        <f>IF(Inputs!$B$27&lt;&gt;"Ready to model","PENDING INPUTS",M199)</f>
        <v>0</v>
      </c>
      <c r="D200" s="3">
        <f>IF(Inputs!$B$27&lt;&gt;"Ready to model","PENDING INPUTS",ROUND(B200*(IF(A200&lt;=Inputs!$B$13,Inputs!$B$12,Inputs!$B$14))/12,2))</f>
        <v>0</v>
      </c>
      <c r="E200" s="3">
        <f>IF(Inputs!$B$27&lt;&gt;"Ready to model","PENDING INPUTS",ROUND(C200*Inputs!$B$5/12,2))</f>
        <v>0</v>
      </c>
      <c r="F200" s="3">
        <f>IF(Inputs!$B$27&lt;&gt;"Ready to model","PENDING INPUTS",MIN(B200+D200,MAX(Inputs!$B$16,ROUND(B200*Inputs!$B$15,2))))</f>
        <v>0</v>
      </c>
      <c r="G200" s="3">
        <f>IF(Inputs!$B$27&lt;&gt;"Ready to model","PENDING INPUTS",MIN(C200+E200,Inputs!$B$9))</f>
        <v>0</v>
      </c>
      <c r="H200" s="3">
        <f>IF(Inputs!$B$27&lt;&gt;"Ready to model","PENDING INPUTS",Inputs!$B$7)</f>
        <v>550</v>
      </c>
      <c r="I200" s="3">
        <f>IF(Inputs!$B$27&lt;&gt;"Ready to model","PENDING INPUTS",MAX(0,F200+G200-H200))</f>
        <v>0</v>
      </c>
      <c r="J200" s="3">
        <f>IF(Inputs!$B$27&lt;&gt;"Ready to model","PENDING INPUTS",IF(F200+G200&gt;H200,IF(F200+G200=0,0,H200*F200/(F200+G200)),MIN(B200+D200,F200+MAX(0,H200-F200-G200-IF((IF(A200&lt;=Inputs!$B$13,Inputs!$B$12,Inputs!$B$14))&lt;Inputs!$B$5,C200+E200-G200,0)))))</f>
        <v>0</v>
      </c>
      <c r="K200" s="3">
        <f>IF(Inputs!$B$27&lt;&gt;"Ready to model","PENDING INPUTS",MIN(C200+E200,MAX(0,H200-J200)))</f>
        <v>0</v>
      </c>
      <c r="L200" s="3">
        <f>IF(Inputs!$B$27&lt;&gt;"Ready to model","PENDING INPUTS",MAX(0,B200+D200-J200))</f>
        <v>0</v>
      </c>
      <c r="M200" s="3">
        <f>IF(Inputs!$B$27&lt;&gt;"Ready to model","PENDING INPUTS",MAX(0,C200+E200-K200))</f>
        <v>0</v>
      </c>
      <c r="N200" s="3">
        <f>IF(Inputs!$B$27&lt;&gt;"Ready to model","PENDING INPUTS",L200+M200)</f>
        <v>0</v>
      </c>
      <c r="O200" s="3">
        <f>IF(Inputs!$B$27&lt;&gt;"Ready to model","PENDING INPUTS",D200+E200+O199)</f>
        <v>792.25</v>
      </c>
      <c r="P200" s="3">
        <f>IF(Inputs!$B$27&lt;&gt;"Ready to model","PENDING INPUTS",J200+K200+P199)</f>
        <v>10866.25</v>
      </c>
    </row>
    <row r="201" spans="1:16" ht="27.95" customHeight="1" x14ac:dyDescent="0.25">
      <c r="A201">
        <v>197</v>
      </c>
      <c r="B201" s="3">
        <f>IF(Inputs!$B$27&lt;&gt;"Ready to model","PENDING INPUTS",L200)</f>
        <v>0</v>
      </c>
      <c r="C201" s="3">
        <f>IF(Inputs!$B$27&lt;&gt;"Ready to model","PENDING INPUTS",M200)</f>
        <v>0</v>
      </c>
      <c r="D201" s="3">
        <f>IF(Inputs!$B$27&lt;&gt;"Ready to model","PENDING INPUTS",ROUND(B201*(IF(A201&lt;=Inputs!$B$13,Inputs!$B$12,Inputs!$B$14))/12,2))</f>
        <v>0</v>
      </c>
      <c r="E201" s="3">
        <f>IF(Inputs!$B$27&lt;&gt;"Ready to model","PENDING INPUTS",ROUND(C201*Inputs!$B$5/12,2))</f>
        <v>0</v>
      </c>
      <c r="F201" s="3">
        <f>IF(Inputs!$B$27&lt;&gt;"Ready to model","PENDING INPUTS",MIN(B201+D201,MAX(Inputs!$B$16,ROUND(B201*Inputs!$B$15,2))))</f>
        <v>0</v>
      </c>
      <c r="G201" s="3">
        <f>IF(Inputs!$B$27&lt;&gt;"Ready to model","PENDING INPUTS",MIN(C201+E201,Inputs!$B$9))</f>
        <v>0</v>
      </c>
      <c r="H201" s="3">
        <f>IF(Inputs!$B$27&lt;&gt;"Ready to model","PENDING INPUTS",Inputs!$B$7)</f>
        <v>550</v>
      </c>
      <c r="I201" s="3">
        <f>IF(Inputs!$B$27&lt;&gt;"Ready to model","PENDING INPUTS",MAX(0,F201+G201-H201))</f>
        <v>0</v>
      </c>
      <c r="J201" s="3">
        <f>IF(Inputs!$B$27&lt;&gt;"Ready to model","PENDING INPUTS",IF(F201+G201&gt;H201,IF(F201+G201=0,0,H201*F201/(F201+G201)),MIN(B201+D201,F201+MAX(0,H201-F201-G201-IF((IF(A201&lt;=Inputs!$B$13,Inputs!$B$12,Inputs!$B$14))&lt;Inputs!$B$5,C201+E201-G201,0)))))</f>
        <v>0</v>
      </c>
      <c r="K201" s="3">
        <f>IF(Inputs!$B$27&lt;&gt;"Ready to model","PENDING INPUTS",MIN(C201+E201,MAX(0,H201-J201)))</f>
        <v>0</v>
      </c>
      <c r="L201" s="3">
        <f>IF(Inputs!$B$27&lt;&gt;"Ready to model","PENDING INPUTS",MAX(0,B201+D201-J201))</f>
        <v>0</v>
      </c>
      <c r="M201" s="3">
        <f>IF(Inputs!$B$27&lt;&gt;"Ready to model","PENDING INPUTS",MAX(0,C201+E201-K201))</f>
        <v>0</v>
      </c>
      <c r="N201" s="3">
        <f>IF(Inputs!$B$27&lt;&gt;"Ready to model","PENDING INPUTS",L201+M201)</f>
        <v>0</v>
      </c>
      <c r="O201" s="3">
        <f>IF(Inputs!$B$27&lt;&gt;"Ready to model","PENDING INPUTS",D201+E201+O200)</f>
        <v>792.25</v>
      </c>
      <c r="P201" s="3">
        <f>IF(Inputs!$B$27&lt;&gt;"Ready to model","PENDING INPUTS",J201+K201+P200)</f>
        <v>10866.25</v>
      </c>
    </row>
    <row r="202" spans="1:16" ht="27.95" customHeight="1" x14ac:dyDescent="0.25">
      <c r="A202">
        <v>198</v>
      </c>
      <c r="B202" s="3">
        <f>IF(Inputs!$B$27&lt;&gt;"Ready to model","PENDING INPUTS",L201)</f>
        <v>0</v>
      </c>
      <c r="C202" s="3">
        <f>IF(Inputs!$B$27&lt;&gt;"Ready to model","PENDING INPUTS",M201)</f>
        <v>0</v>
      </c>
      <c r="D202" s="3">
        <f>IF(Inputs!$B$27&lt;&gt;"Ready to model","PENDING INPUTS",ROUND(B202*(IF(A202&lt;=Inputs!$B$13,Inputs!$B$12,Inputs!$B$14))/12,2))</f>
        <v>0</v>
      </c>
      <c r="E202" s="3">
        <f>IF(Inputs!$B$27&lt;&gt;"Ready to model","PENDING INPUTS",ROUND(C202*Inputs!$B$5/12,2))</f>
        <v>0</v>
      </c>
      <c r="F202" s="3">
        <f>IF(Inputs!$B$27&lt;&gt;"Ready to model","PENDING INPUTS",MIN(B202+D202,MAX(Inputs!$B$16,ROUND(B202*Inputs!$B$15,2))))</f>
        <v>0</v>
      </c>
      <c r="G202" s="3">
        <f>IF(Inputs!$B$27&lt;&gt;"Ready to model","PENDING INPUTS",MIN(C202+E202,Inputs!$B$9))</f>
        <v>0</v>
      </c>
      <c r="H202" s="3">
        <f>IF(Inputs!$B$27&lt;&gt;"Ready to model","PENDING INPUTS",Inputs!$B$7)</f>
        <v>550</v>
      </c>
      <c r="I202" s="3">
        <f>IF(Inputs!$B$27&lt;&gt;"Ready to model","PENDING INPUTS",MAX(0,F202+G202-H202))</f>
        <v>0</v>
      </c>
      <c r="J202" s="3">
        <f>IF(Inputs!$B$27&lt;&gt;"Ready to model","PENDING INPUTS",IF(F202+G202&gt;H202,IF(F202+G202=0,0,H202*F202/(F202+G202)),MIN(B202+D202,F202+MAX(0,H202-F202-G202-IF((IF(A202&lt;=Inputs!$B$13,Inputs!$B$12,Inputs!$B$14))&lt;Inputs!$B$5,C202+E202-G202,0)))))</f>
        <v>0</v>
      </c>
      <c r="K202" s="3">
        <f>IF(Inputs!$B$27&lt;&gt;"Ready to model","PENDING INPUTS",MIN(C202+E202,MAX(0,H202-J202)))</f>
        <v>0</v>
      </c>
      <c r="L202" s="3">
        <f>IF(Inputs!$B$27&lt;&gt;"Ready to model","PENDING INPUTS",MAX(0,B202+D202-J202))</f>
        <v>0</v>
      </c>
      <c r="M202" s="3">
        <f>IF(Inputs!$B$27&lt;&gt;"Ready to model","PENDING INPUTS",MAX(0,C202+E202-K202))</f>
        <v>0</v>
      </c>
      <c r="N202" s="3">
        <f>IF(Inputs!$B$27&lt;&gt;"Ready to model","PENDING INPUTS",L202+M202)</f>
        <v>0</v>
      </c>
      <c r="O202" s="3">
        <f>IF(Inputs!$B$27&lt;&gt;"Ready to model","PENDING INPUTS",D202+E202+O201)</f>
        <v>792.25</v>
      </c>
      <c r="P202" s="3">
        <f>IF(Inputs!$B$27&lt;&gt;"Ready to model","PENDING INPUTS",J202+K202+P201)</f>
        <v>10866.25</v>
      </c>
    </row>
    <row r="203" spans="1:16" ht="27.95" customHeight="1" x14ac:dyDescent="0.25">
      <c r="A203">
        <v>199</v>
      </c>
      <c r="B203" s="3">
        <f>IF(Inputs!$B$27&lt;&gt;"Ready to model","PENDING INPUTS",L202)</f>
        <v>0</v>
      </c>
      <c r="C203" s="3">
        <f>IF(Inputs!$B$27&lt;&gt;"Ready to model","PENDING INPUTS",M202)</f>
        <v>0</v>
      </c>
      <c r="D203" s="3">
        <f>IF(Inputs!$B$27&lt;&gt;"Ready to model","PENDING INPUTS",ROUND(B203*(IF(A203&lt;=Inputs!$B$13,Inputs!$B$12,Inputs!$B$14))/12,2))</f>
        <v>0</v>
      </c>
      <c r="E203" s="3">
        <f>IF(Inputs!$B$27&lt;&gt;"Ready to model","PENDING INPUTS",ROUND(C203*Inputs!$B$5/12,2))</f>
        <v>0</v>
      </c>
      <c r="F203" s="3">
        <f>IF(Inputs!$B$27&lt;&gt;"Ready to model","PENDING INPUTS",MIN(B203+D203,MAX(Inputs!$B$16,ROUND(B203*Inputs!$B$15,2))))</f>
        <v>0</v>
      </c>
      <c r="G203" s="3">
        <f>IF(Inputs!$B$27&lt;&gt;"Ready to model","PENDING INPUTS",MIN(C203+E203,Inputs!$B$9))</f>
        <v>0</v>
      </c>
      <c r="H203" s="3">
        <f>IF(Inputs!$B$27&lt;&gt;"Ready to model","PENDING INPUTS",Inputs!$B$7)</f>
        <v>550</v>
      </c>
      <c r="I203" s="3">
        <f>IF(Inputs!$B$27&lt;&gt;"Ready to model","PENDING INPUTS",MAX(0,F203+G203-H203))</f>
        <v>0</v>
      </c>
      <c r="J203" s="3">
        <f>IF(Inputs!$B$27&lt;&gt;"Ready to model","PENDING INPUTS",IF(F203+G203&gt;H203,IF(F203+G203=0,0,H203*F203/(F203+G203)),MIN(B203+D203,F203+MAX(0,H203-F203-G203-IF((IF(A203&lt;=Inputs!$B$13,Inputs!$B$12,Inputs!$B$14))&lt;Inputs!$B$5,C203+E203-G203,0)))))</f>
        <v>0</v>
      </c>
      <c r="K203" s="3">
        <f>IF(Inputs!$B$27&lt;&gt;"Ready to model","PENDING INPUTS",MIN(C203+E203,MAX(0,H203-J203)))</f>
        <v>0</v>
      </c>
      <c r="L203" s="3">
        <f>IF(Inputs!$B$27&lt;&gt;"Ready to model","PENDING INPUTS",MAX(0,B203+D203-J203))</f>
        <v>0</v>
      </c>
      <c r="M203" s="3">
        <f>IF(Inputs!$B$27&lt;&gt;"Ready to model","PENDING INPUTS",MAX(0,C203+E203-K203))</f>
        <v>0</v>
      </c>
      <c r="N203" s="3">
        <f>IF(Inputs!$B$27&lt;&gt;"Ready to model","PENDING INPUTS",L203+M203)</f>
        <v>0</v>
      </c>
      <c r="O203" s="3">
        <f>IF(Inputs!$B$27&lt;&gt;"Ready to model","PENDING INPUTS",D203+E203+O202)</f>
        <v>792.25</v>
      </c>
      <c r="P203" s="3">
        <f>IF(Inputs!$B$27&lt;&gt;"Ready to model","PENDING INPUTS",J203+K203+P202)</f>
        <v>10866.25</v>
      </c>
    </row>
    <row r="204" spans="1:16" ht="27.95" customHeight="1" x14ac:dyDescent="0.25">
      <c r="A204">
        <v>200</v>
      </c>
      <c r="B204" s="3">
        <f>IF(Inputs!$B$27&lt;&gt;"Ready to model","PENDING INPUTS",L203)</f>
        <v>0</v>
      </c>
      <c r="C204" s="3">
        <f>IF(Inputs!$B$27&lt;&gt;"Ready to model","PENDING INPUTS",M203)</f>
        <v>0</v>
      </c>
      <c r="D204" s="3">
        <f>IF(Inputs!$B$27&lt;&gt;"Ready to model","PENDING INPUTS",ROUND(B204*(IF(A204&lt;=Inputs!$B$13,Inputs!$B$12,Inputs!$B$14))/12,2))</f>
        <v>0</v>
      </c>
      <c r="E204" s="3">
        <f>IF(Inputs!$B$27&lt;&gt;"Ready to model","PENDING INPUTS",ROUND(C204*Inputs!$B$5/12,2))</f>
        <v>0</v>
      </c>
      <c r="F204" s="3">
        <f>IF(Inputs!$B$27&lt;&gt;"Ready to model","PENDING INPUTS",MIN(B204+D204,MAX(Inputs!$B$16,ROUND(B204*Inputs!$B$15,2))))</f>
        <v>0</v>
      </c>
      <c r="G204" s="3">
        <f>IF(Inputs!$B$27&lt;&gt;"Ready to model","PENDING INPUTS",MIN(C204+E204,Inputs!$B$9))</f>
        <v>0</v>
      </c>
      <c r="H204" s="3">
        <f>IF(Inputs!$B$27&lt;&gt;"Ready to model","PENDING INPUTS",Inputs!$B$7)</f>
        <v>550</v>
      </c>
      <c r="I204" s="3">
        <f>IF(Inputs!$B$27&lt;&gt;"Ready to model","PENDING INPUTS",MAX(0,F204+G204-H204))</f>
        <v>0</v>
      </c>
      <c r="J204" s="3">
        <f>IF(Inputs!$B$27&lt;&gt;"Ready to model","PENDING INPUTS",IF(F204+G204&gt;H204,IF(F204+G204=0,0,H204*F204/(F204+G204)),MIN(B204+D204,F204+MAX(0,H204-F204-G204-IF((IF(A204&lt;=Inputs!$B$13,Inputs!$B$12,Inputs!$B$14))&lt;Inputs!$B$5,C204+E204-G204,0)))))</f>
        <v>0</v>
      </c>
      <c r="K204" s="3">
        <f>IF(Inputs!$B$27&lt;&gt;"Ready to model","PENDING INPUTS",MIN(C204+E204,MAX(0,H204-J204)))</f>
        <v>0</v>
      </c>
      <c r="L204" s="3">
        <f>IF(Inputs!$B$27&lt;&gt;"Ready to model","PENDING INPUTS",MAX(0,B204+D204-J204))</f>
        <v>0</v>
      </c>
      <c r="M204" s="3">
        <f>IF(Inputs!$B$27&lt;&gt;"Ready to model","PENDING INPUTS",MAX(0,C204+E204-K204))</f>
        <v>0</v>
      </c>
      <c r="N204" s="3">
        <f>IF(Inputs!$B$27&lt;&gt;"Ready to model","PENDING INPUTS",L204+M204)</f>
        <v>0</v>
      </c>
      <c r="O204" s="3">
        <f>IF(Inputs!$B$27&lt;&gt;"Ready to model","PENDING INPUTS",D204+E204+O203)</f>
        <v>792.25</v>
      </c>
      <c r="P204" s="3">
        <f>IF(Inputs!$B$27&lt;&gt;"Ready to model","PENDING INPUTS",J204+K204+P203)</f>
        <v>10866.25</v>
      </c>
    </row>
    <row r="205" spans="1:16" ht="27.95" customHeight="1" x14ac:dyDescent="0.25">
      <c r="A205">
        <v>201</v>
      </c>
      <c r="B205" s="3">
        <f>IF(Inputs!$B$27&lt;&gt;"Ready to model","PENDING INPUTS",L204)</f>
        <v>0</v>
      </c>
      <c r="C205" s="3">
        <f>IF(Inputs!$B$27&lt;&gt;"Ready to model","PENDING INPUTS",M204)</f>
        <v>0</v>
      </c>
      <c r="D205" s="3">
        <f>IF(Inputs!$B$27&lt;&gt;"Ready to model","PENDING INPUTS",ROUND(B205*(IF(A205&lt;=Inputs!$B$13,Inputs!$B$12,Inputs!$B$14))/12,2))</f>
        <v>0</v>
      </c>
      <c r="E205" s="3">
        <f>IF(Inputs!$B$27&lt;&gt;"Ready to model","PENDING INPUTS",ROUND(C205*Inputs!$B$5/12,2))</f>
        <v>0</v>
      </c>
      <c r="F205" s="3">
        <f>IF(Inputs!$B$27&lt;&gt;"Ready to model","PENDING INPUTS",MIN(B205+D205,MAX(Inputs!$B$16,ROUND(B205*Inputs!$B$15,2))))</f>
        <v>0</v>
      </c>
      <c r="G205" s="3">
        <f>IF(Inputs!$B$27&lt;&gt;"Ready to model","PENDING INPUTS",MIN(C205+E205,Inputs!$B$9))</f>
        <v>0</v>
      </c>
      <c r="H205" s="3">
        <f>IF(Inputs!$B$27&lt;&gt;"Ready to model","PENDING INPUTS",Inputs!$B$7)</f>
        <v>550</v>
      </c>
      <c r="I205" s="3">
        <f>IF(Inputs!$B$27&lt;&gt;"Ready to model","PENDING INPUTS",MAX(0,F205+G205-H205))</f>
        <v>0</v>
      </c>
      <c r="J205" s="3">
        <f>IF(Inputs!$B$27&lt;&gt;"Ready to model","PENDING INPUTS",IF(F205+G205&gt;H205,IF(F205+G205=0,0,H205*F205/(F205+G205)),MIN(B205+D205,F205+MAX(0,H205-F205-G205-IF((IF(A205&lt;=Inputs!$B$13,Inputs!$B$12,Inputs!$B$14))&lt;Inputs!$B$5,C205+E205-G205,0)))))</f>
        <v>0</v>
      </c>
      <c r="K205" s="3">
        <f>IF(Inputs!$B$27&lt;&gt;"Ready to model","PENDING INPUTS",MIN(C205+E205,MAX(0,H205-J205)))</f>
        <v>0</v>
      </c>
      <c r="L205" s="3">
        <f>IF(Inputs!$B$27&lt;&gt;"Ready to model","PENDING INPUTS",MAX(0,B205+D205-J205))</f>
        <v>0</v>
      </c>
      <c r="M205" s="3">
        <f>IF(Inputs!$B$27&lt;&gt;"Ready to model","PENDING INPUTS",MAX(0,C205+E205-K205))</f>
        <v>0</v>
      </c>
      <c r="N205" s="3">
        <f>IF(Inputs!$B$27&lt;&gt;"Ready to model","PENDING INPUTS",L205+M205)</f>
        <v>0</v>
      </c>
      <c r="O205" s="3">
        <f>IF(Inputs!$B$27&lt;&gt;"Ready to model","PENDING INPUTS",D205+E205+O204)</f>
        <v>792.25</v>
      </c>
      <c r="P205" s="3">
        <f>IF(Inputs!$B$27&lt;&gt;"Ready to model","PENDING INPUTS",J205+K205+P204)</f>
        <v>10866.25</v>
      </c>
    </row>
    <row r="206" spans="1:16" ht="27.95" customHeight="1" x14ac:dyDescent="0.25">
      <c r="A206">
        <v>202</v>
      </c>
      <c r="B206" s="3">
        <f>IF(Inputs!$B$27&lt;&gt;"Ready to model","PENDING INPUTS",L205)</f>
        <v>0</v>
      </c>
      <c r="C206" s="3">
        <f>IF(Inputs!$B$27&lt;&gt;"Ready to model","PENDING INPUTS",M205)</f>
        <v>0</v>
      </c>
      <c r="D206" s="3">
        <f>IF(Inputs!$B$27&lt;&gt;"Ready to model","PENDING INPUTS",ROUND(B206*(IF(A206&lt;=Inputs!$B$13,Inputs!$B$12,Inputs!$B$14))/12,2))</f>
        <v>0</v>
      </c>
      <c r="E206" s="3">
        <f>IF(Inputs!$B$27&lt;&gt;"Ready to model","PENDING INPUTS",ROUND(C206*Inputs!$B$5/12,2))</f>
        <v>0</v>
      </c>
      <c r="F206" s="3">
        <f>IF(Inputs!$B$27&lt;&gt;"Ready to model","PENDING INPUTS",MIN(B206+D206,MAX(Inputs!$B$16,ROUND(B206*Inputs!$B$15,2))))</f>
        <v>0</v>
      </c>
      <c r="G206" s="3">
        <f>IF(Inputs!$B$27&lt;&gt;"Ready to model","PENDING INPUTS",MIN(C206+E206,Inputs!$B$9))</f>
        <v>0</v>
      </c>
      <c r="H206" s="3">
        <f>IF(Inputs!$B$27&lt;&gt;"Ready to model","PENDING INPUTS",Inputs!$B$7)</f>
        <v>550</v>
      </c>
      <c r="I206" s="3">
        <f>IF(Inputs!$B$27&lt;&gt;"Ready to model","PENDING INPUTS",MAX(0,F206+G206-H206))</f>
        <v>0</v>
      </c>
      <c r="J206" s="3">
        <f>IF(Inputs!$B$27&lt;&gt;"Ready to model","PENDING INPUTS",IF(F206+G206&gt;H206,IF(F206+G206=0,0,H206*F206/(F206+G206)),MIN(B206+D206,F206+MAX(0,H206-F206-G206-IF((IF(A206&lt;=Inputs!$B$13,Inputs!$B$12,Inputs!$B$14))&lt;Inputs!$B$5,C206+E206-G206,0)))))</f>
        <v>0</v>
      </c>
      <c r="K206" s="3">
        <f>IF(Inputs!$B$27&lt;&gt;"Ready to model","PENDING INPUTS",MIN(C206+E206,MAX(0,H206-J206)))</f>
        <v>0</v>
      </c>
      <c r="L206" s="3">
        <f>IF(Inputs!$B$27&lt;&gt;"Ready to model","PENDING INPUTS",MAX(0,B206+D206-J206))</f>
        <v>0</v>
      </c>
      <c r="M206" s="3">
        <f>IF(Inputs!$B$27&lt;&gt;"Ready to model","PENDING INPUTS",MAX(0,C206+E206-K206))</f>
        <v>0</v>
      </c>
      <c r="N206" s="3">
        <f>IF(Inputs!$B$27&lt;&gt;"Ready to model","PENDING INPUTS",L206+M206)</f>
        <v>0</v>
      </c>
      <c r="O206" s="3">
        <f>IF(Inputs!$B$27&lt;&gt;"Ready to model","PENDING INPUTS",D206+E206+O205)</f>
        <v>792.25</v>
      </c>
      <c r="P206" s="3">
        <f>IF(Inputs!$B$27&lt;&gt;"Ready to model","PENDING INPUTS",J206+K206+P205)</f>
        <v>10866.25</v>
      </c>
    </row>
    <row r="207" spans="1:16" ht="27.95" customHeight="1" x14ac:dyDescent="0.25">
      <c r="A207">
        <v>203</v>
      </c>
      <c r="B207" s="3">
        <f>IF(Inputs!$B$27&lt;&gt;"Ready to model","PENDING INPUTS",L206)</f>
        <v>0</v>
      </c>
      <c r="C207" s="3">
        <f>IF(Inputs!$B$27&lt;&gt;"Ready to model","PENDING INPUTS",M206)</f>
        <v>0</v>
      </c>
      <c r="D207" s="3">
        <f>IF(Inputs!$B$27&lt;&gt;"Ready to model","PENDING INPUTS",ROUND(B207*(IF(A207&lt;=Inputs!$B$13,Inputs!$B$12,Inputs!$B$14))/12,2))</f>
        <v>0</v>
      </c>
      <c r="E207" s="3">
        <f>IF(Inputs!$B$27&lt;&gt;"Ready to model","PENDING INPUTS",ROUND(C207*Inputs!$B$5/12,2))</f>
        <v>0</v>
      </c>
      <c r="F207" s="3">
        <f>IF(Inputs!$B$27&lt;&gt;"Ready to model","PENDING INPUTS",MIN(B207+D207,MAX(Inputs!$B$16,ROUND(B207*Inputs!$B$15,2))))</f>
        <v>0</v>
      </c>
      <c r="G207" s="3">
        <f>IF(Inputs!$B$27&lt;&gt;"Ready to model","PENDING INPUTS",MIN(C207+E207,Inputs!$B$9))</f>
        <v>0</v>
      </c>
      <c r="H207" s="3">
        <f>IF(Inputs!$B$27&lt;&gt;"Ready to model","PENDING INPUTS",Inputs!$B$7)</f>
        <v>550</v>
      </c>
      <c r="I207" s="3">
        <f>IF(Inputs!$B$27&lt;&gt;"Ready to model","PENDING INPUTS",MAX(0,F207+G207-H207))</f>
        <v>0</v>
      </c>
      <c r="J207" s="3">
        <f>IF(Inputs!$B$27&lt;&gt;"Ready to model","PENDING INPUTS",IF(F207+G207&gt;H207,IF(F207+G207=0,0,H207*F207/(F207+G207)),MIN(B207+D207,F207+MAX(0,H207-F207-G207-IF((IF(A207&lt;=Inputs!$B$13,Inputs!$B$12,Inputs!$B$14))&lt;Inputs!$B$5,C207+E207-G207,0)))))</f>
        <v>0</v>
      </c>
      <c r="K207" s="3">
        <f>IF(Inputs!$B$27&lt;&gt;"Ready to model","PENDING INPUTS",MIN(C207+E207,MAX(0,H207-J207)))</f>
        <v>0</v>
      </c>
      <c r="L207" s="3">
        <f>IF(Inputs!$B$27&lt;&gt;"Ready to model","PENDING INPUTS",MAX(0,B207+D207-J207))</f>
        <v>0</v>
      </c>
      <c r="M207" s="3">
        <f>IF(Inputs!$B$27&lt;&gt;"Ready to model","PENDING INPUTS",MAX(0,C207+E207-K207))</f>
        <v>0</v>
      </c>
      <c r="N207" s="3">
        <f>IF(Inputs!$B$27&lt;&gt;"Ready to model","PENDING INPUTS",L207+M207)</f>
        <v>0</v>
      </c>
      <c r="O207" s="3">
        <f>IF(Inputs!$B$27&lt;&gt;"Ready to model","PENDING INPUTS",D207+E207+O206)</f>
        <v>792.25</v>
      </c>
      <c r="P207" s="3">
        <f>IF(Inputs!$B$27&lt;&gt;"Ready to model","PENDING INPUTS",J207+K207+P206)</f>
        <v>10866.25</v>
      </c>
    </row>
    <row r="208" spans="1:16" ht="27.95" customHeight="1" x14ac:dyDescent="0.25">
      <c r="A208">
        <v>204</v>
      </c>
      <c r="B208" s="3">
        <f>IF(Inputs!$B$27&lt;&gt;"Ready to model","PENDING INPUTS",L207)</f>
        <v>0</v>
      </c>
      <c r="C208" s="3">
        <f>IF(Inputs!$B$27&lt;&gt;"Ready to model","PENDING INPUTS",M207)</f>
        <v>0</v>
      </c>
      <c r="D208" s="3">
        <f>IF(Inputs!$B$27&lt;&gt;"Ready to model","PENDING INPUTS",ROUND(B208*(IF(A208&lt;=Inputs!$B$13,Inputs!$B$12,Inputs!$B$14))/12,2))</f>
        <v>0</v>
      </c>
      <c r="E208" s="3">
        <f>IF(Inputs!$B$27&lt;&gt;"Ready to model","PENDING INPUTS",ROUND(C208*Inputs!$B$5/12,2))</f>
        <v>0</v>
      </c>
      <c r="F208" s="3">
        <f>IF(Inputs!$B$27&lt;&gt;"Ready to model","PENDING INPUTS",MIN(B208+D208,MAX(Inputs!$B$16,ROUND(B208*Inputs!$B$15,2))))</f>
        <v>0</v>
      </c>
      <c r="G208" s="3">
        <f>IF(Inputs!$B$27&lt;&gt;"Ready to model","PENDING INPUTS",MIN(C208+E208,Inputs!$B$9))</f>
        <v>0</v>
      </c>
      <c r="H208" s="3">
        <f>IF(Inputs!$B$27&lt;&gt;"Ready to model","PENDING INPUTS",Inputs!$B$7)</f>
        <v>550</v>
      </c>
      <c r="I208" s="3">
        <f>IF(Inputs!$B$27&lt;&gt;"Ready to model","PENDING INPUTS",MAX(0,F208+G208-H208))</f>
        <v>0</v>
      </c>
      <c r="J208" s="3">
        <f>IF(Inputs!$B$27&lt;&gt;"Ready to model","PENDING INPUTS",IF(F208+G208&gt;H208,IF(F208+G208=0,0,H208*F208/(F208+G208)),MIN(B208+D208,F208+MAX(0,H208-F208-G208-IF((IF(A208&lt;=Inputs!$B$13,Inputs!$B$12,Inputs!$B$14))&lt;Inputs!$B$5,C208+E208-G208,0)))))</f>
        <v>0</v>
      </c>
      <c r="K208" s="3">
        <f>IF(Inputs!$B$27&lt;&gt;"Ready to model","PENDING INPUTS",MIN(C208+E208,MAX(0,H208-J208)))</f>
        <v>0</v>
      </c>
      <c r="L208" s="3">
        <f>IF(Inputs!$B$27&lt;&gt;"Ready to model","PENDING INPUTS",MAX(0,B208+D208-J208))</f>
        <v>0</v>
      </c>
      <c r="M208" s="3">
        <f>IF(Inputs!$B$27&lt;&gt;"Ready to model","PENDING INPUTS",MAX(0,C208+E208-K208))</f>
        <v>0</v>
      </c>
      <c r="N208" s="3">
        <f>IF(Inputs!$B$27&lt;&gt;"Ready to model","PENDING INPUTS",L208+M208)</f>
        <v>0</v>
      </c>
      <c r="O208" s="3">
        <f>IF(Inputs!$B$27&lt;&gt;"Ready to model","PENDING INPUTS",D208+E208+O207)</f>
        <v>792.25</v>
      </c>
      <c r="P208" s="3">
        <f>IF(Inputs!$B$27&lt;&gt;"Ready to model","PENDING INPUTS",J208+K208+P207)</f>
        <v>10866.25</v>
      </c>
    </row>
    <row r="209" spans="1:16" ht="27.95" customHeight="1" x14ac:dyDescent="0.25">
      <c r="A209">
        <v>205</v>
      </c>
      <c r="B209" s="3">
        <f>IF(Inputs!$B$27&lt;&gt;"Ready to model","PENDING INPUTS",L208)</f>
        <v>0</v>
      </c>
      <c r="C209" s="3">
        <f>IF(Inputs!$B$27&lt;&gt;"Ready to model","PENDING INPUTS",M208)</f>
        <v>0</v>
      </c>
      <c r="D209" s="3">
        <f>IF(Inputs!$B$27&lt;&gt;"Ready to model","PENDING INPUTS",ROUND(B209*(IF(A209&lt;=Inputs!$B$13,Inputs!$B$12,Inputs!$B$14))/12,2))</f>
        <v>0</v>
      </c>
      <c r="E209" s="3">
        <f>IF(Inputs!$B$27&lt;&gt;"Ready to model","PENDING INPUTS",ROUND(C209*Inputs!$B$5/12,2))</f>
        <v>0</v>
      </c>
      <c r="F209" s="3">
        <f>IF(Inputs!$B$27&lt;&gt;"Ready to model","PENDING INPUTS",MIN(B209+D209,MAX(Inputs!$B$16,ROUND(B209*Inputs!$B$15,2))))</f>
        <v>0</v>
      </c>
      <c r="G209" s="3">
        <f>IF(Inputs!$B$27&lt;&gt;"Ready to model","PENDING INPUTS",MIN(C209+E209,Inputs!$B$9))</f>
        <v>0</v>
      </c>
      <c r="H209" s="3">
        <f>IF(Inputs!$B$27&lt;&gt;"Ready to model","PENDING INPUTS",Inputs!$B$7)</f>
        <v>550</v>
      </c>
      <c r="I209" s="3">
        <f>IF(Inputs!$B$27&lt;&gt;"Ready to model","PENDING INPUTS",MAX(0,F209+G209-H209))</f>
        <v>0</v>
      </c>
      <c r="J209" s="3">
        <f>IF(Inputs!$B$27&lt;&gt;"Ready to model","PENDING INPUTS",IF(F209+G209&gt;H209,IF(F209+G209=0,0,H209*F209/(F209+G209)),MIN(B209+D209,F209+MAX(0,H209-F209-G209-IF((IF(A209&lt;=Inputs!$B$13,Inputs!$B$12,Inputs!$B$14))&lt;Inputs!$B$5,C209+E209-G209,0)))))</f>
        <v>0</v>
      </c>
      <c r="K209" s="3">
        <f>IF(Inputs!$B$27&lt;&gt;"Ready to model","PENDING INPUTS",MIN(C209+E209,MAX(0,H209-J209)))</f>
        <v>0</v>
      </c>
      <c r="L209" s="3">
        <f>IF(Inputs!$B$27&lt;&gt;"Ready to model","PENDING INPUTS",MAX(0,B209+D209-J209))</f>
        <v>0</v>
      </c>
      <c r="M209" s="3">
        <f>IF(Inputs!$B$27&lt;&gt;"Ready to model","PENDING INPUTS",MAX(0,C209+E209-K209))</f>
        <v>0</v>
      </c>
      <c r="N209" s="3">
        <f>IF(Inputs!$B$27&lt;&gt;"Ready to model","PENDING INPUTS",L209+M209)</f>
        <v>0</v>
      </c>
      <c r="O209" s="3">
        <f>IF(Inputs!$B$27&lt;&gt;"Ready to model","PENDING INPUTS",D209+E209+O208)</f>
        <v>792.25</v>
      </c>
      <c r="P209" s="3">
        <f>IF(Inputs!$B$27&lt;&gt;"Ready to model","PENDING INPUTS",J209+K209+P208)</f>
        <v>10866.25</v>
      </c>
    </row>
    <row r="210" spans="1:16" ht="27.95" customHeight="1" x14ac:dyDescent="0.25">
      <c r="A210">
        <v>206</v>
      </c>
      <c r="B210" s="3">
        <f>IF(Inputs!$B$27&lt;&gt;"Ready to model","PENDING INPUTS",L209)</f>
        <v>0</v>
      </c>
      <c r="C210" s="3">
        <f>IF(Inputs!$B$27&lt;&gt;"Ready to model","PENDING INPUTS",M209)</f>
        <v>0</v>
      </c>
      <c r="D210" s="3">
        <f>IF(Inputs!$B$27&lt;&gt;"Ready to model","PENDING INPUTS",ROUND(B210*(IF(A210&lt;=Inputs!$B$13,Inputs!$B$12,Inputs!$B$14))/12,2))</f>
        <v>0</v>
      </c>
      <c r="E210" s="3">
        <f>IF(Inputs!$B$27&lt;&gt;"Ready to model","PENDING INPUTS",ROUND(C210*Inputs!$B$5/12,2))</f>
        <v>0</v>
      </c>
      <c r="F210" s="3">
        <f>IF(Inputs!$B$27&lt;&gt;"Ready to model","PENDING INPUTS",MIN(B210+D210,MAX(Inputs!$B$16,ROUND(B210*Inputs!$B$15,2))))</f>
        <v>0</v>
      </c>
      <c r="G210" s="3">
        <f>IF(Inputs!$B$27&lt;&gt;"Ready to model","PENDING INPUTS",MIN(C210+E210,Inputs!$B$9))</f>
        <v>0</v>
      </c>
      <c r="H210" s="3">
        <f>IF(Inputs!$B$27&lt;&gt;"Ready to model","PENDING INPUTS",Inputs!$B$7)</f>
        <v>550</v>
      </c>
      <c r="I210" s="3">
        <f>IF(Inputs!$B$27&lt;&gt;"Ready to model","PENDING INPUTS",MAX(0,F210+G210-H210))</f>
        <v>0</v>
      </c>
      <c r="J210" s="3">
        <f>IF(Inputs!$B$27&lt;&gt;"Ready to model","PENDING INPUTS",IF(F210+G210&gt;H210,IF(F210+G210=0,0,H210*F210/(F210+G210)),MIN(B210+D210,F210+MAX(0,H210-F210-G210-IF((IF(A210&lt;=Inputs!$B$13,Inputs!$B$12,Inputs!$B$14))&lt;Inputs!$B$5,C210+E210-G210,0)))))</f>
        <v>0</v>
      </c>
      <c r="K210" s="3">
        <f>IF(Inputs!$B$27&lt;&gt;"Ready to model","PENDING INPUTS",MIN(C210+E210,MAX(0,H210-J210)))</f>
        <v>0</v>
      </c>
      <c r="L210" s="3">
        <f>IF(Inputs!$B$27&lt;&gt;"Ready to model","PENDING INPUTS",MAX(0,B210+D210-J210))</f>
        <v>0</v>
      </c>
      <c r="M210" s="3">
        <f>IF(Inputs!$B$27&lt;&gt;"Ready to model","PENDING INPUTS",MAX(0,C210+E210-K210))</f>
        <v>0</v>
      </c>
      <c r="N210" s="3">
        <f>IF(Inputs!$B$27&lt;&gt;"Ready to model","PENDING INPUTS",L210+M210)</f>
        <v>0</v>
      </c>
      <c r="O210" s="3">
        <f>IF(Inputs!$B$27&lt;&gt;"Ready to model","PENDING INPUTS",D210+E210+O209)</f>
        <v>792.25</v>
      </c>
      <c r="P210" s="3">
        <f>IF(Inputs!$B$27&lt;&gt;"Ready to model","PENDING INPUTS",J210+K210+P209)</f>
        <v>10866.25</v>
      </c>
    </row>
    <row r="211" spans="1:16" ht="27.95" customHeight="1" x14ac:dyDescent="0.25">
      <c r="A211">
        <v>207</v>
      </c>
      <c r="B211" s="3">
        <f>IF(Inputs!$B$27&lt;&gt;"Ready to model","PENDING INPUTS",L210)</f>
        <v>0</v>
      </c>
      <c r="C211" s="3">
        <f>IF(Inputs!$B$27&lt;&gt;"Ready to model","PENDING INPUTS",M210)</f>
        <v>0</v>
      </c>
      <c r="D211" s="3">
        <f>IF(Inputs!$B$27&lt;&gt;"Ready to model","PENDING INPUTS",ROUND(B211*(IF(A211&lt;=Inputs!$B$13,Inputs!$B$12,Inputs!$B$14))/12,2))</f>
        <v>0</v>
      </c>
      <c r="E211" s="3">
        <f>IF(Inputs!$B$27&lt;&gt;"Ready to model","PENDING INPUTS",ROUND(C211*Inputs!$B$5/12,2))</f>
        <v>0</v>
      </c>
      <c r="F211" s="3">
        <f>IF(Inputs!$B$27&lt;&gt;"Ready to model","PENDING INPUTS",MIN(B211+D211,MAX(Inputs!$B$16,ROUND(B211*Inputs!$B$15,2))))</f>
        <v>0</v>
      </c>
      <c r="G211" s="3">
        <f>IF(Inputs!$B$27&lt;&gt;"Ready to model","PENDING INPUTS",MIN(C211+E211,Inputs!$B$9))</f>
        <v>0</v>
      </c>
      <c r="H211" s="3">
        <f>IF(Inputs!$B$27&lt;&gt;"Ready to model","PENDING INPUTS",Inputs!$B$7)</f>
        <v>550</v>
      </c>
      <c r="I211" s="3">
        <f>IF(Inputs!$B$27&lt;&gt;"Ready to model","PENDING INPUTS",MAX(0,F211+G211-H211))</f>
        <v>0</v>
      </c>
      <c r="J211" s="3">
        <f>IF(Inputs!$B$27&lt;&gt;"Ready to model","PENDING INPUTS",IF(F211+G211&gt;H211,IF(F211+G211=0,0,H211*F211/(F211+G211)),MIN(B211+D211,F211+MAX(0,H211-F211-G211-IF((IF(A211&lt;=Inputs!$B$13,Inputs!$B$12,Inputs!$B$14))&lt;Inputs!$B$5,C211+E211-G211,0)))))</f>
        <v>0</v>
      </c>
      <c r="K211" s="3">
        <f>IF(Inputs!$B$27&lt;&gt;"Ready to model","PENDING INPUTS",MIN(C211+E211,MAX(0,H211-J211)))</f>
        <v>0</v>
      </c>
      <c r="L211" s="3">
        <f>IF(Inputs!$B$27&lt;&gt;"Ready to model","PENDING INPUTS",MAX(0,B211+D211-J211))</f>
        <v>0</v>
      </c>
      <c r="M211" s="3">
        <f>IF(Inputs!$B$27&lt;&gt;"Ready to model","PENDING INPUTS",MAX(0,C211+E211-K211))</f>
        <v>0</v>
      </c>
      <c r="N211" s="3">
        <f>IF(Inputs!$B$27&lt;&gt;"Ready to model","PENDING INPUTS",L211+M211)</f>
        <v>0</v>
      </c>
      <c r="O211" s="3">
        <f>IF(Inputs!$B$27&lt;&gt;"Ready to model","PENDING INPUTS",D211+E211+O210)</f>
        <v>792.25</v>
      </c>
      <c r="P211" s="3">
        <f>IF(Inputs!$B$27&lt;&gt;"Ready to model","PENDING INPUTS",J211+K211+P210)</f>
        <v>10866.25</v>
      </c>
    </row>
    <row r="212" spans="1:16" ht="27.95" customHeight="1" x14ac:dyDescent="0.25">
      <c r="A212">
        <v>208</v>
      </c>
      <c r="B212" s="3">
        <f>IF(Inputs!$B$27&lt;&gt;"Ready to model","PENDING INPUTS",L211)</f>
        <v>0</v>
      </c>
      <c r="C212" s="3">
        <f>IF(Inputs!$B$27&lt;&gt;"Ready to model","PENDING INPUTS",M211)</f>
        <v>0</v>
      </c>
      <c r="D212" s="3">
        <f>IF(Inputs!$B$27&lt;&gt;"Ready to model","PENDING INPUTS",ROUND(B212*(IF(A212&lt;=Inputs!$B$13,Inputs!$B$12,Inputs!$B$14))/12,2))</f>
        <v>0</v>
      </c>
      <c r="E212" s="3">
        <f>IF(Inputs!$B$27&lt;&gt;"Ready to model","PENDING INPUTS",ROUND(C212*Inputs!$B$5/12,2))</f>
        <v>0</v>
      </c>
      <c r="F212" s="3">
        <f>IF(Inputs!$B$27&lt;&gt;"Ready to model","PENDING INPUTS",MIN(B212+D212,MAX(Inputs!$B$16,ROUND(B212*Inputs!$B$15,2))))</f>
        <v>0</v>
      </c>
      <c r="G212" s="3">
        <f>IF(Inputs!$B$27&lt;&gt;"Ready to model","PENDING INPUTS",MIN(C212+E212,Inputs!$B$9))</f>
        <v>0</v>
      </c>
      <c r="H212" s="3">
        <f>IF(Inputs!$B$27&lt;&gt;"Ready to model","PENDING INPUTS",Inputs!$B$7)</f>
        <v>550</v>
      </c>
      <c r="I212" s="3">
        <f>IF(Inputs!$B$27&lt;&gt;"Ready to model","PENDING INPUTS",MAX(0,F212+G212-H212))</f>
        <v>0</v>
      </c>
      <c r="J212" s="3">
        <f>IF(Inputs!$B$27&lt;&gt;"Ready to model","PENDING INPUTS",IF(F212+G212&gt;H212,IF(F212+G212=0,0,H212*F212/(F212+G212)),MIN(B212+D212,F212+MAX(0,H212-F212-G212-IF((IF(A212&lt;=Inputs!$B$13,Inputs!$B$12,Inputs!$B$14))&lt;Inputs!$B$5,C212+E212-G212,0)))))</f>
        <v>0</v>
      </c>
      <c r="K212" s="3">
        <f>IF(Inputs!$B$27&lt;&gt;"Ready to model","PENDING INPUTS",MIN(C212+E212,MAX(0,H212-J212)))</f>
        <v>0</v>
      </c>
      <c r="L212" s="3">
        <f>IF(Inputs!$B$27&lt;&gt;"Ready to model","PENDING INPUTS",MAX(0,B212+D212-J212))</f>
        <v>0</v>
      </c>
      <c r="M212" s="3">
        <f>IF(Inputs!$B$27&lt;&gt;"Ready to model","PENDING INPUTS",MAX(0,C212+E212-K212))</f>
        <v>0</v>
      </c>
      <c r="N212" s="3">
        <f>IF(Inputs!$B$27&lt;&gt;"Ready to model","PENDING INPUTS",L212+M212)</f>
        <v>0</v>
      </c>
      <c r="O212" s="3">
        <f>IF(Inputs!$B$27&lt;&gt;"Ready to model","PENDING INPUTS",D212+E212+O211)</f>
        <v>792.25</v>
      </c>
      <c r="P212" s="3">
        <f>IF(Inputs!$B$27&lt;&gt;"Ready to model","PENDING INPUTS",J212+K212+P211)</f>
        <v>10866.25</v>
      </c>
    </row>
    <row r="213" spans="1:16" ht="27.95" customHeight="1" x14ac:dyDescent="0.25">
      <c r="A213">
        <v>209</v>
      </c>
      <c r="B213" s="3">
        <f>IF(Inputs!$B$27&lt;&gt;"Ready to model","PENDING INPUTS",L212)</f>
        <v>0</v>
      </c>
      <c r="C213" s="3">
        <f>IF(Inputs!$B$27&lt;&gt;"Ready to model","PENDING INPUTS",M212)</f>
        <v>0</v>
      </c>
      <c r="D213" s="3">
        <f>IF(Inputs!$B$27&lt;&gt;"Ready to model","PENDING INPUTS",ROUND(B213*(IF(A213&lt;=Inputs!$B$13,Inputs!$B$12,Inputs!$B$14))/12,2))</f>
        <v>0</v>
      </c>
      <c r="E213" s="3">
        <f>IF(Inputs!$B$27&lt;&gt;"Ready to model","PENDING INPUTS",ROUND(C213*Inputs!$B$5/12,2))</f>
        <v>0</v>
      </c>
      <c r="F213" s="3">
        <f>IF(Inputs!$B$27&lt;&gt;"Ready to model","PENDING INPUTS",MIN(B213+D213,MAX(Inputs!$B$16,ROUND(B213*Inputs!$B$15,2))))</f>
        <v>0</v>
      </c>
      <c r="G213" s="3">
        <f>IF(Inputs!$B$27&lt;&gt;"Ready to model","PENDING INPUTS",MIN(C213+E213,Inputs!$B$9))</f>
        <v>0</v>
      </c>
      <c r="H213" s="3">
        <f>IF(Inputs!$B$27&lt;&gt;"Ready to model","PENDING INPUTS",Inputs!$B$7)</f>
        <v>550</v>
      </c>
      <c r="I213" s="3">
        <f>IF(Inputs!$B$27&lt;&gt;"Ready to model","PENDING INPUTS",MAX(0,F213+G213-H213))</f>
        <v>0</v>
      </c>
      <c r="J213" s="3">
        <f>IF(Inputs!$B$27&lt;&gt;"Ready to model","PENDING INPUTS",IF(F213+G213&gt;H213,IF(F213+G213=0,0,H213*F213/(F213+G213)),MIN(B213+D213,F213+MAX(0,H213-F213-G213-IF((IF(A213&lt;=Inputs!$B$13,Inputs!$B$12,Inputs!$B$14))&lt;Inputs!$B$5,C213+E213-G213,0)))))</f>
        <v>0</v>
      </c>
      <c r="K213" s="3">
        <f>IF(Inputs!$B$27&lt;&gt;"Ready to model","PENDING INPUTS",MIN(C213+E213,MAX(0,H213-J213)))</f>
        <v>0</v>
      </c>
      <c r="L213" s="3">
        <f>IF(Inputs!$B$27&lt;&gt;"Ready to model","PENDING INPUTS",MAX(0,B213+D213-J213))</f>
        <v>0</v>
      </c>
      <c r="M213" s="3">
        <f>IF(Inputs!$B$27&lt;&gt;"Ready to model","PENDING INPUTS",MAX(0,C213+E213-K213))</f>
        <v>0</v>
      </c>
      <c r="N213" s="3">
        <f>IF(Inputs!$B$27&lt;&gt;"Ready to model","PENDING INPUTS",L213+M213)</f>
        <v>0</v>
      </c>
      <c r="O213" s="3">
        <f>IF(Inputs!$B$27&lt;&gt;"Ready to model","PENDING INPUTS",D213+E213+O212)</f>
        <v>792.25</v>
      </c>
      <c r="P213" s="3">
        <f>IF(Inputs!$B$27&lt;&gt;"Ready to model","PENDING INPUTS",J213+K213+P212)</f>
        <v>10866.25</v>
      </c>
    </row>
    <row r="214" spans="1:16" ht="27.95" customHeight="1" x14ac:dyDescent="0.25">
      <c r="A214">
        <v>210</v>
      </c>
      <c r="B214" s="3">
        <f>IF(Inputs!$B$27&lt;&gt;"Ready to model","PENDING INPUTS",L213)</f>
        <v>0</v>
      </c>
      <c r="C214" s="3">
        <f>IF(Inputs!$B$27&lt;&gt;"Ready to model","PENDING INPUTS",M213)</f>
        <v>0</v>
      </c>
      <c r="D214" s="3">
        <f>IF(Inputs!$B$27&lt;&gt;"Ready to model","PENDING INPUTS",ROUND(B214*(IF(A214&lt;=Inputs!$B$13,Inputs!$B$12,Inputs!$B$14))/12,2))</f>
        <v>0</v>
      </c>
      <c r="E214" s="3">
        <f>IF(Inputs!$B$27&lt;&gt;"Ready to model","PENDING INPUTS",ROUND(C214*Inputs!$B$5/12,2))</f>
        <v>0</v>
      </c>
      <c r="F214" s="3">
        <f>IF(Inputs!$B$27&lt;&gt;"Ready to model","PENDING INPUTS",MIN(B214+D214,MAX(Inputs!$B$16,ROUND(B214*Inputs!$B$15,2))))</f>
        <v>0</v>
      </c>
      <c r="G214" s="3">
        <f>IF(Inputs!$B$27&lt;&gt;"Ready to model","PENDING INPUTS",MIN(C214+E214,Inputs!$B$9))</f>
        <v>0</v>
      </c>
      <c r="H214" s="3">
        <f>IF(Inputs!$B$27&lt;&gt;"Ready to model","PENDING INPUTS",Inputs!$B$7)</f>
        <v>550</v>
      </c>
      <c r="I214" s="3">
        <f>IF(Inputs!$B$27&lt;&gt;"Ready to model","PENDING INPUTS",MAX(0,F214+G214-H214))</f>
        <v>0</v>
      </c>
      <c r="J214" s="3">
        <f>IF(Inputs!$B$27&lt;&gt;"Ready to model","PENDING INPUTS",IF(F214+G214&gt;H214,IF(F214+G214=0,0,H214*F214/(F214+G214)),MIN(B214+D214,F214+MAX(0,H214-F214-G214-IF((IF(A214&lt;=Inputs!$B$13,Inputs!$B$12,Inputs!$B$14))&lt;Inputs!$B$5,C214+E214-G214,0)))))</f>
        <v>0</v>
      </c>
      <c r="K214" s="3">
        <f>IF(Inputs!$B$27&lt;&gt;"Ready to model","PENDING INPUTS",MIN(C214+E214,MAX(0,H214-J214)))</f>
        <v>0</v>
      </c>
      <c r="L214" s="3">
        <f>IF(Inputs!$B$27&lt;&gt;"Ready to model","PENDING INPUTS",MAX(0,B214+D214-J214))</f>
        <v>0</v>
      </c>
      <c r="M214" s="3">
        <f>IF(Inputs!$B$27&lt;&gt;"Ready to model","PENDING INPUTS",MAX(0,C214+E214-K214))</f>
        <v>0</v>
      </c>
      <c r="N214" s="3">
        <f>IF(Inputs!$B$27&lt;&gt;"Ready to model","PENDING INPUTS",L214+M214)</f>
        <v>0</v>
      </c>
      <c r="O214" s="3">
        <f>IF(Inputs!$B$27&lt;&gt;"Ready to model","PENDING INPUTS",D214+E214+O213)</f>
        <v>792.25</v>
      </c>
      <c r="P214" s="3">
        <f>IF(Inputs!$B$27&lt;&gt;"Ready to model","PENDING INPUTS",J214+K214+P213)</f>
        <v>10866.25</v>
      </c>
    </row>
    <row r="215" spans="1:16" ht="27.95" customHeight="1" x14ac:dyDescent="0.25">
      <c r="A215">
        <v>211</v>
      </c>
      <c r="B215" s="3">
        <f>IF(Inputs!$B$27&lt;&gt;"Ready to model","PENDING INPUTS",L214)</f>
        <v>0</v>
      </c>
      <c r="C215" s="3">
        <f>IF(Inputs!$B$27&lt;&gt;"Ready to model","PENDING INPUTS",M214)</f>
        <v>0</v>
      </c>
      <c r="D215" s="3">
        <f>IF(Inputs!$B$27&lt;&gt;"Ready to model","PENDING INPUTS",ROUND(B215*(IF(A215&lt;=Inputs!$B$13,Inputs!$B$12,Inputs!$B$14))/12,2))</f>
        <v>0</v>
      </c>
      <c r="E215" s="3">
        <f>IF(Inputs!$B$27&lt;&gt;"Ready to model","PENDING INPUTS",ROUND(C215*Inputs!$B$5/12,2))</f>
        <v>0</v>
      </c>
      <c r="F215" s="3">
        <f>IF(Inputs!$B$27&lt;&gt;"Ready to model","PENDING INPUTS",MIN(B215+D215,MAX(Inputs!$B$16,ROUND(B215*Inputs!$B$15,2))))</f>
        <v>0</v>
      </c>
      <c r="G215" s="3">
        <f>IF(Inputs!$B$27&lt;&gt;"Ready to model","PENDING INPUTS",MIN(C215+E215,Inputs!$B$9))</f>
        <v>0</v>
      </c>
      <c r="H215" s="3">
        <f>IF(Inputs!$B$27&lt;&gt;"Ready to model","PENDING INPUTS",Inputs!$B$7)</f>
        <v>550</v>
      </c>
      <c r="I215" s="3">
        <f>IF(Inputs!$B$27&lt;&gt;"Ready to model","PENDING INPUTS",MAX(0,F215+G215-H215))</f>
        <v>0</v>
      </c>
      <c r="J215" s="3">
        <f>IF(Inputs!$B$27&lt;&gt;"Ready to model","PENDING INPUTS",IF(F215+G215&gt;H215,IF(F215+G215=0,0,H215*F215/(F215+G215)),MIN(B215+D215,F215+MAX(0,H215-F215-G215-IF((IF(A215&lt;=Inputs!$B$13,Inputs!$B$12,Inputs!$B$14))&lt;Inputs!$B$5,C215+E215-G215,0)))))</f>
        <v>0</v>
      </c>
      <c r="K215" s="3">
        <f>IF(Inputs!$B$27&lt;&gt;"Ready to model","PENDING INPUTS",MIN(C215+E215,MAX(0,H215-J215)))</f>
        <v>0</v>
      </c>
      <c r="L215" s="3">
        <f>IF(Inputs!$B$27&lt;&gt;"Ready to model","PENDING INPUTS",MAX(0,B215+D215-J215))</f>
        <v>0</v>
      </c>
      <c r="M215" s="3">
        <f>IF(Inputs!$B$27&lt;&gt;"Ready to model","PENDING INPUTS",MAX(0,C215+E215-K215))</f>
        <v>0</v>
      </c>
      <c r="N215" s="3">
        <f>IF(Inputs!$B$27&lt;&gt;"Ready to model","PENDING INPUTS",L215+M215)</f>
        <v>0</v>
      </c>
      <c r="O215" s="3">
        <f>IF(Inputs!$B$27&lt;&gt;"Ready to model","PENDING INPUTS",D215+E215+O214)</f>
        <v>792.25</v>
      </c>
      <c r="P215" s="3">
        <f>IF(Inputs!$B$27&lt;&gt;"Ready to model","PENDING INPUTS",J215+K215+P214)</f>
        <v>10866.25</v>
      </c>
    </row>
    <row r="216" spans="1:16" ht="27.95" customHeight="1" x14ac:dyDescent="0.25">
      <c r="A216">
        <v>212</v>
      </c>
      <c r="B216" s="3">
        <f>IF(Inputs!$B$27&lt;&gt;"Ready to model","PENDING INPUTS",L215)</f>
        <v>0</v>
      </c>
      <c r="C216" s="3">
        <f>IF(Inputs!$B$27&lt;&gt;"Ready to model","PENDING INPUTS",M215)</f>
        <v>0</v>
      </c>
      <c r="D216" s="3">
        <f>IF(Inputs!$B$27&lt;&gt;"Ready to model","PENDING INPUTS",ROUND(B216*(IF(A216&lt;=Inputs!$B$13,Inputs!$B$12,Inputs!$B$14))/12,2))</f>
        <v>0</v>
      </c>
      <c r="E216" s="3">
        <f>IF(Inputs!$B$27&lt;&gt;"Ready to model","PENDING INPUTS",ROUND(C216*Inputs!$B$5/12,2))</f>
        <v>0</v>
      </c>
      <c r="F216" s="3">
        <f>IF(Inputs!$B$27&lt;&gt;"Ready to model","PENDING INPUTS",MIN(B216+D216,MAX(Inputs!$B$16,ROUND(B216*Inputs!$B$15,2))))</f>
        <v>0</v>
      </c>
      <c r="G216" s="3">
        <f>IF(Inputs!$B$27&lt;&gt;"Ready to model","PENDING INPUTS",MIN(C216+E216,Inputs!$B$9))</f>
        <v>0</v>
      </c>
      <c r="H216" s="3">
        <f>IF(Inputs!$B$27&lt;&gt;"Ready to model","PENDING INPUTS",Inputs!$B$7)</f>
        <v>550</v>
      </c>
      <c r="I216" s="3">
        <f>IF(Inputs!$B$27&lt;&gt;"Ready to model","PENDING INPUTS",MAX(0,F216+G216-H216))</f>
        <v>0</v>
      </c>
      <c r="J216" s="3">
        <f>IF(Inputs!$B$27&lt;&gt;"Ready to model","PENDING INPUTS",IF(F216+G216&gt;H216,IF(F216+G216=0,0,H216*F216/(F216+G216)),MIN(B216+D216,F216+MAX(0,H216-F216-G216-IF((IF(A216&lt;=Inputs!$B$13,Inputs!$B$12,Inputs!$B$14))&lt;Inputs!$B$5,C216+E216-G216,0)))))</f>
        <v>0</v>
      </c>
      <c r="K216" s="3">
        <f>IF(Inputs!$B$27&lt;&gt;"Ready to model","PENDING INPUTS",MIN(C216+E216,MAX(0,H216-J216)))</f>
        <v>0</v>
      </c>
      <c r="L216" s="3">
        <f>IF(Inputs!$B$27&lt;&gt;"Ready to model","PENDING INPUTS",MAX(0,B216+D216-J216))</f>
        <v>0</v>
      </c>
      <c r="M216" s="3">
        <f>IF(Inputs!$B$27&lt;&gt;"Ready to model","PENDING INPUTS",MAX(0,C216+E216-K216))</f>
        <v>0</v>
      </c>
      <c r="N216" s="3">
        <f>IF(Inputs!$B$27&lt;&gt;"Ready to model","PENDING INPUTS",L216+M216)</f>
        <v>0</v>
      </c>
      <c r="O216" s="3">
        <f>IF(Inputs!$B$27&lt;&gt;"Ready to model","PENDING INPUTS",D216+E216+O215)</f>
        <v>792.25</v>
      </c>
      <c r="P216" s="3">
        <f>IF(Inputs!$B$27&lt;&gt;"Ready to model","PENDING INPUTS",J216+K216+P215)</f>
        <v>10866.25</v>
      </c>
    </row>
    <row r="217" spans="1:16" ht="27.95" customHeight="1" x14ac:dyDescent="0.25">
      <c r="A217">
        <v>213</v>
      </c>
      <c r="B217" s="3">
        <f>IF(Inputs!$B$27&lt;&gt;"Ready to model","PENDING INPUTS",L216)</f>
        <v>0</v>
      </c>
      <c r="C217" s="3">
        <f>IF(Inputs!$B$27&lt;&gt;"Ready to model","PENDING INPUTS",M216)</f>
        <v>0</v>
      </c>
      <c r="D217" s="3">
        <f>IF(Inputs!$B$27&lt;&gt;"Ready to model","PENDING INPUTS",ROUND(B217*(IF(A217&lt;=Inputs!$B$13,Inputs!$B$12,Inputs!$B$14))/12,2))</f>
        <v>0</v>
      </c>
      <c r="E217" s="3">
        <f>IF(Inputs!$B$27&lt;&gt;"Ready to model","PENDING INPUTS",ROUND(C217*Inputs!$B$5/12,2))</f>
        <v>0</v>
      </c>
      <c r="F217" s="3">
        <f>IF(Inputs!$B$27&lt;&gt;"Ready to model","PENDING INPUTS",MIN(B217+D217,MAX(Inputs!$B$16,ROUND(B217*Inputs!$B$15,2))))</f>
        <v>0</v>
      </c>
      <c r="G217" s="3">
        <f>IF(Inputs!$B$27&lt;&gt;"Ready to model","PENDING INPUTS",MIN(C217+E217,Inputs!$B$9))</f>
        <v>0</v>
      </c>
      <c r="H217" s="3">
        <f>IF(Inputs!$B$27&lt;&gt;"Ready to model","PENDING INPUTS",Inputs!$B$7)</f>
        <v>550</v>
      </c>
      <c r="I217" s="3">
        <f>IF(Inputs!$B$27&lt;&gt;"Ready to model","PENDING INPUTS",MAX(0,F217+G217-H217))</f>
        <v>0</v>
      </c>
      <c r="J217" s="3">
        <f>IF(Inputs!$B$27&lt;&gt;"Ready to model","PENDING INPUTS",IF(F217+G217&gt;H217,IF(F217+G217=0,0,H217*F217/(F217+G217)),MIN(B217+D217,F217+MAX(0,H217-F217-G217-IF((IF(A217&lt;=Inputs!$B$13,Inputs!$B$12,Inputs!$B$14))&lt;Inputs!$B$5,C217+E217-G217,0)))))</f>
        <v>0</v>
      </c>
      <c r="K217" s="3">
        <f>IF(Inputs!$B$27&lt;&gt;"Ready to model","PENDING INPUTS",MIN(C217+E217,MAX(0,H217-J217)))</f>
        <v>0</v>
      </c>
      <c r="L217" s="3">
        <f>IF(Inputs!$B$27&lt;&gt;"Ready to model","PENDING INPUTS",MAX(0,B217+D217-J217))</f>
        <v>0</v>
      </c>
      <c r="M217" s="3">
        <f>IF(Inputs!$B$27&lt;&gt;"Ready to model","PENDING INPUTS",MAX(0,C217+E217-K217))</f>
        <v>0</v>
      </c>
      <c r="N217" s="3">
        <f>IF(Inputs!$B$27&lt;&gt;"Ready to model","PENDING INPUTS",L217+M217)</f>
        <v>0</v>
      </c>
      <c r="O217" s="3">
        <f>IF(Inputs!$B$27&lt;&gt;"Ready to model","PENDING INPUTS",D217+E217+O216)</f>
        <v>792.25</v>
      </c>
      <c r="P217" s="3">
        <f>IF(Inputs!$B$27&lt;&gt;"Ready to model","PENDING INPUTS",J217+K217+P216)</f>
        <v>10866.25</v>
      </c>
    </row>
    <row r="218" spans="1:16" ht="27.95" customHeight="1" x14ac:dyDescent="0.25">
      <c r="A218">
        <v>214</v>
      </c>
      <c r="B218" s="3">
        <f>IF(Inputs!$B$27&lt;&gt;"Ready to model","PENDING INPUTS",L217)</f>
        <v>0</v>
      </c>
      <c r="C218" s="3">
        <f>IF(Inputs!$B$27&lt;&gt;"Ready to model","PENDING INPUTS",M217)</f>
        <v>0</v>
      </c>
      <c r="D218" s="3">
        <f>IF(Inputs!$B$27&lt;&gt;"Ready to model","PENDING INPUTS",ROUND(B218*(IF(A218&lt;=Inputs!$B$13,Inputs!$B$12,Inputs!$B$14))/12,2))</f>
        <v>0</v>
      </c>
      <c r="E218" s="3">
        <f>IF(Inputs!$B$27&lt;&gt;"Ready to model","PENDING INPUTS",ROUND(C218*Inputs!$B$5/12,2))</f>
        <v>0</v>
      </c>
      <c r="F218" s="3">
        <f>IF(Inputs!$B$27&lt;&gt;"Ready to model","PENDING INPUTS",MIN(B218+D218,MAX(Inputs!$B$16,ROUND(B218*Inputs!$B$15,2))))</f>
        <v>0</v>
      </c>
      <c r="G218" s="3">
        <f>IF(Inputs!$B$27&lt;&gt;"Ready to model","PENDING INPUTS",MIN(C218+E218,Inputs!$B$9))</f>
        <v>0</v>
      </c>
      <c r="H218" s="3">
        <f>IF(Inputs!$B$27&lt;&gt;"Ready to model","PENDING INPUTS",Inputs!$B$7)</f>
        <v>550</v>
      </c>
      <c r="I218" s="3">
        <f>IF(Inputs!$B$27&lt;&gt;"Ready to model","PENDING INPUTS",MAX(0,F218+G218-H218))</f>
        <v>0</v>
      </c>
      <c r="J218" s="3">
        <f>IF(Inputs!$B$27&lt;&gt;"Ready to model","PENDING INPUTS",IF(F218+G218&gt;H218,IF(F218+G218=0,0,H218*F218/(F218+G218)),MIN(B218+D218,F218+MAX(0,H218-F218-G218-IF((IF(A218&lt;=Inputs!$B$13,Inputs!$B$12,Inputs!$B$14))&lt;Inputs!$B$5,C218+E218-G218,0)))))</f>
        <v>0</v>
      </c>
      <c r="K218" s="3">
        <f>IF(Inputs!$B$27&lt;&gt;"Ready to model","PENDING INPUTS",MIN(C218+E218,MAX(0,H218-J218)))</f>
        <v>0</v>
      </c>
      <c r="L218" s="3">
        <f>IF(Inputs!$B$27&lt;&gt;"Ready to model","PENDING INPUTS",MAX(0,B218+D218-J218))</f>
        <v>0</v>
      </c>
      <c r="M218" s="3">
        <f>IF(Inputs!$B$27&lt;&gt;"Ready to model","PENDING INPUTS",MAX(0,C218+E218-K218))</f>
        <v>0</v>
      </c>
      <c r="N218" s="3">
        <f>IF(Inputs!$B$27&lt;&gt;"Ready to model","PENDING INPUTS",L218+M218)</f>
        <v>0</v>
      </c>
      <c r="O218" s="3">
        <f>IF(Inputs!$B$27&lt;&gt;"Ready to model","PENDING INPUTS",D218+E218+O217)</f>
        <v>792.25</v>
      </c>
      <c r="P218" s="3">
        <f>IF(Inputs!$B$27&lt;&gt;"Ready to model","PENDING INPUTS",J218+K218+P217)</f>
        <v>10866.25</v>
      </c>
    </row>
    <row r="219" spans="1:16" ht="27.95" customHeight="1" x14ac:dyDescent="0.25">
      <c r="A219">
        <v>215</v>
      </c>
      <c r="B219" s="3">
        <f>IF(Inputs!$B$27&lt;&gt;"Ready to model","PENDING INPUTS",L218)</f>
        <v>0</v>
      </c>
      <c r="C219" s="3">
        <f>IF(Inputs!$B$27&lt;&gt;"Ready to model","PENDING INPUTS",M218)</f>
        <v>0</v>
      </c>
      <c r="D219" s="3">
        <f>IF(Inputs!$B$27&lt;&gt;"Ready to model","PENDING INPUTS",ROUND(B219*(IF(A219&lt;=Inputs!$B$13,Inputs!$B$12,Inputs!$B$14))/12,2))</f>
        <v>0</v>
      </c>
      <c r="E219" s="3">
        <f>IF(Inputs!$B$27&lt;&gt;"Ready to model","PENDING INPUTS",ROUND(C219*Inputs!$B$5/12,2))</f>
        <v>0</v>
      </c>
      <c r="F219" s="3">
        <f>IF(Inputs!$B$27&lt;&gt;"Ready to model","PENDING INPUTS",MIN(B219+D219,MAX(Inputs!$B$16,ROUND(B219*Inputs!$B$15,2))))</f>
        <v>0</v>
      </c>
      <c r="G219" s="3">
        <f>IF(Inputs!$B$27&lt;&gt;"Ready to model","PENDING INPUTS",MIN(C219+E219,Inputs!$B$9))</f>
        <v>0</v>
      </c>
      <c r="H219" s="3">
        <f>IF(Inputs!$B$27&lt;&gt;"Ready to model","PENDING INPUTS",Inputs!$B$7)</f>
        <v>550</v>
      </c>
      <c r="I219" s="3">
        <f>IF(Inputs!$B$27&lt;&gt;"Ready to model","PENDING INPUTS",MAX(0,F219+G219-H219))</f>
        <v>0</v>
      </c>
      <c r="J219" s="3">
        <f>IF(Inputs!$B$27&lt;&gt;"Ready to model","PENDING INPUTS",IF(F219+G219&gt;H219,IF(F219+G219=0,0,H219*F219/(F219+G219)),MIN(B219+D219,F219+MAX(0,H219-F219-G219-IF((IF(A219&lt;=Inputs!$B$13,Inputs!$B$12,Inputs!$B$14))&lt;Inputs!$B$5,C219+E219-G219,0)))))</f>
        <v>0</v>
      </c>
      <c r="K219" s="3">
        <f>IF(Inputs!$B$27&lt;&gt;"Ready to model","PENDING INPUTS",MIN(C219+E219,MAX(0,H219-J219)))</f>
        <v>0</v>
      </c>
      <c r="L219" s="3">
        <f>IF(Inputs!$B$27&lt;&gt;"Ready to model","PENDING INPUTS",MAX(0,B219+D219-J219))</f>
        <v>0</v>
      </c>
      <c r="M219" s="3">
        <f>IF(Inputs!$B$27&lt;&gt;"Ready to model","PENDING INPUTS",MAX(0,C219+E219-K219))</f>
        <v>0</v>
      </c>
      <c r="N219" s="3">
        <f>IF(Inputs!$B$27&lt;&gt;"Ready to model","PENDING INPUTS",L219+M219)</f>
        <v>0</v>
      </c>
      <c r="O219" s="3">
        <f>IF(Inputs!$B$27&lt;&gt;"Ready to model","PENDING INPUTS",D219+E219+O218)</f>
        <v>792.25</v>
      </c>
      <c r="P219" s="3">
        <f>IF(Inputs!$B$27&lt;&gt;"Ready to model","PENDING INPUTS",J219+K219+P218)</f>
        <v>10866.25</v>
      </c>
    </row>
    <row r="220" spans="1:16" ht="27.95" customHeight="1" x14ac:dyDescent="0.25">
      <c r="A220">
        <v>216</v>
      </c>
      <c r="B220" s="3">
        <f>IF(Inputs!$B$27&lt;&gt;"Ready to model","PENDING INPUTS",L219)</f>
        <v>0</v>
      </c>
      <c r="C220" s="3">
        <f>IF(Inputs!$B$27&lt;&gt;"Ready to model","PENDING INPUTS",M219)</f>
        <v>0</v>
      </c>
      <c r="D220" s="3">
        <f>IF(Inputs!$B$27&lt;&gt;"Ready to model","PENDING INPUTS",ROUND(B220*(IF(A220&lt;=Inputs!$B$13,Inputs!$B$12,Inputs!$B$14))/12,2))</f>
        <v>0</v>
      </c>
      <c r="E220" s="3">
        <f>IF(Inputs!$B$27&lt;&gt;"Ready to model","PENDING INPUTS",ROUND(C220*Inputs!$B$5/12,2))</f>
        <v>0</v>
      </c>
      <c r="F220" s="3">
        <f>IF(Inputs!$B$27&lt;&gt;"Ready to model","PENDING INPUTS",MIN(B220+D220,MAX(Inputs!$B$16,ROUND(B220*Inputs!$B$15,2))))</f>
        <v>0</v>
      </c>
      <c r="G220" s="3">
        <f>IF(Inputs!$B$27&lt;&gt;"Ready to model","PENDING INPUTS",MIN(C220+E220,Inputs!$B$9))</f>
        <v>0</v>
      </c>
      <c r="H220" s="3">
        <f>IF(Inputs!$B$27&lt;&gt;"Ready to model","PENDING INPUTS",Inputs!$B$7)</f>
        <v>550</v>
      </c>
      <c r="I220" s="3">
        <f>IF(Inputs!$B$27&lt;&gt;"Ready to model","PENDING INPUTS",MAX(0,F220+G220-H220))</f>
        <v>0</v>
      </c>
      <c r="J220" s="3">
        <f>IF(Inputs!$B$27&lt;&gt;"Ready to model","PENDING INPUTS",IF(F220+G220&gt;H220,IF(F220+G220=0,0,H220*F220/(F220+G220)),MIN(B220+D220,F220+MAX(0,H220-F220-G220-IF((IF(A220&lt;=Inputs!$B$13,Inputs!$B$12,Inputs!$B$14))&lt;Inputs!$B$5,C220+E220-G220,0)))))</f>
        <v>0</v>
      </c>
      <c r="K220" s="3">
        <f>IF(Inputs!$B$27&lt;&gt;"Ready to model","PENDING INPUTS",MIN(C220+E220,MAX(0,H220-J220)))</f>
        <v>0</v>
      </c>
      <c r="L220" s="3">
        <f>IF(Inputs!$B$27&lt;&gt;"Ready to model","PENDING INPUTS",MAX(0,B220+D220-J220))</f>
        <v>0</v>
      </c>
      <c r="M220" s="3">
        <f>IF(Inputs!$B$27&lt;&gt;"Ready to model","PENDING INPUTS",MAX(0,C220+E220-K220))</f>
        <v>0</v>
      </c>
      <c r="N220" s="3">
        <f>IF(Inputs!$B$27&lt;&gt;"Ready to model","PENDING INPUTS",L220+M220)</f>
        <v>0</v>
      </c>
      <c r="O220" s="3">
        <f>IF(Inputs!$B$27&lt;&gt;"Ready to model","PENDING INPUTS",D220+E220+O219)</f>
        <v>792.25</v>
      </c>
      <c r="P220" s="3">
        <f>IF(Inputs!$B$27&lt;&gt;"Ready to model","PENDING INPUTS",J220+K220+P219)</f>
        <v>10866.25</v>
      </c>
    </row>
    <row r="221" spans="1:16" ht="27.95" customHeight="1" x14ac:dyDescent="0.25">
      <c r="A221">
        <v>217</v>
      </c>
      <c r="B221" s="3">
        <f>IF(Inputs!$B$27&lt;&gt;"Ready to model","PENDING INPUTS",L220)</f>
        <v>0</v>
      </c>
      <c r="C221" s="3">
        <f>IF(Inputs!$B$27&lt;&gt;"Ready to model","PENDING INPUTS",M220)</f>
        <v>0</v>
      </c>
      <c r="D221" s="3">
        <f>IF(Inputs!$B$27&lt;&gt;"Ready to model","PENDING INPUTS",ROUND(B221*(IF(A221&lt;=Inputs!$B$13,Inputs!$B$12,Inputs!$B$14))/12,2))</f>
        <v>0</v>
      </c>
      <c r="E221" s="3">
        <f>IF(Inputs!$B$27&lt;&gt;"Ready to model","PENDING INPUTS",ROUND(C221*Inputs!$B$5/12,2))</f>
        <v>0</v>
      </c>
      <c r="F221" s="3">
        <f>IF(Inputs!$B$27&lt;&gt;"Ready to model","PENDING INPUTS",MIN(B221+D221,MAX(Inputs!$B$16,ROUND(B221*Inputs!$B$15,2))))</f>
        <v>0</v>
      </c>
      <c r="G221" s="3">
        <f>IF(Inputs!$B$27&lt;&gt;"Ready to model","PENDING INPUTS",MIN(C221+E221,Inputs!$B$9))</f>
        <v>0</v>
      </c>
      <c r="H221" s="3">
        <f>IF(Inputs!$B$27&lt;&gt;"Ready to model","PENDING INPUTS",Inputs!$B$7)</f>
        <v>550</v>
      </c>
      <c r="I221" s="3">
        <f>IF(Inputs!$B$27&lt;&gt;"Ready to model","PENDING INPUTS",MAX(0,F221+G221-H221))</f>
        <v>0</v>
      </c>
      <c r="J221" s="3">
        <f>IF(Inputs!$B$27&lt;&gt;"Ready to model","PENDING INPUTS",IF(F221+G221&gt;H221,IF(F221+G221=0,0,H221*F221/(F221+G221)),MIN(B221+D221,F221+MAX(0,H221-F221-G221-IF((IF(A221&lt;=Inputs!$B$13,Inputs!$B$12,Inputs!$B$14))&lt;Inputs!$B$5,C221+E221-G221,0)))))</f>
        <v>0</v>
      </c>
      <c r="K221" s="3">
        <f>IF(Inputs!$B$27&lt;&gt;"Ready to model","PENDING INPUTS",MIN(C221+E221,MAX(0,H221-J221)))</f>
        <v>0</v>
      </c>
      <c r="L221" s="3">
        <f>IF(Inputs!$B$27&lt;&gt;"Ready to model","PENDING INPUTS",MAX(0,B221+D221-J221))</f>
        <v>0</v>
      </c>
      <c r="M221" s="3">
        <f>IF(Inputs!$B$27&lt;&gt;"Ready to model","PENDING INPUTS",MAX(0,C221+E221-K221))</f>
        <v>0</v>
      </c>
      <c r="N221" s="3">
        <f>IF(Inputs!$B$27&lt;&gt;"Ready to model","PENDING INPUTS",L221+M221)</f>
        <v>0</v>
      </c>
      <c r="O221" s="3">
        <f>IF(Inputs!$B$27&lt;&gt;"Ready to model","PENDING INPUTS",D221+E221+O220)</f>
        <v>792.25</v>
      </c>
      <c r="P221" s="3">
        <f>IF(Inputs!$B$27&lt;&gt;"Ready to model","PENDING INPUTS",J221+K221+P220)</f>
        <v>10866.25</v>
      </c>
    </row>
    <row r="222" spans="1:16" ht="27.95" customHeight="1" x14ac:dyDescent="0.25">
      <c r="A222">
        <v>218</v>
      </c>
      <c r="B222" s="3">
        <f>IF(Inputs!$B$27&lt;&gt;"Ready to model","PENDING INPUTS",L221)</f>
        <v>0</v>
      </c>
      <c r="C222" s="3">
        <f>IF(Inputs!$B$27&lt;&gt;"Ready to model","PENDING INPUTS",M221)</f>
        <v>0</v>
      </c>
      <c r="D222" s="3">
        <f>IF(Inputs!$B$27&lt;&gt;"Ready to model","PENDING INPUTS",ROUND(B222*(IF(A222&lt;=Inputs!$B$13,Inputs!$B$12,Inputs!$B$14))/12,2))</f>
        <v>0</v>
      </c>
      <c r="E222" s="3">
        <f>IF(Inputs!$B$27&lt;&gt;"Ready to model","PENDING INPUTS",ROUND(C222*Inputs!$B$5/12,2))</f>
        <v>0</v>
      </c>
      <c r="F222" s="3">
        <f>IF(Inputs!$B$27&lt;&gt;"Ready to model","PENDING INPUTS",MIN(B222+D222,MAX(Inputs!$B$16,ROUND(B222*Inputs!$B$15,2))))</f>
        <v>0</v>
      </c>
      <c r="G222" s="3">
        <f>IF(Inputs!$B$27&lt;&gt;"Ready to model","PENDING INPUTS",MIN(C222+E222,Inputs!$B$9))</f>
        <v>0</v>
      </c>
      <c r="H222" s="3">
        <f>IF(Inputs!$B$27&lt;&gt;"Ready to model","PENDING INPUTS",Inputs!$B$7)</f>
        <v>550</v>
      </c>
      <c r="I222" s="3">
        <f>IF(Inputs!$B$27&lt;&gt;"Ready to model","PENDING INPUTS",MAX(0,F222+G222-H222))</f>
        <v>0</v>
      </c>
      <c r="J222" s="3">
        <f>IF(Inputs!$B$27&lt;&gt;"Ready to model","PENDING INPUTS",IF(F222+G222&gt;H222,IF(F222+G222=0,0,H222*F222/(F222+G222)),MIN(B222+D222,F222+MAX(0,H222-F222-G222-IF((IF(A222&lt;=Inputs!$B$13,Inputs!$B$12,Inputs!$B$14))&lt;Inputs!$B$5,C222+E222-G222,0)))))</f>
        <v>0</v>
      </c>
      <c r="K222" s="3">
        <f>IF(Inputs!$B$27&lt;&gt;"Ready to model","PENDING INPUTS",MIN(C222+E222,MAX(0,H222-J222)))</f>
        <v>0</v>
      </c>
      <c r="L222" s="3">
        <f>IF(Inputs!$B$27&lt;&gt;"Ready to model","PENDING INPUTS",MAX(0,B222+D222-J222))</f>
        <v>0</v>
      </c>
      <c r="M222" s="3">
        <f>IF(Inputs!$B$27&lt;&gt;"Ready to model","PENDING INPUTS",MAX(0,C222+E222-K222))</f>
        <v>0</v>
      </c>
      <c r="N222" s="3">
        <f>IF(Inputs!$B$27&lt;&gt;"Ready to model","PENDING INPUTS",L222+M222)</f>
        <v>0</v>
      </c>
      <c r="O222" s="3">
        <f>IF(Inputs!$B$27&lt;&gt;"Ready to model","PENDING INPUTS",D222+E222+O221)</f>
        <v>792.25</v>
      </c>
      <c r="P222" s="3">
        <f>IF(Inputs!$B$27&lt;&gt;"Ready to model","PENDING INPUTS",J222+K222+P221)</f>
        <v>10866.25</v>
      </c>
    </row>
    <row r="223" spans="1:16" ht="27.95" customHeight="1" x14ac:dyDescent="0.25">
      <c r="A223">
        <v>219</v>
      </c>
      <c r="B223" s="3">
        <f>IF(Inputs!$B$27&lt;&gt;"Ready to model","PENDING INPUTS",L222)</f>
        <v>0</v>
      </c>
      <c r="C223" s="3">
        <f>IF(Inputs!$B$27&lt;&gt;"Ready to model","PENDING INPUTS",M222)</f>
        <v>0</v>
      </c>
      <c r="D223" s="3">
        <f>IF(Inputs!$B$27&lt;&gt;"Ready to model","PENDING INPUTS",ROUND(B223*(IF(A223&lt;=Inputs!$B$13,Inputs!$B$12,Inputs!$B$14))/12,2))</f>
        <v>0</v>
      </c>
      <c r="E223" s="3">
        <f>IF(Inputs!$B$27&lt;&gt;"Ready to model","PENDING INPUTS",ROUND(C223*Inputs!$B$5/12,2))</f>
        <v>0</v>
      </c>
      <c r="F223" s="3">
        <f>IF(Inputs!$B$27&lt;&gt;"Ready to model","PENDING INPUTS",MIN(B223+D223,MAX(Inputs!$B$16,ROUND(B223*Inputs!$B$15,2))))</f>
        <v>0</v>
      </c>
      <c r="G223" s="3">
        <f>IF(Inputs!$B$27&lt;&gt;"Ready to model","PENDING INPUTS",MIN(C223+E223,Inputs!$B$9))</f>
        <v>0</v>
      </c>
      <c r="H223" s="3">
        <f>IF(Inputs!$B$27&lt;&gt;"Ready to model","PENDING INPUTS",Inputs!$B$7)</f>
        <v>550</v>
      </c>
      <c r="I223" s="3">
        <f>IF(Inputs!$B$27&lt;&gt;"Ready to model","PENDING INPUTS",MAX(0,F223+G223-H223))</f>
        <v>0</v>
      </c>
      <c r="J223" s="3">
        <f>IF(Inputs!$B$27&lt;&gt;"Ready to model","PENDING INPUTS",IF(F223+G223&gt;H223,IF(F223+G223=0,0,H223*F223/(F223+G223)),MIN(B223+D223,F223+MAX(0,H223-F223-G223-IF((IF(A223&lt;=Inputs!$B$13,Inputs!$B$12,Inputs!$B$14))&lt;Inputs!$B$5,C223+E223-G223,0)))))</f>
        <v>0</v>
      </c>
      <c r="K223" s="3">
        <f>IF(Inputs!$B$27&lt;&gt;"Ready to model","PENDING INPUTS",MIN(C223+E223,MAX(0,H223-J223)))</f>
        <v>0</v>
      </c>
      <c r="L223" s="3">
        <f>IF(Inputs!$B$27&lt;&gt;"Ready to model","PENDING INPUTS",MAX(0,B223+D223-J223))</f>
        <v>0</v>
      </c>
      <c r="M223" s="3">
        <f>IF(Inputs!$B$27&lt;&gt;"Ready to model","PENDING INPUTS",MAX(0,C223+E223-K223))</f>
        <v>0</v>
      </c>
      <c r="N223" s="3">
        <f>IF(Inputs!$B$27&lt;&gt;"Ready to model","PENDING INPUTS",L223+M223)</f>
        <v>0</v>
      </c>
      <c r="O223" s="3">
        <f>IF(Inputs!$B$27&lt;&gt;"Ready to model","PENDING INPUTS",D223+E223+O222)</f>
        <v>792.25</v>
      </c>
      <c r="P223" s="3">
        <f>IF(Inputs!$B$27&lt;&gt;"Ready to model","PENDING INPUTS",J223+K223+P222)</f>
        <v>10866.25</v>
      </c>
    </row>
    <row r="224" spans="1:16" ht="27.95" customHeight="1" x14ac:dyDescent="0.25">
      <c r="A224">
        <v>220</v>
      </c>
      <c r="B224" s="3">
        <f>IF(Inputs!$B$27&lt;&gt;"Ready to model","PENDING INPUTS",L223)</f>
        <v>0</v>
      </c>
      <c r="C224" s="3">
        <f>IF(Inputs!$B$27&lt;&gt;"Ready to model","PENDING INPUTS",M223)</f>
        <v>0</v>
      </c>
      <c r="D224" s="3">
        <f>IF(Inputs!$B$27&lt;&gt;"Ready to model","PENDING INPUTS",ROUND(B224*(IF(A224&lt;=Inputs!$B$13,Inputs!$B$12,Inputs!$B$14))/12,2))</f>
        <v>0</v>
      </c>
      <c r="E224" s="3">
        <f>IF(Inputs!$B$27&lt;&gt;"Ready to model","PENDING INPUTS",ROUND(C224*Inputs!$B$5/12,2))</f>
        <v>0</v>
      </c>
      <c r="F224" s="3">
        <f>IF(Inputs!$B$27&lt;&gt;"Ready to model","PENDING INPUTS",MIN(B224+D224,MAX(Inputs!$B$16,ROUND(B224*Inputs!$B$15,2))))</f>
        <v>0</v>
      </c>
      <c r="G224" s="3">
        <f>IF(Inputs!$B$27&lt;&gt;"Ready to model","PENDING INPUTS",MIN(C224+E224,Inputs!$B$9))</f>
        <v>0</v>
      </c>
      <c r="H224" s="3">
        <f>IF(Inputs!$B$27&lt;&gt;"Ready to model","PENDING INPUTS",Inputs!$B$7)</f>
        <v>550</v>
      </c>
      <c r="I224" s="3">
        <f>IF(Inputs!$B$27&lt;&gt;"Ready to model","PENDING INPUTS",MAX(0,F224+G224-H224))</f>
        <v>0</v>
      </c>
      <c r="J224" s="3">
        <f>IF(Inputs!$B$27&lt;&gt;"Ready to model","PENDING INPUTS",IF(F224+G224&gt;H224,IF(F224+G224=0,0,H224*F224/(F224+G224)),MIN(B224+D224,F224+MAX(0,H224-F224-G224-IF((IF(A224&lt;=Inputs!$B$13,Inputs!$B$12,Inputs!$B$14))&lt;Inputs!$B$5,C224+E224-G224,0)))))</f>
        <v>0</v>
      </c>
      <c r="K224" s="3">
        <f>IF(Inputs!$B$27&lt;&gt;"Ready to model","PENDING INPUTS",MIN(C224+E224,MAX(0,H224-J224)))</f>
        <v>0</v>
      </c>
      <c r="L224" s="3">
        <f>IF(Inputs!$B$27&lt;&gt;"Ready to model","PENDING INPUTS",MAX(0,B224+D224-J224))</f>
        <v>0</v>
      </c>
      <c r="M224" s="3">
        <f>IF(Inputs!$B$27&lt;&gt;"Ready to model","PENDING INPUTS",MAX(0,C224+E224-K224))</f>
        <v>0</v>
      </c>
      <c r="N224" s="3">
        <f>IF(Inputs!$B$27&lt;&gt;"Ready to model","PENDING INPUTS",L224+M224)</f>
        <v>0</v>
      </c>
      <c r="O224" s="3">
        <f>IF(Inputs!$B$27&lt;&gt;"Ready to model","PENDING INPUTS",D224+E224+O223)</f>
        <v>792.25</v>
      </c>
      <c r="P224" s="3">
        <f>IF(Inputs!$B$27&lt;&gt;"Ready to model","PENDING INPUTS",J224+K224+P223)</f>
        <v>10866.25</v>
      </c>
    </row>
    <row r="225" spans="1:16" ht="27.95" customHeight="1" x14ac:dyDescent="0.25">
      <c r="A225">
        <v>221</v>
      </c>
      <c r="B225" s="3">
        <f>IF(Inputs!$B$27&lt;&gt;"Ready to model","PENDING INPUTS",L224)</f>
        <v>0</v>
      </c>
      <c r="C225" s="3">
        <f>IF(Inputs!$B$27&lt;&gt;"Ready to model","PENDING INPUTS",M224)</f>
        <v>0</v>
      </c>
      <c r="D225" s="3">
        <f>IF(Inputs!$B$27&lt;&gt;"Ready to model","PENDING INPUTS",ROUND(B225*(IF(A225&lt;=Inputs!$B$13,Inputs!$B$12,Inputs!$B$14))/12,2))</f>
        <v>0</v>
      </c>
      <c r="E225" s="3">
        <f>IF(Inputs!$B$27&lt;&gt;"Ready to model","PENDING INPUTS",ROUND(C225*Inputs!$B$5/12,2))</f>
        <v>0</v>
      </c>
      <c r="F225" s="3">
        <f>IF(Inputs!$B$27&lt;&gt;"Ready to model","PENDING INPUTS",MIN(B225+D225,MAX(Inputs!$B$16,ROUND(B225*Inputs!$B$15,2))))</f>
        <v>0</v>
      </c>
      <c r="G225" s="3">
        <f>IF(Inputs!$B$27&lt;&gt;"Ready to model","PENDING INPUTS",MIN(C225+E225,Inputs!$B$9))</f>
        <v>0</v>
      </c>
      <c r="H225" s="3">
        <f>IF(Inputs!$B$27&lt;&gt;"Ready to model","PENDING INPUTS",Inputs!$B$7)</f>
        <v>550</v>
      </c>
      <c r="I225" s="3">
        <f>IF(Inputs!$B$27&lt;&gt;"Ready to model","PENDING INPUTS",MAX(0,F225+G225-H225))</f>
        <v>0</v>
      </c>
      <c r="J225" s="3">
        <f>IF(Inputs!$B$27&lt;&gt;"Ready to model","PENDING INPUTS",IF(F225+G225&gt;H225,IF(F225+G225=0,0,H225*F225/(F225+G225)),MIN(B225+D225,F225+MAX(0,H225-F225-G225-IF((IF(A225&lt;=Inputs!$B$13,Inputs!$B$12,Inputs!$B$14))&lt;Inputs!$B$5,C225+E225-G225,0)))))</f>
        <v>0</v>
      </c>
      <c r="K225" s="3">
        <f>IF(Inputs!$B$27&lt;&gt;"Ready to model","PENDING INPUTS",MIN(C225+E225,MAX(0,H225-J225)))</f>
        <v>0</v>
      </c>
      <c r="L225" s="3">
        <f>IF(Inputs!$B$27&lt;&gt;"Ready to model","PENDING INPUTS",MAX(0,B225+D225-J225))</f>
        <v>0</v>
      </c>
      <c r="M225" s="3">
        <f>IF(Inputs!$B$27&lt;&gt;"Ready to model","PENDING INPUTS",MAX(0,C225+E225-K225))</f>
        <v>0</v>
      </c>
      <c r="N225" s="3">
        <f>IF(Inputs!$B$27&lt;&gt;"Ready to model","PENDING INPUTS",L225+M225)</f>
        <v>0</v>
      </c>
      <c r="O225" s="3">
        <f>IF(Inputs!$B$27&lt;&gt;"Ready to model","PENDING INPUTS",D225+E225+O224)</f>
        <v>792.25</v>
      </c>
      <c r="P225" s="3">
        <f>IF(Inputs!$B$27&lt;&gt;"Ready to model","PENDING INPUTS",J225+K225+P224)</f>
        <v>10866.25</v>
      </c>
    </row>
    <row r="226" spans="1:16" ht="27.95" customHeight="1" x14ac:dyDescent="0.25">
      <c r="A226">
        <v>222</v>
      </c>
      <c r="B226" s="3">
        <f>IF(Inputs!$B$27&lt;&gt;"Ready to model","PENDING INPUTS",L225)</f>
        <v>0</v>
      </c>
      <c r="C226" s="3">
        <f>IF(Inputs!$B$27&lt;&gt;"Ready to model","PENDING INPUTS",M225)</f>
        <v>0</v>
      </c>
      <c r="D226" s="3">
        <f>IF(Inputs!$B$27&lt;&gt;"Ready to model","PENDING INPUTS",ROUND(B226*(IF(A226&lt;=Inputs!$B$13,Inputs!$B$12,Inputs!$B$14))/12,2))</f>
        <v>0</v>
      </c>
      <c r="E226" s="3">
        <f>IF(Inputs!$B$27&lt;&gt;"Ready to model","PENDING INPUTS",ROUND(C226*Inputs!$B$5/12,2))</f>
        <v>0</v>
      </c>
      <c r="F226" s="3">
        <f>IF(Inputs!$B$27&lt;&gt;"Ready to model","PENDING INPUTS",MIN(B226+D226,MAX(Inputs!$B$16,ROUND(B226*Inputs!$B$15,2))))</f>
        <v>0</v>
      </c>
      <c r="G226" s="3">
        <f>IF(Inputs!$B$27&lt;&gt;"Ready to model","PENDING INPUTS",MIN(C226+E226,Inputs!$B$9))</f>
        <v>0</v>
      </c>
      <c r="H226" s="3">
        <f>IF(Inputs!$B$27&lt;&gt;"Ready to model","PENDING INPUTS",Inputs!$B$7)</f>
        <v>550</v>
      </c>
      <c r="I226" s="3">
        <f>IF(Inputs!$B$27&lt;&gt;"Ready to model","PENDING INPUTS",MAX(0,F226+G226-H226))</f>
        <v>0</v>
      </c>
      <c r="J226" s="3">
        <f>IF(Inputs!$B$27&lt;&gt;"Ready to model","PENDING INPUTS",IF(F226+G226&gt;H226,IF(F226+G226=0,0,H226*F226/(F226+G226)),MIN(B226+D226,F226+MAX(0,H226-F226-G226-IF((IF(A226&lt;=Inputs!$B$13,Inputs!$B$12,Inputs!$B$14))&lt;Inputs!$B$5,C226+E226-G226,0)))))</f>
        <v>0</v>
      </c>
      <c r="K226" s="3">
        <f>IF(Inputs!$B$27&lt;&gt;"Ready to model","PENDING INPUTS",MIN(C226+E226,MAX(0,H226-J226)))</f>
        <v>0</v>
      </c>
      <c r="L226" s="3">
        <f>IF(Inputs!$B$27&lt;&gt;"Ready to model","PENDING INPUTS",MAX(0,B226+D226-J226))</f>
        <v>0</v>
      </c>
      <c r="M226" s="3">
        <f>IF(Inputs!$B$27&lt;&gt;"Ready to model","PENDING INPUTS",MAX(0,C226+E226-K226))</f>
        <v>0</v>
      </c>
      <c r="N226" s="3">
        <f>IF(Inputs!$B$27&lt;&gt;"Ready to model","PENDING INPUTS",L226+M226)</f>
        <v>0</v>
      </c>
      <c r="O226" s="3">
        <f>IF(Inputs!$B$27&lt;&gt;"Ready to model","PENDING INPUTS",D226+E226+O225)</f>
        <v>792.25</v>
      </c>
      <c r="P226" s="3">
        <f>IF(Inputs!$B$27&lt;&gt;"Ready to model","PENDING INPUTS",J226+K226+P225)</f>
        <v>10866.25</v>
      </c>
    </row>
    <row r="227" spans="1:16" ht="27.95" customHeight="1" x14ac:dyDescent="0.25">
      <c r="A227">
        <v>223</v>
      </c>
      <c r="B227" s="3">
        <f>IF(Inputs!$B$27&lt;&gt;"Ready to model","PENDING INPUTS",L226)</f>
        <v>0</v>
      </c>
      <c r="C227" s="3">
        <f>IF(Inputs!$B$27&lt;&gt;"Ready to model","PENDING INPUTS",M226)</f>
        <v>0</v>
      </c>
      <c r="D227" s="3">
        <f>IF(Inputs!$B$27&lt;&gt;"Ready to model","PENDING INPUTS",ROUND(B227*(IF(A227&lt;=Inputs!$B$13,Inputs!$B$12,Inputs!$B$14))/12,2))</f>
        <v>0</v>
      </c>
      <c r="E227" s="3">
        <f>IF(Inputs!$B$27&lt;&gt;"Ready to model","PENDING INPUTS",ROUND(C227*Inputs!$B$5/12,2))</f>
        <v>0</v>
      </c>
      <c r="F227" s="3">
        <f>IF(Inputs!$B$27&lt;&gt;"Ready to model","PENDING INPUTS",MIN(B227+D227,MAX(Inputs!$B$16,ROUND(B227*Inputs!$B$15,2))))</f>
        <v>0</v>
      </c>
      <c r="G227" s="3">
        <f>IF(Inputs!$B$27&lt;&gt;"Ready to model","PENDING INPUTS",MIN(C227+E227,Inputs!$B$9))</f>
        <v>0</v>
      </c>
      <c r="H227" s="3">
        <f>IF(Inputs!$B$27&lt;&gt;"Ready to model","PENDING INPUTS",Inputs!$B$7)</f>
        <v>550</v>
      </c>
      <c r="I227" s="3">
        <f>IF(Inputs!$B$27&lt;&gt;"Ready to model","PENDING INPUTS",MAX(0,F227+G227-H227))</f>
        <v>0</v>
      </c>
      <c r="J227" s="3">
        <f>IF(Inputs!$B$27&lt;&gt;"Ready to model","PENDING INPUTS",IF(F227+G227&gt;H227,IF(F227+G227=0,0,H227*F227/(F227+G227)),MIN(B227+D227,F227+MAX(0,H227-F227-G227-IF((IF(A227&lt;=Inputs!$B$13,Inputs!$B$12,Inputs!$B$14))&lt;Inputs!$B$5,C227+E227-G227,0)))))</f>
        <v>0</v>
      </c>
      <c r="K227" s="3">
        <f>IF(Inputs!$B$27&lt;&gt;"Ready to model","PENDING INPUTS",MIN(C227+E227,MAX(0,H227-J227)))</f>
        <v>0</v>
      </c>
      <c r="L227" s="3">
        <f>IF(Inputs!$B$27&lt;&gt;"Ready to model","PENDING INPUTS",MAX(0,B227+D227-J227))</f>
        <v>0</v>
      </c>
      <c r="M227" s="3">
        <f>IF(Inputs!$B$27&lt;&gt;"Ready to model","PENDING INPUTS",MAX(0,C227+E227-K227))</f>
        <v>0</v>
      </c>
      <c r="N227" s="3">
        <f>IF(Inputs!$B$27&lt;&gt;"Ready to model","PENDING INPUTS",L227+M227)</f>
        <v>0</v>
      </c>
      <c r="O227" s="3">
        <f>IF(Inputs!$B$27&lt;&gt;"Ready to model","PENDING INPUTS",D227+E227+O226)</f>
        <v>792.25</v>
      </c>
      <c r="P227" s="3">
        <f>IF(Inputs!$B$27&lt;&gt;"Ready to model","PENDING INPUTS",J227+K227+P226)</f>
        <v>10866.25</v>
      </c>
    </row>
    <row r="228" spans="1:16" ht="27.95" customHeight="1" x14ac:dyDescent="0.25">
      <c r="A228">
        <v>224</v>
      </c>
      <c r="B228" s="3">
        <f>IF(Inputs!$B$27&lt;&gt;"Ready to model","PENDING INPUTS",L227)</f>
        <v>0</v>
      </c>
      <c r="C228" s="3">
        <f>IF(Inputs!$B$27&lt;&gt;"Ready to model","PENDING INPUTS",M227)</f>
        <v>0</v>
      </c>
      <c r="D228" s="3">
        <f>IF(Inputs!$B$27&lt;&gt;"Ready to model","PENDING INPUTS",ROUND(B228*(IF(A228&lt;=Inputs!$B$13,Inputs!$B$12,Inputs!$B$14))/12,2))</f>
        <v>0</v>
      </c>
      <c r="E228" s="3">
        <f>IF(Inputs!$B$27&lt;&gt;"Ready to model","PENDING INPUTS",ROUND(C228*Inputs!$B$5/12,2))</f>
        <v>0</v>
      </c>
      <c r="F228" s="3">
        <f>IF(Inputs!$B$27&lt;&gt;"Ready to model","PENDING INPUTS",MIN(B228+D228,MAX(Inputs!$B$16,ROUND(B228*Inputs!$B$15,2))))</f>
        <v>0</v>
      </c>
      <c r="G228" s="3">
        <f>IF(Inputs!$B$27&lt;&gt;"Ready to model","PENDING INPUTS",MIN(C228+E228,Inputs!$B$9))</f>
        <v>0</v>
      </c>
      <c r="H228" s="3">
        <f>IF(Inputs!$B$27&lt;&gt;"Ready to model","PENDING INPUTS",Inputs!$B$7)</f>
        <v>550</v>
      </c>
      <c r="I228" s="3">
        <f>IF(Inputs!$B$27&lt;&gt;"Ready to model","PENDING INPUTS",MAX(0,F228+G228-H228))</f>
        <v>0</v>
      </c>
      <c r="J228" s="3">
        <f>IF(Inputs!$B$27&lt;&gt;"Ready to model","PENDING INPUTS",IF(F228+G228&gt;H228,IF(F228+G228=0,0,H228*F228/(F228+G228)),MIN(B228+D228,F228+MAX(0,H228-F228-G228-IF((IF(A228&lt;=Inputs!$B$13,Inputs!$B$12,Inputs!$B$14))&lt;Inputs!$B$5,C228+E228-G228,0)))))</f>
        <v>0</v>
      </c>
      <c r="K228" s="3">
        <f>IF(Inputs!$B$27&lt;&gt;"Ready to model","PENDING INPUTS",MIN(C228+E228,MAX(0,H228-J228)))</f>
        <v>0</v>
      </c>
      <c r="L228" s="3">
        <f>IF(Inputs!$B$27&lt;&gt;"Ready to model","PENDING INPUTS",MAX(0,B228+D228-J228))</f>
        <v>0</v>
      </c>
      <c r="M228" s="3">
        <f>IF(Inputs!$B$27&lt;&gt;"Ready to model","PENDING INPUTS",MAX(0,C228+E228-K228))</f>
        <v>0</v>
      </c>
      <c r="N228" s="3">
        <f>IF(Inputs!$B$27&lt;&gt;"Ready to model","PENDING INPUTS",L228+M228)</f>
        <v>0</v>
      </c>
      <c r="O228" s="3">
        <f>IF(Inputs!$B$27&lt;&gt;"Ready to model","PENDING INPUTS",D228+E228+O227)</f>
        <v>792.25</v>
      </c>
      <c r="P228" s="3">
        <f>IF(Inputs!$B$27&lt;&gt;"Ready to model","PENDING INPUTS",J228+K228+P227)</f>
        <v>10866.25</v>
      </c>
    </row>
    <row r="229" spans="1:16" ht="27.95" customHeight="1" x14ac:dyDescent="0.25">
      <c r="A229">
        <v>225</v>
      </c>
      <c r="B229" s="3">
        <f>IF(Inputs!$B$27&lt;&gt;"Ready to model","PENDING INPUTS",L228)</f>
        <v>0</v>
      </c>
      <c r="C229" s="3">
        <f>IF(Inputs!$B$27&lt;&gt;"Ready to model","PENDING INPUTS",M228)</f>
        <v>0</v>
      </c>
      <c r="D229" s="3">
        <f>IF(Inputs!$B$27&lt;&gt;"Ready to model","PENDING INPUTS",ROUND(B229*(IF(A229&lt;=Inputs!$B$13,Inputs!$B$12,Inputs!$B$14))/12,2))</f>
        <v>0</v>
      </c>
      <c r="E229" s="3">
        <f>IF(Inputs!$B$27&lt;&gt;"Ready to model","PENDING INPUTS",ROUND(C229*Inputs!$B$5/12,2))</f>
        <v>0</v>
      </c>
      <c r="F229" s="3">
        <f>IF(Inputs!$B$27&lt;&gt;"Ready to model","PENDING INPUTS",MIN(B229+D229,MAX(Inputs!$B$16,ROUND(B229*Inputs!$B$15,2))))</f>
        <v>0</v>
      </c>
      <c r="G229" s="3">
        <f>IF(Inputs!$B$27&lt;&gt;"Ready to model","PENDING INPUTS",MIN(C229+E229,Inputs!$B$9))</f>
        <v>0</v>
      </c>
      <c r="H229" s="3">
        <f>IF(Inputs!$B$27&lt;&gt;"Ready to model","PENDING INPUTS",Inputs!$B$7)</f>
        <v>550</v>
      </c>
      <c r="I229" s="3">
        <f>IF(Inputs!$B$27&lt;&gt;"Ready to model","PENDING INPUTS",MAX(0,F229+G229-H229))</f>
        <v>0</v>
      </c>
      <c r="J229" s="3">
        <f>IF(Inputs!$B$27&lt;&gt;"Ready to model","PENDING INPUTS",IF(F229+G229&gt;H229,IF(F229+G229=0,0,H229*F229/(F229+G229)),MIN(B229+D229,F229+MAX(0,H229-F229-G229-IF((IF(A229&lt;=Inputs!$B$13,Inputs!$B$12,Inputs!$B$14))&lt;Inputs!$B$5,C229+E229-G229,0)))))</f>
        <v>0</v>
      </c>
      <c r="K229" s="3">
        <f>IF(Inputs!$B$27&lt;&gt;"Ready to model","PENDING INPUTS",MIN(C229+E229,MAX(0,H229-J229)))</f>
        <v>0</v>
      </c>
      <c r="L229" s="3">
        <f>IF(Inputs!$B$27&lt;&gt;"Ready to model","PENDING INPUTS",MAX(0,B229+D229-J229))</f>
        <v>0</v>
      </c>
      <c r="M229" s="3">
        <f>IF(Inputs!$B$27&lt;&gt;"Ready to model","PENDING INPUTS",MAX(0,C229+E229-K229))</f>
        <v>0</v>
      </c>
      <c r="N229" s="3">
        <f>IF(Inputs!$B$27&lt;&gt;"Ready to model","PENDING INPUTS",L229+M229)</f>
        <v>0</v>
      </c>
      <c r="O229" s="3">
        <f>IF(Inputs!$B$27&lt;&gt;"Ready to model","PENDING INPUTS",D229+E229+O228)</f>
        <v>792.25</v>
      </c>
      <c r="P229" s="3">
        <f>IF(Inputs!$B$27&lt;&gt;"Ready to model","PENDING INPUTS",J229+K229+P228)</f>
        <v>10866.25</v>
      </c>
    </row>
    <row r="230" spans="1:16" ht="27.95" customHeight="1" x14ac:dyDescent="0.25">
      <c r="A230">
        <v>226</v>
      </c>
      <c r="B230" s="3">
        <f>IF(Inputs!$B$27&lt;&gt;"Ready to model","PENDING INPUTS",L229)</f>
        <v>0</v>
      </c>
      <c r="C230" s="3">
        <f>IF(Inputs!$B$27&lt;&gt;"Ready to model","PENDING INPUTS",M229)</f>
        <v>0</v>
      </c>
      <c r="D230" s="3">
        <f>IF(Inputs!$B$27&lt;&gt;"Ready to model","PENDING INPUTS",ROUND(B230*(IF(A230&lt;=Inputs!$B$13,Inputs!$B$12,Inputs!$B$14))/12,2))</f>
        <v>0</v>
      </c>
      <c r="E230" s="3">
        <f>IF(Inputs!$B$27&lt;&gt;"Ready to model","PENDING INPUTS",ROUND(C230*Inputs!$B$5/12,2))</f>
        <v>0</v>
      </c>
      <c r="F230" s="3">
        <f>IF(Inputs!$B$27&lt;&gt;"Ready to model","PENDING INPUTS",MIN(B230+D230,MAX(Inputs!$B$16,ROUND(B230*Inputs!$B$15,2))))</f>
        <v>0</v>
      </c>
      <c r="G230" s="3">
        <f>IF(Inputs!$B$27&lt;&gt;"Ready to model","PENDING INPUTS",MIN(C230+E230,Inputs!$B$9))</f>
        <v>0</v>
      </c>
      <c r="H230" s="3">
        <f>IF(Inputs!$B$27&lt;&gt;"Ready to model","PENDING INPUTS",Inputs!$B$7)</f>
        <v>550</v>
      </c>
      <c r="I230" s="3">
        <f>IF(Inputs!$B$27&lt;&gt;"Ready to model","PENDING INPUTS",MAX(0,F230+G230-H230))</f>
        <v>0</v>
      </c>
      <c r="J230" s="3">
        <f>IF(Inputs!$B$27&lt;&gt;"Ready to model","PENDING INPUTS",IF(F230+G230&gt;H230,IF(F230+G230=0,0,H230*F230/(F230+G230)),MIN(B230+D230,F230+MAX(0,H230-F230-G230-IF((IF(A230&lt;=Inputs!$B$13,Inputs!$B$12,Inputs!$B$14))&lt;Inputs!$B$5,C230+E230-G230,0)))))</f>
        <v>0</v>
      </c>
      <c r="K230" s="3">
        <f>IF(Inputs!$B$27&lt;&gt;"Ready to model","PENDING INPUTS",MIN(C230+E230,MAX(0,H230-J230)))</f>
        <v>0</v>
      </c>
      <c r="L230" s="3">
        <f>IF(Inputs!$B$27&lt;&gt;"Ready to model","PENDING INPUTS",MAX(0,B230+D230-J230))</f>
        <v>0</v>
      </c>
      <c r="M230" s="3">
        <f>IF(Inputs!$B$27&lt;&gt;"Ready to model","PENDING INPUTS",MAX(0,C230+E230-K230))</f>
        <v>0</v>
      </c>
      <c r="N230" s="3">
        <f>IF(Inputs!$B$27&lt;&gt;"Ready to model","PENDING INPUTS",L230+M230)</f>
        <v>0</v>
      </c>
      <c r="O230" s="3">
        <f>IF(Inputs!$B$27&lt;&gt;"Ready to model","PENDING INPUTS",D230+E230+O229)</f>
        <v>792.25</v>
      </c>
      <c r="P230" s="3">
        <f>IF(Inputs!$B$27&lt;&gt;"Ready to model","PENDING INPUTS",J230+K230+P229)</f>
        <v>10866.25</v>
      </c>
    </row>
    <row r="231" spans="1:16" ht="27.95" customHeight="1" x14ac:dyDescent="0.25">
      <c r="A231">
        <v>227</v>
      </c>
      <c r="B231" s="3">
        <f>IF(Inputs!$B$27&lt;&gt;"Ready to model","PENDING INPUTS",L230)</f>
        <v>0</v>
      </c>
      <c r="C231" s="3">
        <f>IF(Inputs!$B$27&lt;&gt;"Ready to model","PENDING INPUTS",M230)</f>
        <v>0</v>
      </c>
      <c r="D231" s="3">
        <f>IF(Inputs!$B$27&lt;&gt;"Ready to model","PENDING INPUTS",ROUND(B231*(IF(A231&lt;=Inputs!$B$13,Inputs!$B$12,Inputs!$B$14))/12,2))</f>
        <v>0</v>
      </c>
      <c r="E231" s="3">
        <f>IF(Inputs!$B$27&lt;&gt;"Ready to model","PENDING INPUTS",ROUND(C231*Inputs!$B$5/12,2))</f>
        <v>0</v>
      </c>
      <c r="F231" s="3">
        <f>IF(Inputs!$B$27&lt;&gt;"Ready to model","PENDING INPUTS",MIN(B231+D231,MAX(Inputs!$B$16,ROUND(B231*Inputs!$B$15,2))))</f>
        <v>0</v>
      </c>
      <c r="G231" s="3">
        <f>IF(Inputs!$B$27&lt;&gt;"Ready to model","PENDING INPUTS",MIN(C231+E231,Inputs!$B$9))</f>
        <v>0</v>
      </c>
      <c r="H231" s="3">
        <f>IF(Inputs!$B$27&lt;&gt;"Ready to model","PENDING INPUTS",Inputs!$B$7)</f>
        <v>550</v>
      </c>
      <c r="I231" s="3">
        <f>IF(Inputs!$B$27&lt;&gt;"Ready to model","PENDING INPUTS",MAX(0,F231+G231-H231))</f>
        <v>0</v>
      </c>
      <c r="J231" s="3">
        <f>IF(Inputs!$B$27&lt;&gt;"Ready to model","PENDING INPUTS",IF(F231+G231&gt;H231,IF(F231+G231=0,0,H231*F231/(F231+G231)),MIN(B231+D231,F231+MAX(0,H231-F231-G231-IF((IF(A231&lt;=Inputs!$B$13,Inputs!$B$12,Inputs!$B$14))&lt;Inputs!$B$5,C231+E231-G231,0)))))</f>
        <v>0</v>
      </c>
      <c r="K231" s="3">
        <f>IF(Inputs!$B$27&lt;&gt;"Ready to model","PENDING INPUTS",MIN(C231+E231,MAX(0,H231-J231)))</f>
        <v>0</v>
      </c>
      <c r="L231" s="3">
        <f>IF(Inputs!$B$27&lt;&gt;"Ready to model","PENDING INPUTS",MAX(0,B231+D231-J231))</f>
        <v>0</v>
      </c>
      <c r="M231" s="3">
        <f>IF(Inputs!$B$27&lt;&gt;"Ready to model","PENDING INPUTS",MAX(0,C231+E231-K231))</f>
        <v>0</v>
      </c>
      <c r="N231" s="3">
        <f>IF(Inputs!$B$27&lt;&gt;"Ready to model","PENDING INPUTS",L231+M231)</f>
        <v>0</v>
      </c>
      <c r="O231" s="3">
        <f>IF(Inputs!$B$27&lt;&gt;"Ready to model","PENDING INPUTS",D231+E231+O230)</f>
        <v>792.25</v>
      </c>
      <c r="P231" s="3">
        <f>IF(Inputs!$B$27&lt;&gt;"Ready to model","PENDING INPUTS",J231+K231+P230)</f>
        <v>10866.25</v>
      </c>
    </row>
    <row r="232" spans="1:16" ht="27.95" customHeight="1" x14ac:dyDescent="0.25">
      <c r="A232">
        <v>228</v>
      </c>
      <c r="B232" s="3">
        <f>IF(Inputs!$B$27&lt;&gt;"Ready to model","PENDING INPUTS",L231)</f>
        <v>0</v>
      </c>
      <c r="C232" s="3">
        <f>IF(Inputs!$B$27&lt;&gt;"Ready to model","PENDING INPUTS",M231)</f>
        <v>0</v>
      </c>
      <c r="D232" s="3">
        <f>IF(Inputs!$B$27&lt;&gt;"Ready to model","PENDING INPUTS",ROUND(B232*(IF(A232&lt;=Inputs!$B$13,Inputs!$B$12,Inputs!$B$14))/12,2))</f>
        <v>0</v>
      </c>
      <c r="E232" s="3">
        <f>IF(Inputs!$B$27&lt;&gt;"Ready to model","PENDING INPUTS",ROUND(C232*Inputs!$B$5/12,2))</f>
        <v>0</v>
      </c>
      <c r="F232" s="3">
        <f>IF(Inputs!$B$27&lt;&gt;"Ready to model","PENDING INPUTS",MIN(B232+D232,MAX(Inputs!$B$16,ROUND(B232*Inputs!$B$15,2))))</f>
        <v>0</v>
      </c>
      <c r="G232" s="3">
        <f>IF(Inputs!$B$27&lt;&gt;"Ready to model","PENDING INPUTS",MIN(C232+E232,Inputs!$B$9))</f>
        <v>0</v>
      </c>
      <c r="H232" s="3">
        <f>IF(Inputs!$B$27&lt;&gt;"Ready to model","PENDING INPUTS",Inputs!$B$7)</f>
        <v>550</v>
      </c>
      <c r="I232" s="3">
        <f>IF(Inputs!$B$27&lt;&gt;"Ready to model","PENDING INPUTS",MAX(0,F232+G232-H232))</f>
        <v>0</v>
      </c>
      <c r="J232" s="3">
        <f>IF(Inputs!$B$27&lt;&gt;"Ready to model","PENDING INPUTS",IF(F232+G232&gt;H232,IF(F232+G232=0,0,H232*F232/(F232+G232)),MIN(B232+D232,F232+MAX(0,H232-F232-G232-IF((IF(A232&lt;=Inputs!$B$13,Inputs!$B$12,Inputs!$B$14))&lt;Inputs!$B$5,C232+E232-G232,0)))))</f>
        <v>0</v>
      </c>
      <c r="K232" s="3">
        <f>IF(Inputs!$B$27&lt;&gt;"Ready to model","PENDING INPUTS",MIN(C232+E232,MAX(0,H232-J232)))</f>
        <v>0</v>
      </c>
      <c r="L232" s="3">
        <f>IF(Inputs!$B$27&lt;&gt;"Ready to model","PENDING INPUTS",MAX(0,B232+D232-J232))</f>
        <v>0</v>
      </c>
      <c r="M232" s="3">
        <f>IF(Inputs!$B$27&lt;&gt;"Ready to model","PENDING INPUTS",MAX(0,C232+E232-K232))</f>
        <v>0</v>
      </c>
      <c r="N232" s="3">
        <f>IF(Inputs!$B$27&lt;&gt;"Ready to model","PENDING INPUTS",L232+M232)</f>
        <v>0</v>
      </c>
      <c r="O232" s="3">
        <f>IF(Inputs!$B$27&lt;&gt;"Ready to model","PENDING INPUTS",D232+E232+O231)</f>
        <v>792.25</v>
      </c>
      <c r="P232" s="3">
        <f>IF(Inputs!$B$27&lt;&gt;"Ready to model","PENDING INPUTS",J232+K232+P231)</f>
        <v>10866.25</v>
      </c>
    </row>
    <row r="233" spans="1:16" ht="27.95" customHeight="1" x14ac:dyDescent="0.25">
      <c r="A233">
        <v>229</v>
      </c>
      <c r="B233" s="3">
        <f>IF(Inputs!$B$27&lt;&gt;"Ready to model","PENDING INPUTS",L232)</f>
        <v>0</v>
      </c>
      <c r="C233" s="3">
        <f>IF(Inputs!$B$27&lt;&gt;"Ready to model","PENDING INPUTS",M232)</f>
        <v>0</v>
      </c>
      <c r="D233" s="3">
        <f>IF(Inputs!$B$27&lt;&gt;"Ready to model","PENDING INPUTS",ROUND(B233*(IF(A233&lt;=Inputs!$B$13,Inputs!$B$12,Inputs!$B$14))/12,2))</f>
        <v>0</v>
      </c>
      <c r="E233" s="3">
        <f>IF(Inputs!$B$27&lt;&gt;"Ready to model","PENDING INPUTS",ROUND(C233*Inputs!$B$5/12,2))</f>
        <v>0</v>
      </c>
      <c r="F233" s="3">
        <f>IF(Inputs!$B$27&lt;&gt;"Ready to model","PENDING INPUTS",MIN(B233+D233,MAX(Inputs!$B$16,ROUND(B233*Inputs!$B$15,2))))</f>
        <v>0</v>
      </c>
      <c r="G233" s="3">
        <f>IF(Inputs!$B$27&lt;&gt;"Ready to model","PENDING INPUTS",MIN(C233+E233,Inputs!$B$9))</f>
        <v>0</v>
      </c>
      <c r="H233" s="3">
        <f>IF(Inputs!$B$27&lt;&gt;"Ready to model","PENDING INPUTS",Inputs!$B$7)</f>
        <v>550</v>
      </c>
      <c r="I233" s="3">
        <f>IF(Inputs!$B$27&lt;&gt;"Ready to model","PENDING INPUTS",MAX(0,F233+G233-H233))</f>
        <v>0</v>
      </c>
      <c r="J233" s="3">
        <f>IF(Inputs!$B$27&lt;&gt;"Ready to model","PENDING INPUTS",IF(F233+G233&gt;H233,IF(F233+G233=0,0,H233*F233/(F233+G233)),MIN(B233+D233,F233+MAX(0,H233-F233-G233-IF((IF(A233&lt;=Inputs!$B$13,Inputs!$B$12,Inputs!$B$14))&lt;Inputs!$B$5,C233+E233-G233,0)))))</f>
        <v>0</v>
      </c>
      <c r="K233" s="3">
        <f>IF(Inputs!$B$27&lt;&gt;"Ready to model","PENDING INPUTS",MIN(C233+E233,MAX(0,H233-J233)))</f>
        <v>0</v>
      </c>
      <c r="L233" s="3">
        <f>IF(Inputs!$B$27&lt;&gt;"Ready to model","PENDING INPUTS",MAX(0,B233+D233-J233))</f>
        <v>0</v>
      </c>
      <c r="M233" s="3">
        <f>IF(Inputs!$B$27&lt;&gt;"Ready to model","PENDING INPUTS",MAX(0,C233+E233-K233))</f>
        <v>0</v>
      </c>
      <c r="N233" s="3">
        <f>IF(Inputs!$B$27&lt;&gt;"Ready to model","PENDING INPUTS",L233+M233)</f>
        <v>0</v>
      </c>
      <c r="O233" s="3">
        <f>IF(Inputs!$B$27&lt;&gt;"Ready to model","PENDING INPUTS",D233+E233+O232)</f>
        <v>792.25</v>
      </c>
      <c r="P233" s="3">
        <f>IF(Inputs!$B$27&lt;&gt;"Ready to model","PENDING INPUTS",J233+K233+P232)</f>
        <v>10866.25</v>
      </c>
    </row>
    <row r="234" spans="1:16" ht="27.95" customHeight="1" x14ac:dyDescent="0.25">
      <c r="A234">
        <v>230</v>
      </c>
      <c r="B234" s="3">
        <f>IF(Inputs!$B$27&lt;&gt;"Ready to model","PENDING INPUTS",L233)</f>
        <v>0</v>
      </c>
      <c r="C234" s="3">
        <f>IF(Inputs!$B$27&lt;&gt;"Ready to model","PENDING INPUTS",M233)</f>
        <v>0</v>
      </c>
      <c r="D234" s="3">
        <f>IF(Inputs!$B$27&lt;&gt;"Ready to model","PENDING INPUTS",ROUND(B234*(IF(A234&lt;=Inputs!$B$13,Inputs!$B$12,Inputs!$B$14))/12,2))</f>
        <v>0</v>
      </c>
      <c r="E234" s="3">
        <f>IF(Inputs!$B$27&lt;&gt;"Ready to model","PENDING INPUTS",ROUND(C234*Inputs!$B$5/12,2))</f>
        <v>0</v>
      </c>
      <c r="F234" s="3">
        <f>IF(Inputs!$B$27&lt;&gt;"Ready to model","PENDING INPUTS",MIN(B234+D234,MAX(Inputs!$B$16,ROUND(B234*Inputs!$B$15,2))))</f>
        <v>0</v>
      </c>
      <c r="G234" s="3">
        <f>IF(Inputs!$B$27&lt;&gt;"Ready to model","PENDING INPUTS",MIN(C234+E234,Inputs!$B$9))</f>
        <v>0</v>
      </c>
      <c r="H234" s="3">
        <f>IF(Inputs!$B$27&lt;&gt;"Ready to model","PENDING INPUTS",Inputs!$B$7)</f>
        <v>550</v>
      </c>
      <c r="I234" s="3">
        <f>IF(Inputs!$B$27&lt;&gt;"Ready to model","PENDING INPUTS",MAX(0,F234+G234-H234))</f>
        <v>0</v>
      </c>
      <c r="J234" s="3">
        <f>IF(Inputs!$B$27&lt;&gt;"Ready to model","PENDING INPUTS",IF(F234+G234&gt;H234,IF(F234+G234=0,0,H234*F234/(F234+G234)),MIN(B234+D234,F234+MAX(0,H234-F234-G234-IF((IF(A234&lt;=Inputs!$B$13,Inputs!$B$12,Inputs!$B$14))&lt;Inputs!$B$5,C234+E234-G234,0)))))</f>
        <v>0</v>
      </c>
      <c r="K234" s="3">
        <f>IF(Inputs!$B$27&lt;&gt;"Ready to model","PENDING INPUTS",MIN(C234+E234,MAX(0,H234-J234)))</f>
        <v>0</v>
      </c>
      <c r="L234" s="3">
        <f>IF(Inputs!$B$27&lt;&gt;"Ready to model","PENDING INPUTS",MAX(0,B234+D234-J234))</f>
        <v>0</v>
      </c>
      <c r="M234" s="3">
        <f>IF(Inputs!$B$27&lt;&gt;"Ready to model","PENDING INPUTS",MAX(0,C234+E234-K234))</f>
        <v>0</v>
      </c>
      <c r="N234" s="3">
        <f>IF(Inputs!$B$27&lt;&gt;"Ready to model","PENDING INPUTS",L234+M234)</f>
        <v>0</v>
      </c>
      <c r="O234" s="3">
        <f>IF(Inputs!$B$27&lt;&gt;"Ready to model","PENDING INPUTS",D234+E234+O233)</f>
        <v>792.25</v>
      </c>
      <c r="P234" s="3">
        <f>IF(Inputs!$B$27&lt;&gt;"Ready to model","PENDING INPUTS",J234+K234+P233)</f>
        <v>10866.25</v>
      </c>
    </row>
    <row r="235" spans="1:16" ht="27.95" customHeight="1" x14ac:dyDescent="0.25">
      <c r="A235">
        <v>231</v>
      </c>
      <c r="B235" s="3">
        <f>IF(Inputs!$B$27&lt;&gt;"Ready to model","PENDING INPUTS",L234)</f>
        <v>0</v>
      </c>
      <c r="C235" s="3">
        <f>IF(Inputs!$B$27&lt;&gt;"Ready to model","PENDING INPUTS",M234)</f>
        <v>0</v>
      </c>
      <c r="D235" s="3">
        <f>IF(Inputs!$B$27&lt;&gt;"Ready to model","PENDING INPUTS",ROUND(B235*(IF(A235&lt;=Inputs!$B$13,Inputs!$B$12,Inputs!$B$14))/12,2))</f>
        <v>0</v>
      </c>
      <c r="E235" s="3">
        <f>IF(Inputs!$B$27&lt;&gt;"Ready to model","PENDING INPUTS",ROUND(C235*Inputs!$B$5/12,2))</f>
        <v>0</v>
      </c>
      <c r="F235" s="3">
        <f>IF(Inputs!$B$27&lt;&gt;"Ready to model","PENDING INPUTS",MIN(B235+D235,MAX(Inputs!$B$16,ROUND(B235*Inputs!$B$15,2))))</f>
        <v>0</v>
      </c>
      <c r="G235" s="3">
        <f>IF(Inputs!$B$27&lt;&gt;"Ready to model","PENDING INPUTS",MIN(C235+E235,Inputs!$B$9))</f>
        <v>0</v>
      </c>
      <c r="H235" s="3">
        <f>IF(Inputs!$B$27&lt;&gt;"Ready to model","PENDING INPUTS",Inputs!$B$7)</f>
        <v>550</v>
      </c>
      <c r="I235" s="3">
        <f>IF(Inputs!$B$27&lt;&gt;"Ready to model","PENDING INPUTS",MAX(0,F235+G235-H235))</f>
        <v>0</v>
      </c>
      <c r="J235" s="3">
        <f>IF(Inputs!$B$27&lt;&gt;"Ready to model","PENDING INPUTS",IF(F235+G235&gt;H235,IF(F235+G235=0,0,H235*F235/(F235+G235)),MIN(B235+D235,F235+MAX(0,H235-F235-G235-IF((IF(A235&lt;=Inputs!$B$13,Inputs!$B$12,Inputs!$B$14))&lt;Inputs!$B$5,C235+E235-G235,0)))))</f>
        <v>0</v>
      </c>
      <c r="K235" s="3">
        <f>IF(Inputs!$B$27&lt;&gt;"Ready to model","PENDING INPUTS",MIN(C235+E235,MAX(0,H235-J235)))</f>
        <v>0</v>
      </c>
      <c r="L235" s="3">
        <f>IF(Inputs!$B$27&lt;&gt;"Ready to model","PENDING INPUTS",MAX(0,B235+D235-J235))</f>
        <v>0</v>
      </c>
      <c r="M235" s="3">
        <f>IF(Inputs!$B$27&lt;&gt;"Ready to model","PENDING INPUTS",MAX(0,C235+E235-K235))</f>
        <v>0</v>
      </c>
      <c r="N235" s="3">
        <f>IF(Inputs!$B$27&lt;&gt;"Ready to model","PENDING INPUTS",L235+M235)</f>
        <v>0</v>
      </c>
      <c r="O235" s="3">
        <f>IF(Inputs!$B$27&lt;&gt;"Ready to model","PENDING INPUTS",D235+E235+O234)</f>
        <v>792.25</v>
      </c>
      <c r="P235" s="3">
        <f>IF(Inputs!$B$27&lt;&gt;"Ready to model","PENDING INPUTS",J235+K235+P234)</f>
        <v>10866.25</v>
      </c>
    </row>
    <row r="236" spans="1:16" ht="27.95" customHeight="1" x14ac:dyDescent="0.25">
      <c r="A236">
        <v>232</v>
      </c>
      <c r="B236" s="3">
        <f>IF(Inputs!$B$27&lt;&gt;"Ready to model","PENDING INPUTS",L235)</f>
        <v>0</v>
      </c>
      <c r="C236" s="3">
        <f>IF(Inputs!$B$27&lt;&gt;"Ready to model","PENDING INPUTS",M235)</f>
        <v>0</v>
      </c>
      <c r="D236" s="3">
        <f>IF(Inputs!$B$27&lt;&gt;"Ready to model","PENDING INPUTS",ROUND(B236*(IF(A236&lt;=Inputs!$B$13,Inputs!$B$12,Inputs!$B$14))/12,2))</f>
        <v>0</v>
      </c>
      <c r="E236" s="3">
        <f>IF(Inputs!$B$27&lt;&gt;"Ready to model","PENDING INPUTS",ROUND(C236*Inputs!$B$5/12,2))</f>
        <v>0</v>
      </c>
      <c r="F236" s="3">
        <f>IF(Inputs!$B$27&lt;&gt;"Ready to model","PENDING INPUTS",MIN(B236+D236,MAX(Inputs!$B$16,ROUND(B236*Inputs!$B$15,2))))</f>
        <v>0</v>
      </c>
      <c r="G236" s="3">
        <f>IF(Inputs!$B$27&lt;&gt;"Ready to model","PENDING INPUTS",MIN(C236+E236,Inputs!$B$9))</f>
        <v>0</v>
      </c>
      <c r="H236" s="3">
        <f>IF(Inputs!$B$27&lt;&gt;"Ready to model","PENDING INPUTS",Inputs!$B$7)</f>
        <v>550</v>
      </c>
      <c r="I236" s="3">
        <f>IF(Inputs!$B$27&lt;&gt;"Ready to model","PENDING INPUTS",MAX(0,F236+G236-H236))</f>
        <v>0</v>
      </c>
      <c r="J236" s="3">
        <f>IF(Inputs!$B$27&lt;&gt;"Ready to model","PENDING INPUTS",IF(F236+G236&gt;H236,IF(F236+G236=0,0,H236*F236/(F236+G236)),MIN(B236+D236,F236+MAX(0,H236-F236-G236-IF((IF(A236&lt;=Inputs!$B$13,Inputs!$B$12,Inputs!$B$14))&lt;Inputs!$B$5,C236+E236-G236,0)))))</f>
        <v>0</v>
      </c>
      <c r="K236" s="3">
        <f>IF(Inputs!$B$27&lt;&gt;"Ready to model","PENDING INPUTS",MIN(C236+E236,MAX(0,H236-J236)))</f>
        <v>0</v>
      </c>
      <c r="L236" s="3">
        <f>IF(Inputs!$B$27&lt;&gt;"Ready to model","PENDING INPUTS",MAX(0,B236+D236-J236))</f>
        <v>0</v>
      </c>
      <c r="M236" s="3">
        <f>IF(Inputs!$B$27&lt;&gt;"Ready to model","PENDING INPUTS",MAX(0,C236+E236-K236))</f>
        <v>0</v>
      </c>
      <c r="N236" s="3">
        <f>IF(Inputs!$B$27&lt;&gt;"Ready to model","PENDING INPUTS",L236+M236)</f>
        <v>0</v>
      </c>
      <c r="O236" s="3">
        <f>IF(Inputs!$B$27&lt;&gt;"Ready to model","PENDING INPUTS",D236+E236+O235)</f>
        <v>792.25</v>
      </c>
      <c r="P236" s="3">
        <f>IF(Inputs!$B$27&lt;&gt;"Ready to model","PENDING INPUTS",J236+K236+P235)</f>
        <v>10866.25</v>
      </c>
    </row>
    <row r="237" spans="1:16" ht="27.95" customHeight="1" x14ac:dyDescent="0.25">
      <c r="A237">
        <v>233</v>
      </c>
      <c r="B237" s="3">
        <f>IF(Inputs!$B$27&lt;&gt;"Ready to model","PENDING INPUTS",L236)</f>
        <v>0</v>
      </c>
      <c r="C237" s="3">
        <f>IF(Inputs!$B$27&lt;&gt;"Ready to model","PENDING INPUTS",M236)</f>
        <v>0</v>
      </c>
      <c r="D237" s="3">
        <f>IF(Inputs!$B$27&lt;&gt;"Ready to model","PENDING INPUTS",ROUND(B237*(IF(A237&lt;=Inputs!$B$13,Inputs!$B$12,Inputs!$B$14))/12,2))</f>
        <v>0</v>
      </c>
      <c r="E237" s="3">
        <f>IF(Inputs!$B$27&lt;&gt;"Ready to model","PENDING INPUTS",ROUND(C237*Inputs!$B$5/12,2))</f>
        <v>0</v>
      </c>
      <c r="F237" s="3">
        <f>IF(Inputs!$B$27&lt;&gt;"Ready to model","PENDING INPUTS",MIN(B237+D237,MAX(Inputs!$B$16,ROUND(B237*Inputs!$B$15,2))))</f>
        <v>0</v>
      </c>
      <c r="G237" s="3">
        <f>IF(Inputs!$B$27&lt;&gt;"Ready to model","PENDING INPUTS",MIN(C237+E237,Inputs!$B$9))</f>
        <v>0</v>
      </c>
      <c r="H237" s="3">
        <f>IF(Inputs!$B$27&lt;&gt;"Ready to model","PENDING INPUTS",Inputs!$B$7)</f>
        <v>550</v>
      </c>
      <c r="I237" s="3">
        <f>IF(Inputs!$B$27&lt;&gt;"Ready to model","PENDING INPUTS",MAX(0,F237+G237-H237))</f>
        <v>0</v>
      </c>
      <c r="J237" s="3">
        <f>IF(Inputs!$B$27&lt;&gt;"Ready to model","PENDING INPUTS",IF(F237+G237&gt;H237,IF(F237+G237=0,0,H237*F237/(F237+G237)),MIN(B237+D237,F237+MAX(0,H237-F237-G237-IF((IF(A237&lt;=Inputs!$B$13,Inputs!$B$12,Inputs!$B$14))&lt;Inputs!$B$5,C237+E237-G237,0)))))</f>
        <v>0</v>
      </c>
      <c r="K237" s="3">
        <f>IF(Inputs!$B$27&lt;&gt;"Ready to model","PENDING INPUTS",MIN(C237+E237,MAX(0,H237-J237)))</f>
        <v>0</v>
      </c>
      <c r="L237" s="3">
        <f>IF(Inputs!$B$27&lt;&gt;"Ready to model","PENDING INPUTS",MAX(0,B237+D237-J237))</f>
        <v>0</v>
      </c>
      <c r="M237" s="3">
        <f>IF(Inputs!$B$27&lt;&gt;"Ready to model","PENDING INPUTS",MAX(0,C237+E237-K237))</f>
        <v>0</v>
      </c>
      <c r="N237" s="3">
        <f>IF(Inputs!$B$27&lt;&gt;"Ready to model","PENDING INPUTS",L237+M237)</f>
        <v>0</v>
      </c>
      <c r="O237" s="3">
        <f>IF(Inputs!$B$27&lt;&gt;"Ready to model","PENDING INPUTS",D237+E237+O236)</f>
        <v>792.25</v>
      </c>
      <c r="P237" s="3">
        <f>IF(Inputs!$B$27&lt;&gt;"Ready to model","PENDING INPUTS",J237+K237+P236)</f>
        <v>10866.25</v>
      </c>
    </row>
    <row r="238" spans="1:16" ht="27.95" customHeight="1" x14ac:dyDescent="0.25">
      <c r="A238">
        <v>234</v>
      </c>
      <c r="B238" s="3">
        <f>IF(Inputs!$B$27&lt;&gt;"Ready to model","PENDING INPUTS",L237)</f>
        <v>0</v>
      </c>
      <c r="C238" s="3">
        <f>IF(Inputs!$B$27&lt;&gt;"Ready to model","PENDING INPUTS",M237)</f>
        <v>0</v>
      </c>
      <c r="D238" s="3">
        <f>IF(Inputs!$B$27&lt;&gt;"Ready to model","PENDING INPUTS",ROUND(B238*(IF(A238&lt;=Inputs!$B$13,Inputs!$B$12,Inputs!$B$14))/12,2))</f>
        <v>0</v>
      </c>
      <c r="E238" s="3">
        <f>IF(Inputs!$B$27&lt;&gt;"Ready to model","PENDING INPUTS",ROUND(C238*Inputs!$B$5/12,2))</f>
        <v>0</v>
      </c>
      <c r="F238" s="3">
        <f>IF(Inputs!$B$27&lt;&gt;"Ready to model","PENDING INPUTS",MIN(B238+D238,MAX(Inputs!$B$16,ROUND(B238*Inputs!$B$15,2))))</f>
        <v>0</v>
      </c>
      <c r="G238" s="3">
        <f>IF(Inputs!$B$27&lt;&gt;"Ready to model","PENDING INPUTS",MIN(C238+E238,Inputs!$B$9))</f>
        <v>0</v>
      </c>
      <c r="H238" s="3">
        <f>IF(Inputs!$B$27&lt;&gt;"Ready to model","PENDING INPUTS",Inputs!$B$7)</f>
        <v>550</v>
      </c>
      <c r="I238" s="3">
        <f>IF(Inputs!$B$27&lt;&gt;"Ready to model","PENDING INPUTS",MAX(0,F238+G238-H238))</f>
        <v>0</v>
      </c>
      <c r="J238" s="3">
        <f>IF(Inputs!$B$27&lt;&gt;"Ready to model","PENDING INPUTS",IF(F238+G238&gt;H238,IF(F238+G238=0,0,H238*F238/(F238+G238)),MIN(B238+D238,F238+MAX(0,H238-F238-G238-IF((IF(A238&lt;=Inputs!$B$13,Inputs!$B$12,Inputs!$B$14))&lt;Inputs!$B$5,C238+E238-G238,0)))))</f>
        <v>0</v>
      </c>
      <c r="K238" s="3">
        <f>IF(Inputs!$B$27&lt;&gt;"Ready to model","PENDING INPUTS",MIN(C238+E238,MAX(0,H238-J238)))</f>
        <v>0</v>
      </c>
      <c r="L238" s="3">
        <f>IF(Inputs!$B$27&lt;&gt;"Ready to model","PENDING INPUTS",MAX(0,B238+D238-J238))</f>
        <v>0</v>
      </c>
      <c r="M238" s="3">
        <f>IF(Inputs!$B$27&lt;&gt;"Ready to model","PENDING INPUTS",MAX(0,C238+E238-K238))</f>
        <v>0</v>
      </c>
      <c r="N238" s="3">
        <f>IF(Inputs!$B$27&lt;&gt;"Ready to model","PENDING INPUTS",L238+M238)</f>
        <v>0</v>
      </c>
      <c r="O238" s="3">
        <f>IF(Inputs!$B$27&lt;&gt;"Ready to model","PENDING INPUTS",D238+E238+O237)</f>
        <v>792.25</v>
      </c>
      <c r="P238" s="3">
        <f>IF(Inputs!$B$27&lt;&gt;"Ready to model","PENDING INPUTS",J238+K238+P237)</f>
        <v>10866.25</v>
      </c>
    </row>
    <row r="239" spans="1:16" ht="27.95" customHeight="1" x14ac:dyDescent="0.25">
      <c r="A239">
        <v>235</v>
      </c>
      <c r="B239" s="3">
        <f>IF(Inputs!$B$27&lt;&gt;"Ready to model","PENDING INPUTS",L238)</f>
        <v>0</v>
      </c>
      <c r="C239" s="3">
        <f>IF(Inputs!$B$27&lt;&gt;"Ready to model","PENDING INPUTS",M238)</f>
        <v>0</v>
      </c>
      <c r="D239" s="3">
        <f>IF(Inputs!$B$27&lt;&gt;"Ready to model","PENDING INPUTS",ROUND(B239*(IF(A239&lt;=Inputs!$B$13,Inputs!$B$12,Inputs!$B$14))/12,2))</f>
        <v>0</v>
      </c>
      <c r="E239" s="3">
        <f>IF(Inputs!$B$27&lt;&gt;"Ready to model","PENDING INPUTS",ROUND(C239*Inputs!$B$5/12,2))</f>
        <v>0</v>
      </c>
      <c r="F239" s="3">
        <f>IF(Inputs!$B$27&lt;&gt;"Ready to model","PENDING INPUTS",MIN(B239+D239,MAX(Inputs!$B$16,ROUND(B239*Inputs!$B$15,2))))</f>
        <v>0</v>
      </c>
      <c r="G239" s="3">
        <f>IF(Inputs!$B$27&lt;&gt;"Ready to model","PENDING INPUTS",MIN(C239+E239,Inputs!$B$9))</f>
        <v>0</v>
      </c>
      <c r="H239" s="3">
        <f>IF(Inputs!$B$27&lt;&gt;"Ready to model","PENDING INPUTS",Inputs!$B$7)</f>
        <v>550</v>
      </c>
      <c r="I239" s="3">
        <f>IF(Inputs!$B$27&lt;&gt;"Ready to model","PENDING INPUTS",MAX(0,F239+G239-H239))</f>
        <v>0</v>
      </c>
      <c r="J239" s="3">
        <f>IF(Inputs!$B$27&lt;&gt;"Ready to model","PENDING INPUTS",IF(F239+G239&gt;H239,IF(F239+G239=0,0,H239*F239/(F239+G239)),MIN(B239+D239,F239+MAX(0,H239-F239-G239-IF((IF(A239&lt;=Inputs!$B$13,Inputs!$B$12,Inputs!$B$14))&lt;Inputs!$B$5,C239+E239-G239,0)))))</f>
        <v>0</v>
      </c>
      <c r="K239" s="3">
        <f>IF(Inputs!$B$27&lt;&gt;"Ready to model","PENDING INPUTS",MIN(C239+E239,MAX(0,H239-J239)))</f>
        <v>0</v>
      </c>
      <c r="L239" s="3">
        <f>IF(Inputs!$B$27&lt;&gt;"Ready to model","PENDING INPUTS",MAX(0,B239+D239-J239))</f>
        <v>0</v>
      </c>
      <c r="M239" s="3">
        <f>IF(Inputs!$B$27&lt;&gt;"Ready to model","PENDING INPUTS",MAX(0,C239+E239-K239))</f>
        <v>0</v>
      </c>
      <c r="N239" s="3">
        <f>IF(Inputs!$B$27&lt;&gt;"Ready to model","PENDING INPUTS",L239+M239)</f>
        <v>0</v>
      </c>
      <c r="O239" s="3">
        <f>IF(Inputs!$B$27&lt;&gt;"Ready to model","PENDING INPUTS",D239+E239+O238)</f>
        <v>792.25</v>
      </c>
      <c r="P239" s="3">
        <f>IF(Inputs!$B$27&lt;&gt;"Ready to model","PENDING INPUTS",J239+K239+P238)</f>
        <v>10866.25</v>
      </c>
    </row>
    <row r="240" spans="1:16" ht="27.95" customHeight="1" x14ac:dyDescent="0.25">
      <c r="A240">
        <v>236</v>
      </c>
      <c r="B240" s="3">
        <f>IF(Inputs!$B$27&lt;&gt;"Ready to model","PENDING INPUTS",L239)</f>
        <v>0</v>
      </c>
      <c r="C240" s="3">
        <f>IF(Inputs!$B$27&lt;&gt;"Ready to model","PENDING INPUTS",M239)</f>
        <v>0</v>
      </c>
      <c r="D240" s="3">
        <f>IF(Inputs!$B$27&lt;&gt;"Ready to model","PENDING INPUTS",ROUND(B240*(IF(A240&lt;=Inputs!$B$13,Inputs!$B$12,Inputs!$B$14))/12,2))</f>
        <v>0</v>
      </c>
      <c r="E240" s="3">
        <f>IF(Inputs!$B$27&lt;&gt;"Ready to model","PENDING INPUTS",ROUND(C240*Inputs!$B$5/12,2))</f>
        <v>0</v>
      </c>
      <c r="F240" s="3">
        <f>IF(Inputs!$B$27&lt;&gt;"Ready to model","PENDING INPUTS",MIN(B240+D240,MAX(Inputs!$B$16,ROUND(B240*Inputs!$B$15,2))))</f>
        <v>0</v>
      </c>
      <c r="G240" s="3">
        <f>IF(Inputs!$B$27&lt;&gt;"Ready to model","PENDING INPUTS",MIN(C240+E240,Inputs!$B$9))</f>
        <v>0</v>
      </c>
      <c r="H240" s="3">
        <f>IF(Inputs!$B$27&lt;&gt;"Ready to model","PENDING INPUTS",Inputs!$B$7)</f>
        <v>550</v>
      </c>
      <c r="I240" s="3">
        <f>IF(Inputs!$B$27&lt;&gt;"Ready to model","PENDING INPUTS",MAX(0,F240+G240-H240))</f>
        <v>0</v>
      </c>
      <c r="J240" s="3">
        <f>IF(Inputs!$B$27&lt;&gt;"Ready to model","PENDING INPUTS",IF(F240+G240&gt;H240,IF(F240+G240=0,0,H240*F240/(F240+G240)),MIN(B240+D240,F240+MAX(0,H240-F240-G240-IF((IF(A240&lt;=Inputs!$B$13,Inputs!$B$12,Inputs!$B$14))&lt;Inputs!$B$5,C240+E240-G240,0)))))</f>
        <v>0</v>
      </c>
      <c r="K240" s="3">
        <f>IF(Inputs!$B$27&lt;&gt;"Ready to model","PENDING INPUTS",MIN(C240+E240,MAX(0,H240-J240)))</f>
        <v>0</v>
      </c>
      <c r="L240" s="3">
        <f>IF(Inputs!$B$27&lt;&gt;"Ready to model","PENDING INPUTS",MAX(0,B240+D240-J240))</f>
        <v>0</v>
      </c>
      <c r="M240" s="3">
        <f>IF(Inputs!$B$27&lt;&gt;"Ready to model","PENDING INPUTS",MAX(0,C240+E240-K240))</f>
        <v>0</v>
      </c>
      <c r="N240" s="3">
        <f>IF(Inputs!$B$27&lt;&gt;"Ready to model","PENDING INPUTS",L240+M240)</f>
        <v>0</v>
      </c>
      <c r="O240" s="3">
        <f>IF(Inputs!$B$27&lt;&gt;"Ready to model","PENDING INPUTS",D240+E240+O239)</f>
        <v>792.25</v>
      </c>
      <c r="P240" s="3">
        <f>IF(Inputs!$B$27&lt;&gt;"Ready to model","PENDING INPUTS",J240+K240+P239)</f>
        <v>10866.25</v>
      </c>
    </row>
    <row r="241" spans="1:16" ht="27.95" customHeight="1" x14ac:dyDescent="0.25">
      <c r="A241">
        <v>237</v>
      </c>
      <c r="B241" s="3">
        <f>IF(Inputs!$B$27&lt;&gt;"Ready to model","PENDING INPUTS",L240)</f>
        <v>0</v>
      </c>
      <c r="C241" s="3">
        <f>IF(Inputs!$B$27&lt;&gt;"Ready to model","PENDING INPUTS",M240)</f>
        <v>0</v>
      </c>
      <c r="D241" s="3">
        <f>IF(Inputs!$B$27&lt;&gt;"Ready to model","PENDING INPUTS",ROUND(B241*(IF(A241&lt;=Inputs!$B$13,Inputs!$B$12,Inputs!$B$14))/12,2))</f>
        <v>0</v>
      </c>
      <c r="E241" s="3">
        <f>IF(Inputs!$B$27&lt;&gt;"Ready to model","PENDING INPUTS",ROUND(C241*Inputs!$B$5/12,2))</f>
        <v>0</v>
      </c>
      <c r="F241" s="3">
        <f>IF(Inputs!$B$27&lt;&gt;"Ready to model","PENDING INPUTS",MIN(B241+D241,MAX(Inputs!$B$16,ROUND(B241*Inputs!$B$15,2))))</f>
        <v>0</v>
      </c>
      <c r="G241" s="3">
        <f>IF(Inputs!$B$27&lt;&gt;"Ready to model","PENDING INPUTS",MIN(C241+E241,Inputs!$B$9))</f>
        <v>0</v>
      </c>
      <c r="H241" s="3">
        <f>IF(Inputs!$B$27&lt;&gt;"Ready to model","PENDING INPUTS",Inputs!$B$7)</f>
        <v>550</v>
      </c>
      <c r="I241" s="3">
        <f>IF(Inputs!$B$27&lt;&gt;"Ready to model","PENDING INPUTS",MAX(0,F241+G241-H241))</f>
        <v>0</v>
      </c>
      <c r="J241" s="3">
        <f>IF(Inputs!$B$27&lt;&gt;"Ready to model","PENDING INPUTS",IF(F241+G241&gt;H241,IF(F241+G241=0,0,H241*F241/(F241+G241)),MIN(B241+D241,F241+MAX(0,H241-F241-G241-IF((IF(A241&lt;=Inputs!$B$13,Inputs!$B$12,Inputs!$B$14))&lt;Inputs!$B$5,C241+E241-G241,0)))))</f>
        <v>0</v>
      </c>
      <c r="K241" s="3">
        <f>IF(Inputs!$B$27&lt;&gt;"Ready to model","PENDING INPUTS",MIN(C241+E241,MAX(0,H241-J241)))</f>
        <v>0</v>
      </c>
      <c r="L241" s="3">
        <f>IF(Inputs!$B$27&lt;&gt;"Ready to model","PENDING INPUTS",MAX(0,B241+D241-J241))</f>
        <v>0</v>
      </c>
      <c r="M241" s="3">
        <f>IF(Inputs!$B$27&lt;&gt;"Ready to model","PENDING INPUTS",MAX(0,C241+E241-K241))</f>
        <v>0</v>
      </c>
      <c r="N241" s="3">
        <f>IF(Inputs!$B$27&lt;&gt;"Ready to model","PENDING INPUTS",L241+M241)</f>
        <v>0</v>
      </c>
      <c r="O241" s="3">
        <f>IF(Inputs!$B$27&lt;&gt;"Ready to model","PENDING INPUTS",D241+E241+O240)</f>
        <v>792.25</v>
      </c>
      <c r="P241" s="3">
        <f>IF(Inputs!$B$27&lt;&gt;"Ready to model","PENDING INPUTS",J241+K241+P240)</f>
        <v>10866.25</v>
      </c>
    </row>
    <row r="242" spans="1:16" ht="27.95" customHeight="1" x14ac:dyDescent="0.25">
      <c r="A242">
        <v>238</v>
      </c>
      <c r="B242" s="3">
        <f>IF(Inputs!$B$27&lt;&gt;"Ready to model","PENDING INPUTS",L241)</f>
        <v>0</v>
      </c>
      <c r="C242" s="3">
        <f>IF(Inputs!$B$27&lt;&gt;"Ready to model","PENDING INPUTS",M241)</f>
        <v>0</v>
      </c>
      <c r="D242" s="3">
        <f>IF(Inputs!$B$27&lt;&gt;"Ready to model","PENDING INPUTS",ROUND(B242*(IF(A242&lt;=Inputs!$B$13,Inputs!$B$12,Inputs!$B$14))/12,2))</f>
        <v>0</v>
      </c>
      <c r="E242" s="3">
        <f>IF(Inputs!$B$27&lt;&gt;"Ready to model","PENDING INPUTS",ROUND(C242*Inputs!$B$5/12,2))</f>
        <v>0</v>
      </c>
      <c r="F242" s="3">
        <f>IF(Inputs!$B$27&lt;&gt;"Ready to model","PENDING INPUTS",MIN(B242+D242,MAX(Inputs!$B$16,ROUND(B242*Inputs!$B$15,2))))</f>
        <v>0</v>
      </c>
      <c r="G242" s="3">
        <f>IF(Inputs!$B$27&lt;&gt;"Ready to model","PENDING INPUTS",MIN(C242+E242,Inputs!$B$9))</f>
        <v>0</v>
      </c>
      <c r="H242" s="3">
        <f>IF(Inputs!$B$27&lt;&gt;"Ready to model","PENDING INPUTS",Inputs!$B$7)</f>
        <v>550</v>
      </c>
      <c r="I242" s="3">
        <f>IF(Inputs!$B$27&lt;&gt;"Ready to model","PENDING INPUTS",MAX(0,F242+G242-H242))</f>
        <v>0</v>
      </c>
      <c r="J242" s="3">
        <f>IF(Inputs!$B$27&lt;&gt;"Ready to model","PENDING INPUTS",IF(F242+G242&gt;H242,IF(F242+G242=0,0,H242*F242/(F242+G242)),MIN(B242+D242,F242+MAX(0,H242-F242-G242-IF((IF(A242&lt;=Inputs!$B$13,Inputs!$B$12,Inputs!$B$14))&lt;Inputs!$B$5,C242+E242-G242,0)))))</f>
        <v>0</v>
      </c>
      <c r="K242" s="3">
        <f>IF(Inputs!$B$27&lt;&gt;"Ready to model","PENDING INPUTS",MIN(C242+E242,MAX(0,H242-J242)))</f>
        <v>0</v>
      </c>
      <c r="L242" s="3">
        <f>IF(Inputs!$B$27&lt;&gt;"Ready to model","PENDING INPUTS",MAX(0,B242+D242-J242))</f>
        <v>0</v>
      </c>
      <c r="M242" s="3">
        <f>IF(Inputs!$B$27&lt;&gt;"Ready to model","PENDING INPUTS",MAX(0,C242+E242-K242))</f>
        <v>0</v>
      </c>
      <c r="N242" s="3">
        <f>IF(Inputs!$B$27&lt;&gt;"Ready to model","PENDING INPUTS",L242+M242)</f>
        <v>0</v>
      </c>
      <c r="O242" s="3">
        <f>IF(Inputs!$B$27&lt;&gt;"Ready to model","PENDING INPUTS",D242+E242+O241)</f>
        <v>792.25</v>
      </c>
      <c r="P242" s="3">
        <f>IF(Inputs!$B$27&lt;&gt;"Ready to model","PENDING INPUTS",J242+K242+P241)</f>
        <v>10866.25</v>
      </c>
    </row>
    <row r="243" spans="1:16" ht="27.95" customHeight="1" x14ac:dyDescent="0.25">
      <c r="A243">
        <v>239</v>
      </c>
      <c r="B243" s="3">
        <f>IF(Inputs!$B$27&lt;&gt;"Ready to model","PENDING INPUTS",L242)</f>
        <v>0</v>
      </c>
      <c r="C243" s="3">
        <f>IF(Inputs!$B$27&lt;&gt;"Ready to model","PENDING INPUTS",M242)</f>
        <v>0</v>
      </c>
      <c r="D243" s="3">
        <f>IF(Inputs!$B$27&lt;&gt;"Ready to model","PENDING INPUTS",ROUND(B243*(IF(A243&lt;=Inputs!$B$13,Inputs!$B$12,Inputs!$B$14))/12,2))</f>
        <v>0</v>
      </c>
      <c r="E243" s="3">
        <f>IF(Inputs!$B$27&lt;&gt;"Ready to model","PENDING INPUTS",ROUND(C243*Inputs!$B$5/12,2))</f>
        <v>0</v>
      </c>
      <c r="F243" s="3">
        <f>IF(Inputs!$B$27&lt;&gt;"Ready to model","PENDING INPUTS",MIN(B243+D243,MAX(Inputs!$B$16,ROUND(B243*Inputs!$B$15,2))))</f>
        <v>0</v>
      </c>
      <c r="G243" s="3">
        <f>IF(Inputs!$B$27&lt;&gt;"Ready to model","PENDING INPUTS",MIN(C243+E243,Inputs!$B$9))</f>
        <v>0</v>
      </c>
      <c r="H243" s="3">
        <f>IF(Inputs!$B$27&lt;&gt;"Ready to model","PENDING INPUTS",Inputs!$B$7)</f>
        <v>550</v>
      </c>
      <c r="I243" s="3">
        <f>IF(Inputs!$B$27&lt;&gt;"Ready to model","PENDING INPUTS",MAX(0,F243+G243-H243))</f>
        <v>0</v>
      </c>
      <c r="J243" s="3">
        <f>IF(Inputs!$B$27&lt;&gt;"Ready to model","PENDING INPUTS",IF(F243+G243&gt;H243,IF(F243+G243=0,0,H243*F243/(F243+G243)),MIN(B243+D243,F243+MAX(0,H243-F243-G243-IF((IF(A243&lt;=Inputs!$B$13,Inputs!$B$12,Inputs!$B$14))&lt;Inputs!$B$5,C243+E243-G243,0)))))</f>
        <v>0</v>
      </c>
      <c r="K243" s="3">
        <f>IF(Inputs!$B$27&lt;&gt;"Ready to model","PENDING INPUTS",MIN(C243+E243,MAX(0,H243-J243)))</f>
        <v>0</v>
      </c>
      <c r="L243" s="3">
        <f>IF(Inputs!$B$27&lt;&gt;"Ready to model","PENDING INPUTS",MAX(0,B243+D243-J243))</f>
        <v>0</v>
      </c>
      <c r="M243" s="3">
        <f>IF(Inputs!$B$27&lt;&gt;"Ready to model","PENDING INPUTS",MAX(0,C243+E243-K243))</f>
        <v>0</v>
      </c>
      <c r="N243" s="3">
        <f>IF(Inputs!$B$27&lt;&gt;"Ready to model","PENDING INPUTS",L243+M243)</f>
        <v>0</v>
      </c>
      <c r="O243" s="3">
        <f>IF(Inputs!$B$27&lt;&gt;"Ready to model","PENDING INPUTS",D243+E243+O242)</f>
        <v>792.25</v>
      </c>
      <c r="P243" s="3">
        <f>IF(Inputs!$B$27&lt;&gt;"Ready to model","PENDING INPUTS",J243+K243+P242)</f>
        <v>10866.25</v>
      </c>
    </row>
    <row r="244" spans="1:16" ht="27.95" customHeight="1" x14ac:dyDescent="0.25">
      <c r="A244">
        <v>240</v>
      </c>
      <c r="B244" s="3">
        <f>IF(Inputs!$B$27&lt;&gt;"Ready to model","PENDING INPUTS",L243)</f>
        <v>0</v>
      </c>
      <c r="C244" s="3">
        <f>IF(Inputs!$B$27&lt;&gt;"Ready to model","PENDING INPUTS",M243)</f>
        <v>0</v>
      </c>
      <c r="D244" s="3">
        <f>IF(Inputs!$B$27&lt;&gt;"Ready to model","PENDING INPUTS",ROUND(B244*(IF(A244&lt;=Inputs!$B$13,Inputs!$B$12,Inputs!$B$14))/12,2))</f>
        <v>0</v>
      </c>
      <c r="E244" s="3">
        <f>IF(Inputs!$B$27&lt;&gt;"Ready to model","PENDING INPUTS",ROUND(C244*Inputs!$B$5/12,2))</f>
        <v>0</v>
      </c>
      <c r="F244" s="3">
        <f>IF(Inputs!$B$27&lt;&gt;"Ready to model","PENDING INPUTS",MIN(B244+D244,MAX(Inputs!$B$16,ROUND(B244*Inputs!$B$15,2))))</f>
        <v>0</v>
      </c>
      <c r="G244" s="3">
        <f>IF(Inputs!$B$27&lt;&gt;"Ready to model","PENDING INPUTS",MIN(C244+E244,Inputs!$B$9))</f>
        <v>0</v>
      </c>
      <c r="H244" s="3">
        <f>IF(Inputs!$B$27&lt;&gt;"Ready to model","PENDING INPUTS",Inputs!$B$7)</f>
        <v>550</v>
      </c>
      <c r="I244" s="3">
        <f>IF(Inputs!$B$27&lt;&gt;"Ready to model","PENDING INPUTS",MAX(0,F244+G244-H244))</f>
        <v>0</v>
      </c>
      <c r="J244" s="3">
        <f>IF(Inputs!$B$27&lt;&gt;"Ready to model","PENDING INPUTS",IF(F244+G244&gt;H244,IF(F244+G244=0,0,H244*F244/(F244+G244)),MIN(B244+D244,F244+MAX(0,H244-F244-G244-IF((IF(A244&lt;=Inputs!$B$13,Inputs!$B$12,Inputs!$B$14))&lt;Inputs!$B$5,C244+E244-G244,0)))))</f>
        <v>0</v>
      </c>
      <c r="K244" s="3">
        <f>IF(Inputs!$B$27&lt;&gt;"Ready to model","PENDING INPUTS",MIN(C244+E244,MAX(0,H244-J244)))</f>
        <v>0</v>
      </c>
      <c r="L244" s="3">
        <f>IF(Inputs!$B$27&lt;&gt;"Ready to model","PENDING INPUTS",MAX(0,B244+D244-J244))</f>
        <v>0</v>
      </c>
      <c r="M244" s="3">
        <f>IF(Inputs!$B$27&lt;&gt;"Ready to model","PENDING INPUTS",MAX(0,C244+E244-K244))</f>
        <v>0</v>
      </c>
      <c r="N244" s="3">
        <f>IF(Inputs!$B$27&lt;&gt;"Ready to model","PENDING INPUTS",L244+M244)</f>
        <v>0</v>
      </c>
      <c r="O244" s="3">
        <f>IF(Inputs!$B$27&lt;&gt;"Ready to model","PENDING INPUTS",D244+E244+O243)</f>
        <v>792.25</v>
      </c>
      <c r="P244" s="3">
        <f>IF(Inputs!$B$27&lt;&gt;"Ready to model","PENDING INPUTS",J244+K244+P243)</f>
        <v>10866.25</v>
      </c>
    </row>
    <row r="245" spans="1:16" ht="27.95" customHeight="1" x14ac:dyDescent="0.25">
      <c r="A245">
        <v>241</v>
      </c>
      <c r="B245" s="3">
        <f>IF(Inputs!$B$27&lt;&gt;"Ready to model","PENDING INPUTS",L244)</f>
        <v>0</v>
      </c>
      <c r="C245" s="3">
        <f>IF(Inputs!$B$27&lt;&gt;"Ready to model","PENDING INPUTS",M244)</f>
        <v>0</v>
      </c>
      <c r="D245" s="3">
        <f>IF(Inputs!$B$27&lt;&gt;"Ready to model","PENDING INPUTS",ROUND(B245*(IF(A245&lt;=Inputs!$B$13,Inputs!$B$12,Inputs!$B$14))/12,2))</f>
        <v>0</v>
      </c>
      <c r="E245" s="3">
        <f>IF(Inputs!$B$27&lt;&gt;"Ready to model","PENDING INPUTS",ROUND(C245*Inputs!$B$5/12,2))</f>
        <v>0</v>
      </c>
      <c r="F245" s="3">
        <f>IF(Inputs!$B$27&lt;&gt;"Ready to model","PENDING INPUTS",MIN(B245+D245,MAX(Inputs!$B$16,ROUND(B245*Inputs!$B$15,2))))</f>
        <v>0</v>
      </c>
      <c r="G245" s="3">
        <f>IF(Inputs!$B$27&lt;&gt;"Ready to model","PENDING INPUTS",MIN(C245+E245,Inputs!$B$9))</f>
        <v>0</v>
      </c>
      <c r="H245" s="3">
        <f>IF(Inputs!$B$27&lt;&gt;"Ready to model","PENDING INPUTS",Inputs!$B$7)</f>
        <v>550</v>
      </c>
      <c r="I245" s="3">
        <f>IF(Inputs!$B$27&lt;&gt;"Ready to model","PENDING INPUTS",MAX(0,F245+G245-H245))</f>
        <v>0</v>
      </c>
      <c r="J245" s="3">
        <f>IF(Inputs!$B$27&lt;&gt;"Ready to model","PENDING INPUTS",IF(F245+G245&gt;H245,IF(F245+G245=0,0,H245*F245/(F245+G245)),MIN(B245+D245,F245+MAX(0,H245-F245-G245-IF((IF(A245&lt;=Inputs!$B$13,Inputs!$B$12,Inputs!$B$14))&lt;Inputs!$B$5,C245+E245-G245,0)))))</f>
        <v>0</v>
      </c>
      <c r="K245" s="3">
        <f>IF(Inputs!$B$27&lt;&gt;"Ready to model","PENDING INPUTS",MIN(C245+E245,MAX(0,H245-J245)))</f>
        <v>0</v>
      </c>
      <c r="L245" s="3">
        <f>IF(Inputs!$B$27&lt;&gt;"Ready to model","PENDING INPUTS",MAX(0,B245+D245-J245))</f>
        <v>0</v>
      </c>
      <c r="M245" s="3">
        <f>IF(Inputs!$B$27&lt;&gt;"Ready to model","PENDING INPUTS",MAX(0,C245+E245-K245))</f>
        <v>0</v>
      </c>
      <c r="N245" s="3">
        <f>IF(Inputs!$B$27&lt;&gt;"Ready to model","PENDING INPUTS",L245+M245)</f>
        <v>0</v>
      </c>
      <c r="O245" s="3">
        <f>IF(Inputs!$B$27&lt;&gt;"Ready to model","PENDING INPUTS",D245+E245+O244)</f>
        <v>792.25</v>
      </c>
      <c r="P245" s="3">
        <f>IF(Inputs!$B$27&lt;&gt;"Ready to model","PENDING INPUTS",J245+K245+P244)</f>
        <v>10866.25</v>
      </c>
    </row>
    <row r="246" spans="1:16" ht="27.95" customHeight="1" x14ac:dyDescent="0.25">
      <c r="A246">
        <v>242</v>
      </c>
      <c r="B246" s="3">
        <f>IF(Inputs!$B$27&lt;&gt;"Ready to model","PENDING INPUTS",L245)</f>
        <v>0</v>
      </c>
      <c r="C246" s="3">
        <f>IF(Inputs!$B$27&lt;&gt;"Ready to model","PENDING INPUTS",M245)</f>
        <v>0</v>
      </c>
      <c r="D246" s="3">
        <f>IF(Inputs!$B$27&lt;&gt;"Ready to model","PENDING INPUTS",ROUND(B246*(IF(A246&lt;=Inputs!$B$13,Inputs!$B$12,Inputs!$B$14))/12,2))</f>
        <v>0</v>
      </c>
      <c r="E246" s="3">
        <f>IF(Inputs!$B$27&lt;&gt;"Ready to model","PENDING INPUTS",ROUND(C246*Inputs!$B$5/12,2))</f>
        <v>0</v>
      </c>
      <c r="F246" s="3">
        <f>IF(Inputs!$B$27&lt;&gt;"Ready to model","PENDING INPUTS",MIN(B246+D246,MAX(Inputs!$B$16,ROUND(B246*Inputs!$B$15,2))))</f>
        <v>0</v>
      </c>
      <c r="G246" s="3">
        <f>IF(Inputs!$B$27&lt;&gt;"Ready to model","PENDING INPUTS",MIN(C246+E246,Inputs!$B$9))</f>
        <v>0</v>
      </c>
      <c r="H246" s="3">
        <f>IF(Inputs!$B$27&lt;&gt;"Ready to model","PENDING INPUTS",Inputs!$B$7)</f>
        <v>550</v>
      </c>
      <c r="I246" s="3">
        <f>IF(Inputs!$B$27&lt;&gt;"Ready to model","PENDING INPUTS",MAX(0,F246+G246-H246))</f>
        <v>0</v>
      </c>
      <c r="J246" s="3">
        <f>IF(Inputs!$B$27&lt;&gt;"Ready to model","PENDING INPUTS",IF(F246+G246&gt;H246,IF(F246+G246=0,0,H246*F246/(F246+G246)),MIN(B246+D246,F246+MAX(0,H246-F246-G246-IF((IF(A246&lt;=Inputs!$B$13,Inputs!$B$12,Inputs!$B$14))&lt;Inputs!$B$5,C246+E246-G246,0)))))</f>
        <v>0</v>
      </c>
      <c r="K246" s="3">
        <f>IF(Inputs!$B$27&lt;&gt;"Ready to model","PENDING INPUTS",MIN(C246+E246,MAX(0,H246-J246)))</f>
        <v>0</v>
      </c>
      <c r="L246" s="3">
        <f>IF(Inputs!$B$27&lt;&gt;"Ready to model","PENDING INPUTS",MAX(0,B246+D246-J246))</f>
        <v>0</v>
      </c>
      <c r="M246" s="3">
        <f>IF(Inputs!$B$27&lt;&gt;"Ready to model","PENDING INPUTS",MAX(0,C246+E246-K246))</f>
        <v>0</v>
      </c>
      <c r="N246" s="3">
        <f>IF(Inputs!$B$27&lt;&gt;"Ready to model","PENDING INPUTS",L246+M246)</f>
        <v>0</v>
      </c>
      <c r="O246" s="3">
        <f>IF(Inputs!$B$27&lt;&gt;"Ready to model","PENDING INPUTS",D246+E246+O245)</f>
        <v>792.25</v>
      </c>
      <c r="P246" s="3">
        <f>IF(Inputs!$B$27&lt;&gt;"Ready to model","PENDING INPUTS",J246+K246+P245)</f>
        <v>10866.25</v>
      </c>
    </row>
    <row r="247" spans="1:16" ht="27.95" customHeight="1" x14ac:dyDescent="0.25">
      <c r="A247">
        <v>243</v>
      </c>
      <c r="B247" s="3">
        <f>IF(Inputs!$B$27&lt;&gt;"Ready to model","PENDING INPUTS",L246)</f>
        <v>0</v>
      </c>
      <c r="C247" s="3">
        <f>IF(Inputs!$B$27&lt;&gt;"Ready to model","PENDING INPUTS",M246)</f>
        <v>0</v>
      </c>
      <c r="D247" s="3">
        <f>IF(Inputs!$B$27&lt;&gt;"Ready to model","PENDING INPUTS",ROUND(B247*(IF(A247&lt;=Inputs!$B$13,Inputs!$B$12,Inputs!$B$14))/12,2))</f>
        <v>0</v>
      </c>
      <c r="E247" s="3">
        <f>IF(Inputs!$B$27&lt;&gt;"Ready to model","PENDING INPUTS",ROUND(C247*Inputs!$B$5/12,2))</f>
        <v>0</v>
      </c>
      <c r="F247" s="3">
        <f>IF(Inputs!$B$27&lt;&gt;"Ready to model","PENDING INPUTS",MIN(B247+D247,MAX(Inputs!$B$16,ROUND(B247*Inputs!$B$15,2))))</f>
        <v>0</v>
      </c>
      <c r="G247" s="3">
        <f>IF(Inputs!$B$27&lt;&gt;"Ready to model","PENDING INPUTS",MIN(C247+E247,Inputs!$B$9))</f>
        <v>0</v>
      </c>
      <c r="H247" s="3">
        <f>IF(Inputs!$B$27&lt;&gt;"Ready to model","PENDING INPUTS",Inputs!$B$7)</f>
        <v>550</v>
      </c>
      <c r="I247" s="3">
        <f>IF(Inputs!$B$27&lt;&gt;"Ready to model","PENDING INPUTS",MAX(0,F247+G247-H247))</f>
        <v>0</v>
      </c>
      <c r="J247" s="3">
        <f>IF(Inputs!$B$27&lt;&gt;"Ready to model","PENDING INPUTS",IF(F247+G247&gt;H247,IF(F247+G247=0,0,H247*F247/(F247+G247)),MIN(B247+D247,F247+MAX(0,H247-F247-G247-IF((IF(A247&lt;=Inputs!$B$13,Inputs!$B$12,Inputs!$B$14))&lt;Inputs!$B$5,C247+E247-G247,0)))))</f>
        <v>0</v>
      </c>
      <c r="K247" s="3">
        <f>IF(Inputs!$B$27&lt;&gt;"Ready to model","PENDING INPUTS",MIN(C247+E247,MAX(0,H247-J247)))</f>
        <v>0</v>
      </c>
      <c r="L247" s="3">
        <f>IF(Inputs!$B$27&lt;&gt;"Ready to model","PENDING INPUTS",MAX(0,B247+D247-J247))</f>
        <v>0</v>
      </c>
      <c r="M247" s="3">
        <f>IF(Inputs!$B$27&lt;&gt;"Ready to model","PENDING INPUTS",MAX(0,C247+E247-K247))</f>
        <v>0</v>
      </c>
      <c r="N247" s="3">
        <f>IF(Inputs!$B$27&lt;&gt;"Ready to model","PENDING INPUTS",L247+M247)</f>
        <v>0</v>
      </c>
      <c r="O247" s="3">
        <f>IF(Inputs!$B$27&lt;&gt;"Ready to model","PENDING INPUTS",D247+E247+O246)</f>
        <v>792.25</v>
      </c>
      <c r="P247" s="3">
        <f>IF(Inputs!$B$27&lt;&gt;"Ready to model","PENDING INPUTS",J247+K247+P246)</f>
        <v>10866.25</v>
      </c>
    </row>
    <row r="248" spans="1:16" ht="27.95" customHeight="1" x14ac:dyDescent="0.25">
      <c r="A248">
        <v>244</v>
      </c>
      <c r="B248" s="3">
        <f>IF(Inputs!$B$27&lt;&gt;"Ready to model","PENDING INPUTS",L247)</f>
        <v>0</v>
      </c>
      <c r="C248" s="3">
        <f>IF(Inputs!$B$27&lt;&gt;"Ready to model","PENDING INPUTS",M247)</f>
        <v>0</v>
      </c>
      <c r="D248" s="3">
        <f>IF(Inputs!$B$27&lt;&gt;"Ready to model","PENDING INPUTS",ROUND(B248*(IF(A248&lt;=Inputs!$B$13,Inputs!$B$12,Inputs!$B$14))/12,2))</f>
        <v>0</v>
      </c>
      <c r="E248" s="3">
        <f>IF(Inputs!$B$27&lt;&gt;"Ready to model","PENDING INPUTS",ROUND(C248*Inputs!$B$5/12,2))</f>
        <v>0</v>
      </c>
      <c r="F248" s="3">
        <f>IF(Inputs!$B$27&lt;&gt;"Ready to model","PENDING INPUTS",MIN(B248+D248,MAX(Inputs!$B$16,ROUND(B248*Inputs!$B$15,2))))</f>
        <v>0</v>
      </c>
      <c r="G248" s="3">
        <f>IF(Inputs!$B$27&lt;&gt;"Ready to model","PENDING INPUTS",MIN(C248+E248,Inputs!$B$9))</f>
        <v>0</v>
      </c>
      <c r="H248" s="3">
        <f>IF(Inputs!$B$27&lt;&gt;"Ready to model","PENDING INPUTS",Inputs!$B$7)</f>
        <v>550</v>
      </c>
      <c r="I248" s="3">
        <f>IF(Inputs!$B$27&lt;&gt;"Ready to model","PENDING INPUTS",MAX(0,F248+G248-H248))</f>
        <v>0</v>
      </c>
      <c r="J248" s="3">
        <f>IF(Inputs!$B$27&lt;&gt;"Ready to model","PENDING INPUTS",IF(F248+G248&gt;H248,IF(F248+G248=0,0,H248*F248/(F248+G248)),MIN(B248+D248,F248+MAX(0,H248-F248-G248-IF((IF(A248&lt;=Inputs!$B$13,Inputs!$B$12,Inputs!$B$14))&lt;Inputs!$B$5,C248+E248-G248,0)))))</f>
        <v>0</v>
      </c>
      <c r="K248" s="3">
        <f>IF(Inputs!$B$27&lt;&gt;"Ready to model","PENDING INPUTS",MIN(C248+E248,MAX(0,H248-J248)))</f>
        <v>0</v>
      </c>
      <c r="L248" s="3">
        <f>IF(Inputs!$B$27&lt;&gt;"Ready to model","PENDING INPUTS",MAX(0,B248+D248-J248))</f>
        <v>0</v>
      </c>
      <c r="M248" s="3">
        <f>IF(Inputs!$B$27&lt;&gt;"Ready to model","PENDING INPUTS",MAX(0,C248+E248-K248))</f>
        <v>0</v>
      </c>
      <c r="N248" s="3">
        <f>IF(Inputs!$B$27&lt;&gt;"Ready to model","PENDING INPUTS",L248+M248)</f>
        <v>0</v>
      </c>
      <c r="O248" s="3">
        <f>IF(Inputs!$B$27&lt;&gt;"Ready to model","PENDING INPUTS",D248+E248+O247)</f>
        <v>792.25</v>
      </c>
      <c r="P248" s="3">
        <f>IF(Inputs!$B$27&lt;&gt;"Ready to model","PENDING INPUTS",J248+K248+P247)</f>
        <v>10866.25</v>
      </c>
    </row>
    <row r="249" spans="1:16" ht="27.95" customHeight="1" x14ac:dyDescent="0.25">
      <c r="A249">
        <v>245</v>
      </c>
      <c r="B249" s="3">
        <f>IF(Inputs!$B$27&lt;&gt;"Ready to model","PENDING INPUTS",L248)</f>
        <v>0</v>
      </c>
      <c r="C249" s="3">
        <f>IF(Inputs!$B$27&lt;&gt;"Ready to model","PENDING INPUTS",M248)</f>
        <v>0</v>
      </c>
      <c r="D249" s="3">
        <f>IF(Inputs!$B$27&lt;&gt;"Ready to model","PENDING INPUTS",ROUND(B249*(IF(A249&lt;=Inputs!$B$13,Inputs!$B$12,Inputs!$B$14))/12,2))</f>
        <v>0</v>
      </c>
      <c r="E249" s="3">
        <f>IF(Inputs!$B$27&lt;&gt;"Ready to model","PENDING INPUTS",ROUND(C249*Inputs!$B$5/12,2))</f>
        <v>0</v>
      </c>
      <c r="F249" s="3">
        <f>IF(Inputs!$B$27&lt;&gt;"Ready to model","PENDING INPUTS",MIN(B249+D249,MAX(Inputs!$B$16,ROUND(B249*Inputs!$B$15,2))))</f>
        <v>0</v>
      </c>
      <c r="G249" s="3">
        <f>IF(Inputs!$B$27&lt;&gt;"Ready to model","PENDING INPUTS",MIN(C249+E249,Inputs!$B$9))</f>
        <v>0</v>
      </c>
      <c r="H249" s="3">
        <f>IF(Inputs!$B$27&lt;&gt;"Ready to model","PENDING INPUTS",Inputs!$B$7)</f>
        <v>550</v>
      </c>
      <c r="I249" s="3">
        <f>IF(Inputs!$B$27&lt;&gt;"Ready to model","PENDING INPUTS",MAX(0,F249+G249-H249))</f>
        <v>0</v>
      </c>
      <c r="J249" s="3">
        <f>IF(Inputs!$B$27&lt;&gt;"Ready to model","PENDING INPUTS",IF(F249+G249&gt;H249,IF(F249+G249=0,0,H249*F249/(F249+G249)),MIN(B249+D249,F249+MAX(0,H249-F249-G249-IF((IF(A249&lt;=Inputs!$B$13,Inputs!$B$12,Inputs!$B$14))&lt;Inputs!$B$5,C249+E249-G249,0)))))</f>
        <v>0</v>
      </c>
      <c r="K249" s="3">
        <f>IF(Inputs!$B$27&lt;&gt;"Ready to model","PENDING INPUTS",MIN(C249+E249,MAX(0,H249-J249)))</f>
        <v>0</v>
      </c>
      <c r="L249" s="3">
        <f>IF(Inputs!$B$27&lt;&gt;"Ready to model","PENDING INPUTS",MAX(0,B249+D249-J249))</f>
        <v>0</v>
      </c>
      <c r="M249" s="3">
        <f>IF(Inputs!$B$27&lt;&gt;"Ready to model","PENDING INPUTS",MAX(0,C249+E249-K249))</f>
        <v>0</v>
      </c>
      <c r="N249" s="3">
        <f>IF(Inputs!$B$27&lt;&gt;"Ready to model","PENDING INPUTS",L249+M249)</f>
        <v>0</v>
      </c>
      <c r="O249" s="3">
        <f>IF(Inputs!$B$27&lt;&gt;"Ready to model","PENDING INPUTS",D249+E249+O248)</f>
        <v>792.25</v>
      </c>
      <c r="P249" s="3">
        <f>IF(Inputs!$B$27&lt;&gt;"Ready to model","PENDING INPUTS",J249+K249+P248)</f>
        <v>10866.25</v>
      </c>
    </row>
    <row r="250" spans="1:16" ht="27.95" customHeight="1" x14ac:dyDescent="0.25">
      <c r="A250">
        <v>246</v>
      </c>
      <c r="B250" s="3">
        <f>IF(Inputs!$B$27&lt;&gt;"Ready to model","PENDING INPUTS",L249)</f>
        <v>0</v>
      </c>
      <c r="C250" s="3">
        <f>IF(Inputs!$B$27&lt;&gt;"Ready to model","PENDING INPUTS",M249)</f>
        <v>0</v>
      </c>
      <c r="D250" s="3">
        <f>IF(Inputs!$B$27&lt;&gt;"Ready to model","PENDING INPUTS",ROUND(B250*(IF(A250&lt;=Inputs!$B$13,Inputs!$B$12,Inputs!$B$14))/12,2))</f>
        <v>0</v>
      </c>
      <c r="E250" s="3">
        <f>IF(Inputs!$B$27&lt;&gt;"Ready to model","PENDING INPUTS",ROUND(C250*Inputs!$B$5/12,2))</f>
        <v>0</v>
      </c>
      <c r="F250" s="3">
        <f>IF(Inputs!$B$27&lt;&gt;"Ready to model","PENDING INPUTS",MIN(B250+D250,MAX(Inputs!$B$16,ROUND(B250*Inputs!$B$15,2))))</f>
        <v>0</v>
      </c>
      <c r="G250" s="3">
        <f>IF(Inputs!$B$27&lt;&gt;"Ready to model","PENDING INPUTS",MIN(C250+E250,Inputs!$B$9))</f>
        <v>0</v>
      </c>
      <c r="H250" s="3">
        <f>IF(Inputs!$B$27&lt;&gt;"Ready to model","PENDING INPUTS",Inputs!$B$7)</f>
        <v>550</v>
      </c>
      <c r="I250" s="3">
        <f>IF(Inputs!$B$27&lt;&gt;"Ready to model","PENDING INPUTS",MAX(0,F250+G250-H250))</f>
        <v>0</v>
      </c>
      <c r="J250" s="3">
        <f>IF(Inputs!$B$27&lt;&gt;"Ready to model","PENDING INPUTS",IF(F250+G250&gt;H250,IF(F250+G250=0,0,H250*F250/(F250+G250)),MIN(B250+D250,F250+MAX(0,H250-F250-G250-IF((IF(A250&lt;=Inputs!$B$13,Inputs!$B$12,Inputs!$B$14))&lt;Inputs!$B$5,C250+E250-G250,0)))))</f>
        <v>0</v>
      </c>
      <c r="K250" s="3">
        <f>IF(Inputs!$B$27&lt;&gt;"Ready to model","PENDING INPUTS",MIN(C250+E250,MAX(0,H250-J250)))</f>
        <v>0</v>
      </c>
      <c r="L250" s="3">
        <f>IF(Inputs!$B$27&lt;&gt;"Ready to model","PENDING INPUTS",MAX(0,B250+D250-J250))</f>
        <v>0</v>
      </c>
      <c r="M250" s="3">
        <f>IF(Inputs!$B$27&lt;&gt;"Ready to model","PENDING INPUTS",MAX(0,C250+E250-K250))</f>
        <v>0</v>
      </c>
      <c r="N250" s="3">
        <f>IF(Inputs!$B$27&lt;&gt;"Ready to model","PENDING INPUTS",L250+M250)</f>
        <v>0</v>
      </c>
      <c r="O250" s="3">
        <f>IF(Inputs!$B$27&lt;&gt;"Ready to model","PENDING INPUTS",D250+E250+O249)</f>
        <v>792.25</v>
      </c>
      <c r="P250" s="3">
        <f>IF(Inputs!$B$27&lt;&gt;"Ready to model","PENDING INPUTS",J250+K250+P249)</f>
        <v>10866.25</v>
      </c>
    </row>
    <row r="251" spans="1:16" ht="27.95" customHeight="1" x14ac:dyDescent="0.25">
      <c r="A251">
        <v>247</v>
      </c>
      <c r="B251" s="3">
        <f>IF(Inputs!$B$27&lt;&gt;"Ready to model","PENDING INPUTS",L250)</f>
        <v>0</v>
      </c>
      <c r="C251" s="3">
        <f>IF(Inputs!$B$27&lt;&gt;"Ready to model","PENDING INPUTS",M250)</f>
        <v>0</v>
      </c>
      <c r="D251" s="3">
        <f>IF(Inputs!$B$27&lt;&gt;"Ready to model","PENDING INPUTS",ROUND(B251*(IF(A251&lt;=Inputs!$B$13,Inputs!$B$12,Inputs!$B$14))/12,2))</f>
        <v>0</v>
      </c>
      <c r="E251" s="3">
        <f>IF(Inputs!$B$27&lt;&gt;"Ready to model","PENDING INPUTS",ROUND(C251*Inputs!$B$5/12,2))</f>
        <v>0</v>
      </c>
      <c r="F251" s="3">
        <f>IF(Inputs!$B$27&lt;&gt;"Ready to model","PENDING INPUTS",MIN(B251+D251,MAX(Inputs!$B$16,ROUND(B251*Inputs!$B$15,2))))</f>
        <v>0</v>
      </c>
      <c r="G251" s="3">
        <f>IF(Inputs!$B$27&lt;&gt;"Ready to model","PENDING INPUTS",MIN(C251+E251,Inputs!$B$9))</f>
        <v>0</v>
      </c>
      <c r="H251" s="3">
        <f>IF(Inputs!$B$27&lt;&gt;"Ready to model","PENDING INPUTS",Inputs!$B$7)</f>
        <v>550</v>
      </c>
      <c r="I251" s="3">
        <f>IF(Inputs!$B$27&lt;&gt;"Ready to model","PENDING INPUTS",MAX(0,F251+G251-H251))</f>
        <v>0</v>
      </c>
      <c r="J251" s="3">
        <f>IF(Inputs!$B$27&lt;&gt;"Ready to model","PENDING INPUTS",IF(F251+G251&gt;H251,IF(F251+G251=0,0,H251*F251/(F251+G251)),MIN(B251+D251,F251+MAX(0,H251-F251-G251-IF((IF(A251&lt;=Inputs!$B$13,Inputs!$B$12,Inputs!$B$14))&lt;Inputs!$B$5,C251+E251-G251,0)))))</f>
        <v>0</v>
      </c>
      <c r="K251" s="3">
        <f>IF(Inputs!$B$27&lt;&gt;"Ready to model","PENDING INPUTS",MIN(C251+E251,MAX(0,H251-J251)))</f>
        <v>0</v>
      </c>
      <c r="L251" s="3">
        <f>IF(Inputs!$B$27&lt;&gt;"Ready to model","PENDING INPUTS",MAX(0,B251+D251-J251))</f>
        <v>0</v>
      </c>
      <c r="M251" s="3">
        <f>IF(Inputs!$B$27&lt;&gt;"Ready to model","PENDING INPUTS",MAX(0,C251+E251-K251))</f>
        <v>0</v>
      </c>
      <c r="N251" s="3">
        <f>IF(Inputs!$B$27&lt;&gt;"Ready to model","PENDING INPUTS",L251+M251)</f>
        <v>0</v>
      </c>
      <c r="O251" s="3">
        <f>IF(Inputs!$B$27&lt;&gt;"Ready to model","PENDING INPUTS",D251+E251+O250)</f>
        <v>792.25</v>
      </c>
      <c r="P251" s="3">
        <f>IF(Inputs!$B$27&lt;&gt;"Ready to model","PENDING INPUTS",J251+K251+P250)</f>
        <v>10866.25</v>
      </c>
    </row>
    <row r="252" spans="1:16" ht="27.95" customHeight="1" x14ac:dyDescent="0.25">
      <c r="A252">
        <v>248</v>
      </c>
      <c r="B252" s="3">
        <f>IF(Inputs!$B$27&lt;&gt;"Ready to model","PENDING INPUTS",L251)</f>
        <v>0</v>
      </c>
      <c r="C252" s="3">
        <f>IF(Inputs!$B$27&lt;&gt;"Ready to model","PENDING INPUTS",M251)</f>
        <v>0</v>
      </c>
      <c r="D252" s="3">
        <f>IF(Inputs!$B$27&lt;&gt;"Ready to model","PENDING INPUTS",ROUND(B252*(IF(A252&lt;=Inputs!$B$13,Inputs!$B$12,Inputs!$B$14))/12,2))</f>
        <v>0</v>
      </c>
      <c r="E252" s="3">
        <f>IF(Inputs!$B$27&lt;&gt;"Ready to model","PENDING INPUTS",ROUND(C252*Inputs!$B$5/12,2))</f>
        <v>0</v>
      </c>
      <c r="F252" s="3">
        <f>IF(Inputs!$B$27&lt;&gt;"Ready to model","PENDING INPUTS",MIN(B252+D252,MAX(Inputs!$B$16,ROUND(B252*Inputs!$B$15,2))))</f>
        <v>0</v>
      </c>
      <c r="G252" s="3">
        <f>IF(Inputs!$B$27&lt;&gt;"Ready to model","PENDING INPUTS",MIN(C252+E252,Inputs!$B$9))</f>
        <v>0</v>
      </c>
      <c r="H252" s="3">
        <f>IF(Inputs!$B$27&lt;&gt;"Ready to model","PENDING INPUTS",Inputs!$B$7)</f>
        <v>550</v>
      </c>
      <c r="I252" s="3">
        <f>IF(Inputs!$B$27&lt;&gt;"Ready to model","PENDING INPUTS",MAX(0,F252+G252-H252))</f>
        <v>0</v>
      </c>
      <c r="J252" s="3">
        <f>IF(Inputs!$B$27&lt;&gt;"Ready to model","PENDING INPUTS",IF(F252+G252&gt;H252,IF(F252+G252=0,0,H252*F252/(F252+G252)),MIN(B252+D252,F252+MAX(0,H252-F252-G252-IF((IF(A252&lt;=Inputs!$B$13,Inputs!$B$12,Inputs!$B$14))&lt;Inputs!$B$5,C252+E252-G252,0)))))</f>
        <v>0</v>
      </c>
      <c r="K252" s="3">
        <f>IF(Inputs!$B$27&lt;&gt;"Ready to model","PENDING INPUTS",MIN(C252+E252,MAX(0,H252-J252)))</f>
        <v>0</v>
      </c>
      <c r="L252" s="3">
        <f>IF(Inputs!$B$27&lt;&gt;"Ready to model","PENDING INPUTS",MAX(0,B252+D252-J252))</f>
        <v>0</v>
      </c>
      <c r="M252" s="3">
        <f>IF(Inputs!$B$27&lt;&gt;"Ready to model","PENDING INPUTS",MAX(0,C252+E252-K252))</f>
        <v>0</v>
      </c>
      <c r="N252" s="3">
        <f>IF(Inputs!$B$27&lt;&gt;"Ready to model","PENDING INPUTS",L252+M252)</f>
        <v>0</v>
      </c>
      <c r="O252" s="3">
        <f>IF(Inputs!$B$27&lt;&gt;"Ready to model","PENDING INPUTS",D252+E252+O251)</f>
        <v>792.25</v>
      </c>
      <c r="P252" s="3">
        <f>IF(Inputs!$B$27&lt;&gt;"Ready to model","PENDING INPUTS",J252+K252+P251)</f>
        <v>10866.25</v>
      </c>
    </row>
    <row r="253" spans="1:16" ht="27.95" customHeight="1" x14ac:dyDescent="0.25">
      <c r="A253">
        <v>249</v>
      </c>
      <c r="B253" s="3">
        <f>IF(Inputs!$B$27&lt;&gt;"Ready to model","PENDING INPUTS",L252)</f>
        <v>0</v>
      </c>
      <c r="C253" s="3">
        <f>IF(Inputs!$B$27&lt;&gt;"Ready to model","PENDING INPUTS",M252)</f>
        <v>0</v>
      </c>
      <c r="D253" s="3">
        <f>IF(Inputs!$B$27&lt;&gt;"Ready to model","PENDING INPUTS",ROUND(B253*(IF(A253&lt;=Inputs!$B$13,Inputs!$B$12,Inputs!$B$14))/12,2))</f>
        <v>0</v>
      </c>
      <c r="E253" s="3">
        <f>IF(Inputs!$B$27&lt;&gt;"Ready to model","PENDING INPUTS",ROUND(C253*Inputs!$B$5/12,2))</f>
        <v>0</v>
      </c>
      <c r="F253" s="3">
        <f>IF(Inputs!$B$27&lt;&gt;"Ready to model","PENDING INPUTS",MIN(B253+D253,MAX(Inputs!$B$16,ROUND(B253*Inputs!$B$15,2))))</f>
        <v>0</v>
      </c>
      <c r="G253" s="3">
        <f>IF(Inputs!$B$27&lt;&gt;"Ready to model","PENDING INPUTS",MIN(C253+E253,Inputs!$B$9))</f>
        <v>0</v>
      </c>
      <c r="H253" s="3">
        <f>IF(Inputs!$B$27&lt;&gt;"Ready to model","PENDING INPUTS",Inputs!$B$7)</f>
        <v>550</v>
      </c>
      <c r="I253" s="3">
        <f>IF(Inputs!$B$27&lt;&gt;"Ready to model","PENDING INPUTS",MAX(0,F253+G253-H253))</f>
        <v>0</v>
      </c>
      <c r="J253" s="3">
        <f>IF(Inputs!$B$27&lt;&gt;"Ready to model","PENDING INPUTS",IF(F253+G253&gt;H253,IF(F253+G253=0,0,H253*F253/(F253+G253)),MIN(B253+D253,F253+MAX(0,H253-F253-G253-IF((IF(A253&lt;=Inputs!$B$13,Inputs!$B$12,Inputs!$B$14))&lt;Inputs!$B$5,C253+E253-G253,0)))))</f>
        <v>0</v>
      </c>
      <c r="K253" s="3">
        <f>IF(Inputs!$B$27&lt;&gt;"Ready to model","PENDING INPUTS",MIN(C253+E253,MAX(0,H253-J253)))</f>
        <v>0</v>
      </c>
      <c r="L253" s="3">
        <f>IF(Inputs!$B$27&lt;&gt;"Ready to model","PENDING INPUTS",MAX(0,B253+D253-J253))</f>
        <v>0</v>
      </c>
      <c r="M253" s="3">
        <f>IF(Inputs!$B$27&lt;&gt;"Ready to model","PENDING INPUTS",MAX(0,C253+E253-K253))</f>
        <v>0</v>
      </c>
      <c r="N253" s="3">
        <f>IF(Inputs!$B$27&lt;&gt;"Ready to model","PENDING INPUTS",L253+M253)</f>
        <v>0</v>
      </c>
      <c r="O253" s="3">
        <f>IF(Inputs!$B$27&lt;&gt;"Ready to model","PENDING INPUTS",D253+E253+O252)</f>
        <v>792.25</v>
      </c>
      <c r="P253" s="3">
        <f>IF(Inputs!$B$27&lt;&gt;"Ready to model","PENDING INPUTS",J253+K253+P252)</f>
        <v>10866.25</v>
      </c>
    </row>
    <row r="254" spans="1:16" ht="27.95" customHeight="1" x14ac:dyDescent="0.25">
      <c r="A254">
        <v>250</v>
      </c>
      <c r="B254" s="3">
        <f>IF(Inputs!$B$27&lt;&gt;"Ready to model","PENDING INPUTS",L253)</f>
        <v>0</v>
      </c>
      <c r="C254" s="3">
        <f>IF(Inputs!$B$27&lt;&gt;"Ready to model","PENDING INPUTS",M253)</f>
        <v>0</v>
      </c>
      <c r="D254" s="3">
        <f>IF(Inputs!$B$27&lt;&gt;"Ready to model","PENDING INPUTS",ROUND(B254*(IF(A254&lt;=Inputs!$B$13,Inputs!$B$12,Inputs!$B$14))/12,2))</f>
        <v>0</v>
      </c>
      <c r="E254" s="3">
        <f>IF(Inputs!$B$27&lt;&gt;"Ready to model","PENDING INPUTS",ROUND(C254*Inputs!$B$5/12,2))</f>
        <v>0</v>
      </c>
      <c r="F254" s="3">
        <f>IF(Inputs!$B$27&lt;&gt;"Ready to model","PENDING INPUTS",MIN(B254+D254,MAX(Inputs!$B$16,ROUND(B254*Inputs!$B$15,2))))</f>
        <v>0</v>
      </c>
      <c r="G254" s="3">
        <f>IF(Inputs!$B$27&lt;&gt;"Ready to model","PENDING INPUTS",MIN(C254+E254,Inputs!$B$9))</f>
        <v>0</v>
      </c>
      <c r="H254" s="3">
        <f>IF(Inputs!$B$27&lt;&gt;"Ready to model","PENDING INPUTS",Inputs!$B$7)</f>
        <v>550</v>
      </c>
      <c r="I254" s="3">
        <f>IF(Inputs!$B$27&lt;&gt;"Ready to model","PENDING INPUTS",MAX(0,F254+G254-H254))</f>
        <v>0</v>
      </c>
      <c r="J254" s="3">
        <f>IF(Inputs!$B$27&lt;&gt;"Ready to model","PENDING INPUTS",IF(F254+G254&gt;H254,IF(F254+G254=0,0,H254*F254/(F254+G254)),MIN(B254+D254,F254+MAX(0,H254-F254-G254-IF((IF(A254&lt;=Inputs!$B$13,Inputs!$B$12,Inputs!$B$14))&lt;Inputs!$B$5,C254+E254-G254,0)))))</f>
        <v>0</v>
      </c>
      <c r="K254" s="3">
        <f>IF(Inputs!$B$27&lt;&gt;"Ready to model","PENDING INPUTS",MIN(C254+E254,MAX(0,H254-J254)))</f>
        <v>0</v>
      </c>
      <c r="L254" s="3">
        <f>IF(Inputs!$B$27&lt;&gt;"Ready to model","PENDING INPUTS",MAX(0,B254+D254-J254))</f>
        <v>0</v>
      </c>
      <c r="M254" s="3">
        <f>IF(Inputs!$B$27&lt;&gt;"Ready to model","PENDING INPUTS",MAX(0,C254+E254-K254))</f>
        <v>0</v>
      </c>
      <c r="N254" s="3">
        <f>IF(Inputs!$B$27&lt;&gt;"Ready to model","PENDING INPUTS",L254+M254)</f>
        <v>0</v>
      </c>
      <c r="O254" s="3">
        <f>IF(Inputs!$B$27&lt;&gt;"Ready to model","PENDING INPUTS",D254+E254+O253)</f>
        <v>792.25</v>
      </c>
      <c r="P254" s="3">
        <f>IF(Inputs!$B$27&lt;&gt;"Ready to model","PENDING INPUTS",J254+K254+P253)</f>
        <v>10866.25</v>
      </c>
    </row>
    <row r="255" spans="1:16" ht="27.95" customHeight="1" x14ac:dyDescent="0.25">
      <c r="A255">
        <v>251</v>
      </c>
      <c r="B255" s="3">
        <f>IF(Inputs!$B$27&lt;&gt;"Ready to model","PENDING INPUTS",L254)</f>
        <v>0</v>
      </c>
      <c r="C255" s="3">
        <f>IF(Inputs!$B$27&lt;&gt;"Ready to model","PENDING INPUTS",M254)</f>
        <v>0</v>
      </c>
      <c r="D255" s="3">
        <f>IF(Inputs!$B$27&lt;&gt;"Ready to model","PENDING INPUTS",ROUND(B255*(IF(A255&lt;=Inputs!$B$13,Inputs!$B$12,Inputs!$B$14))/12,2))</f>
        <v>0</v>
      </c>
      <c r="E255" s="3">
        <f>IF(Inputs!$B$27&lt;&gt;"Ready to model","PENDING INPUTS",ROUND(C255*Inputs!$B$5/12,2))</f>
        <v>0</v>
      </c>
      <c r="F255" s="3">
        <f>IF(Inputs!$B$27&lt;&gt;"Ready to model","PENDING INPUTS",MIN(B255+D255,MAX(Inputs!$B$16,ROUND(B255*Inputs!$B$15,2))))</f>
        <v>0</v>
      </c>
      <c r="G255" s="3">
        <f>IF(Inputs!$B$27&lt;&gt;"Ready to model","PENDING INPUTS",MIN(C255+E255,Inputs!$B$9))</f>
        <v>0</v>
      </c>
      <c r="H255" s="3">
        <f>IF(Inputs!$B$27&lt;&gt;"Ready to model","PENDING INPUTS",Inputs!$B$7)</f>
        <v>550</v>
      </c>
      <c r="I255" s="3">
        <f>IF(Inputs!$B$27&lt;&gt;"Ready to model","PENDING INPUTS",MAX(0,F255+G255-H255))</f>
        <v>0</v>
      </c>
      <c r="J255" s="3">
        <f>IF(Inputs!$B$27&lt;&gt;"Ready to model","PENDING INPUTS",IF(F255+G255&gt;H255,IF(F255+G255=0,0,H255*F255/(F255+G255)),MIN(B255+D255,F255+MAX(0,H255-F255-G255-IF((IF(A255&lt;=Inputs!$B$13,Inputs!$B$12,Inputs!$B$14))&lt;Inputs!$B$5,C255+E255-G255,0)))))</f>
        <v>0</v>
      </c>
      <c r="K255" s="3">
        <f>IF(Inputs!$B$27&lt;&gt;"Ready to model","PENDING INPUTS",MIN(C255+E255,MAX(0,H255-J255)))</f>
        <v>0</v>
      </c>
      <c r="L255" s="3">
        <f>IF(Inputs!$B$27&lt;&gt;"Ready to model","PENDING INPUTS",MAX(0,B255+D255-J255))</f>
        <v>0</v>
      </c>
      <c r="M255" s="3">
        <f>IF(Inputs!$B$27&lt;&gt;"Ready to model","PENDING INPUTS",MAX(0,C255+E255-K255))</f>
        <v>0</v>
      </c>
      <c r="N255" s="3">
        <f>IF(Inputs!$B$27&lt;&gt;"Ready to model","PENDING INPUTS",L255+M255)</f>
        <v>0</v>
      </c>
      <c r="O255" s="3">
        <f>IF(Inputs!$B$27&lt;&gt;"Ready to model","PENDING INPUTS",D255+E255+O254)</f>
        <v>792.25</v>
      </c>
      <c r="P255" s="3">
        <f>IF(Inputs!$B$27&lt;&gt;"Ready to model","PENDING INPUTS",J255+K255+P254)</f>
        <v>10866.25</v>
      </c>
    </row>
    <row r="256" spans="1:16" ht="27.95" customHeight="1" x14ac:dyDescent="0.25">
      <c r="A256">
        <v>252</v>
      </c>
      <c r="B256" s="3">
        <f>IF(Inputs!$B$27&lt;&gt;"Ready to model","PENDING INPUTS",L255)</f>
        <v>0</v>
      </c>
      <c r="C256" s="3">
        <f>IF(Inputs!$B$27&lt;&gt;"Ready to model","PENDING INPUTS",M255)</f>
        <v>0</v>
      </c>
      <c r="D256" s="3">
        <f>IF(Inputs!$B$27&lt;&gt;"Ready to model","PENDING INPUTS",ROUND(B256*(IF(A256&lt;=Inputs!$B$13,Inputs!$B$12,Inputs!$B$14))/12,2))</f>
        <v>0</v>
      </c>
      <c r="E256" s="3">
        <f>IF(Inputs!$B$27&lt;&gt;"Ready to model","PENDING INPUTS",ROUND(C256*Inputs!$B$5/12,2))</f>
        <v>0</v>
      </c>
      <c r="F256" s="3">
        <f>IF(Inputs!$B$27&lt;&gt;"Ready to model","PENDING INPUTS",MIN(B256+D256,MAX(Inputs!$B$16,ROUND(B256*Inputs!$B$15,2))))</f>
        <v>0</v>
      </c>
      <c r="G256" s="3">
        <f>IF(Inputs!$B$27&lt;&gt;"Ready to model","PENDING INPUTS",MIN(C256+E256,Inputs!$B$9))</f>
        <v>0</v>
      </c>
      <c r="H256" s="3">
        <f>IF(Inputs!$B$27&lt;&gt;"Ready to model","PENDING INPUTS",Inputs!$B$7)</f>
        <v>550</v>
      </c>
      <c r="I256" s="3">
        <f>IF(Inputs!$B$27&lt;&gt;"Ready to model","PENDING INPUTS",MAX(0,F256+G256-H256))</f>
        <v>0</v>
      </c>
      <c r="J256" s="3">
        <f>IF(Inputs!$B$27&lt;&gt;"Ready to model","PENDING INPUTS",IF(F256+G256&gt;H256,IF(F256+G256=0,0,H256*F256/(F256+G256)),MIN(B256+D256,F256+MAX(0,H256-F256-G256-IF((IF(A256&lt;=Inputs!$B$13,Inputs!$B$12,Inputs!$B$14))&lt;Inputs!$B$5,C256+E256-G256,0)))))</f>
        <v>0</v>
      </c>
      <c r="K256" s="3">
        <f>IF(Inputs!$B$27&lt;&gt;"Ready to model","PENDING INPUTS",MIN(C256+E256,MAX(0,H256-J256)))</f>
        <v>0</v>
      </c>
      <c r="L256" s="3">
        <f>IF(Inputs!$B$27&lt;&gt;"Ready to model","PENDING INPUTS",MAX(0,B256+D256-J256))</f>
        <v>0</v>
      </c>
      <c r="M256" s="3">
        <f>IF(Inputs!$B$27&lt;&gt;"Ready to model","PENDING INPUTS",MAX(0,C256+E256-K256))</f>
        <v>0</v>
      </c>
      <c r="N256" s="3">
        <f>IF(Inputs!$B$27&lt;&gt;"Ready to model","PENDING INPUTS",L256+M256)</f>
        <v>0</v>
      </c>
      <c r="O256" s="3">
        <f>IF(Inputs!$B$27&lt;&gt;"Ready to model","PENDING INPUTS",D256+E256+O255)</f>
        <v>792.25</v>
      </c>
      <c r="P256" s="3">
        <f>IF(Inputs!$B$27&lt;&gt;"Ready to model","PENDING INPUTS",J256+K256+P255)</f>
        <v>10866.25</v>
      </c>
    </row>
    <row r="257" spans="1:16" ht="27.95" customHeight="1" x14ac:dyDescent="0.25">
      <c r="A257">
        <v>253</v>
      </c>
      <c r="B257" s="3">
        <f>IF(Inputs!$B$27&lt;&gt;"Ready to model","PENDING INPUTS",L256)</f>
        <v>0</v>
      </c>
      <c r="C257" s="3">
        <f>IF(Inputs!$B$27&lt;&gt;"Ready to model","PENDING INPUTS",M256)</f>
        <v>0</v>
      </c>
      <c r="D257" s="3">
        <f>IF(Inputs!$B$27&lt;&gt;"Ready to model","PENDING INPUTS",ROUND(B257*(IF(A257&lt;=Inputs!$B$13,Inputs!$B$12,Inputs!$B$14))/12,2))</f>
        <v>0</v>
      </c>
      <c r="E257" s="3">
        <f>IF(Inputs!$B$27&lt;&gt;"Ready to model","PENDING INPUTS",ROUND(C257*Inputs!$B$5/12,2))</f>
        <v>0</v>
      </c>
      <c r="F257" s="3">
        <f>IF(Inputs!$B$27&lt;&gt;"Ready to model","PENDING INPUTS",MIN(B257+D257,MAX(Inputs!$B$16,ROUND(B257*Inputs!$B$15,2))))</f>
        <v>0</v>
      </c>
      <c r="G257" s="3">
        <f>IF(Inputs!$B$27&lt;&gt;"Ready to model","PENDING INPUTS",MIN(C257+E257,Inputs!$B$9))</f>
        <v>0</v>
      </c>
      <c r="H257" s="3">
        <f>IF(Inputs!$B$27&lt;&gt;"Ready to model","PENDING INPUTS",Inputs!$B$7)</f>
        <v>550</v>
      </c>
      <c r="I257" s="3">
        <f>IF(Inputs!$B$27&lt;&gt;"Ready to model","PENDING INPUTS",MAX(0,F257+G257-H257))</f>
        <v>0</v>
      </c>
      <c r="J257" s="3">
        <f>IF(Inputs!$B$27&lt;&gt;"Ready to model","PENDING INPUTS",IF(F257+G257&gt;H257,IF(F257+G257=0,0,H257*F257/(F257+G257)),MIN(B257+D257,F257+MAX(0,H257-F257-G257-IF((IF(A257&lt;=Inputs!$B$13,Inputs!$B$12,Inputs!$B$14))&lt;Inputs!$B$5,C257+E257-G257,0)))))</f>
        <v>0</v>
      </c>
      <c r="K257" s="3">
        <f>IF(Inputs!$B$27&lt;&gt;"Ready to model","PENDING INPUTS",MIN(C257+E257,MAX(0,H257-J257)))</f>
        <v>0</v>
      </c>
      <c r="L257" s="3">
        <f>IF(Inputs!$B$27&lt;&gt;"Ready to model","PENDING INPUTS",MAX(0,B257+D257-J257))</f>
        <v>0</v>
      </c>
      <c r="M257" s="3">
        <f>IF(Inputs!$B$27&lt;&gt;"Ready to model","PENDING INPUTS",MAX(0,C257+E257-K257))</f>
        <v>0</v>
      </c>
      <c r="N257" s="3">
        <f>IF(Inputs!$B$27&lt;&gt;"Ready to model","PENDING INPUTS",L257+M257)</f>
        <v>0</v>
      </c>
      <c r="O257" s="3">
        <f>IF(Inputs!$B$27&lt;&gt;"Ready to model","PENDING INPUTS",D257+E257+O256)</f>
        <v>792.25</v>
      </c>
      <c r="P257" s="3">
        <f>IF(Inputs!$B$27&lt;&gt;"Ready to model","PENDING INPUTS",J257+K257+P256)</f>
        <v>10866.25</v>
      </c>
    </row>
    <row r="258" spans="1:16" ht="27.95" customHeight="1" x14ac:dyDescent="0.25">
      <c r="A258">
        <v>254</v>
      </c>
      <c r="B258" s="3">
        <f>IF(Inputs!$B$27&lt;&gt;"Ready to model","PENDING INPUTS",L257)</f>
        <v>0</v>
      </c>
      <c r="C258" s="3">
        <f>IF(Inputs!$B$27&lt;&gt;"Ready to model","PENDING INPUTS",M257)</f>
        <v>0</v>
      </c>
      <c r="D258" s="3">
        <f>IF(Inputs!$B$27&lt;&gt;"Ready to model","PENDING INPUTS",ROUND(B258*(IF(A258&lt;=Inputs!$B$13,Inputs!$B$12,Inputs!$B$14))/12,2))</f>
        <v>0</v>
      </c>
      <c r="E258" s="3">
        <f>IF(Inputs!$B$27&lt;&gt;"Ready to model","PENDING INPUTS",ROUND(C258*Inputs!$B$5/12,2))</f>
        <v>0</v>
      </c>
      <c r="F258" s="3">
        <f>IF(Inputs!$B$27&lt;&gt;"Ready to model","PENDING INPUTS",MIN(B258+D258,MAX(Inputs!$B$16,ROUND(B258*Inputs!$B$15,2))))</f>
        <v>0</v>
      </c>
      <c r="G258" s="3">
        <f>IF(Inputs!$B$27&lt;&gt;"Ready to model","PENDING INPUTS",MIN(C258+E258,Inputs!$B$9))</f>
        <v>0</v>
      </c>
      <c r="H258" s="3">
        <f>IF(Inputs!$B$27&lt;&gt;"Ready to model","PENDING INPUTS",Inputs!$B$7)</f>
        <v>550</v>
      </c>
      <c r="I258" s="3">
        <f>IF(Inputs!$B$27&lt;&gt;"Ready to model","PENDING INPUTS",MAX(0,F258+G258-H258))</f>
        <v>0</v>
      </c>
      <c r="J258" s="3">
        <f>IF(Inputs!$B$27&lt;&gt;"Ready to model","PENDING INPUTS",IF(F258+G258&gt;H258,IF(F258+G258=0,0,H258*F258/(F258+G258)),MIN(B258+D258,F258+MAX(0,H258-F258-G258-IF((IF(A258&lt;=Inputs!$B$13,Inputs!$B$12,Inputs!$B$14))&lt;Inputs!$B$5,C258+E258-G258,0)))))</f>
        <v>0</v>
      </c>
      <c r="K258" s="3">
        <f>IF(Inputs!$B$27&lt;&gt;"Ready to model","PENDING INPUTS",MIN(C258+E258,MAX(0,H258-J258)))</f>
        <v>0</v>
      </c>
      <c r="L258" s="3">
        <f>IF(Inputs!$B$27&lt;&gt;"Ready to model","PENDING INPUTS",MAX(0,B258+D258-J258))</f>
        <v>0</v>
      </c>
      <c r="M258" s="3">
        <f>IF(Inputs!$B$27&lt;&gt;"Ready to model","PENDING INPUTS",MAX(0,C258+E258-K258))</f>
        <v>0</v>
      </c>
      <c r="N258" s="3">
        <f>IF(Inputs!$B$27&lt;&gt;"Ready to model","PENDING INPUTS",L258+M258)</f>
        <v>0</v>
      </c>
      <c r="O258" s="3">
        <f>IF(Inputs!$B$27&lt;&gt;"Ready to model","PENDING INPUTS",D258+E258+O257)</f>
        <v>792.25</v>
      </c>
      <c r="P258" s="3">
        <f>IF(Inputs!$B$27&lt;&gt;"Ready to model","PENDING INPUTS",J258+K258+P257)</f>
        <v>10866.25</v>
      </c>
    </row>
    <row r="259" spans="1:16" ht="27.95" customHeight="1" x14ac:dyDescent="0.25">
      <c r="A259">
        <v>255</v>
      </c>
      <c r="B259" s="3">
        <f>IF(Inputs!$B$27&lt;&gt;"Ready to model","PENDING INPUTS",L258)</f>
        <v>0</v>
      </c>
      <c r="C259" s="3">
        <f>IF(Inputs!$B$27&lt;&gt;"Ready to model","PENDING INPUTS",M258)</f>
        <v>0</v>
      </c>
      <c r="D259" s="3">
        <f>IF(Inputs!$B$27&lt;&gt;"Ready to model","PENDING INPUTS",ROUND(B259*(IF(A259&lt;=Inputs!$B$13,Inputs!$B$12,Inputs!$B$14))/12,2))</f>
        <v>0</v>
      </c>
      <c r="E259" s="3">
        <f>IF(Inputs!$B$27&lt;&gt;"Ready to model","PENDING INPUTS",ROUND(C259*Inputs!$B$5/12,2))</f>
        <v>0</v>
      </c>
      <c r="F259" s="3">
        <f>IF(Inputs!$B$27&lt;&gt;"Ready to model","PENDING INPUTS",MIN(B259+D259,MAX(Inputs!$B$16,ROUND(B259*Inputs!$B$15,2))))</f>
        <v>0</v>
      </c>
      <c r="G259" s="3">
        <f>IF(Inputs!$B$27&lt;&gt;"Ready to model","PENDING INPUTS",MIN(C259+E259,Inputs!$B$9))</f>
        <v>0</v>
      </c>
      <c r="H259" s="3">
        <f>IF(Inputs!$B$27&lt;&gt;"Ready to model","PENDING INPUTS",Inputs!$B$7)</f>
        <v>550</v>
      </c>
      <c r="I259" s="3">
        <f>IF(Inputs!$B$27&lt;&gt;"Ready to model","PENDING INPUTS",MAX(0,F259+G259-H259))</f>
        <v>0</v>
      </c>
      <c r="J259" s="3">
        <f>IF(Inputs!$B$27&lt;&gt;"Ready to model","PENDING INPUTS",IF(F259+G259&gt;H259,IF(F259+G259=0,0,H259*F259/(F259+G259)),MIN(B259+D259,F259+MAX(0,H259-F259-G259-IF((IF(A259&lt;=Inputs!$B$13,Inputs!$B$12,Inputs!$B$14))&lt;Inputs!$B$5,C259+E259-G259,0)))))</f>
        <v>0</v>
      </c>
      <c r="K259" s="3">
        <f>IF(Inputs!$B$27&lt;&gt;"Ready to model","PENDING INPUTS",MIN(C259+E259,MAX(0,H259-J259)))</f>
        <v>0</v>
      </c>
      <c r="L259" s="3">
        <f>IF(Inputs!$B$27&lt;&gt;"Ready to model","PENDING INPUTS",MAX(0,B259+D259-J259))</f>
        <v>0</v>
      </c>
      <c r="M259" s="3">
        <f>IF(Inputs!$B$27&lt;&gt;"Ready to model","PENDING INPUTS",MAX(0,C259+E259-K259))</f>
        <v>0</v>
      </c>
      <c r="N259" s="3">
        <f>IF(Inputs!$B$27&lt;&gt;"Ready to model","PENDING INPUTS",L259+M259)</f>
        <v>0</v>
      </c>
      <c r="O259" s="3">
        <f>IF(Inputs!$B$27&lt;&gt;"Ready to model","PENDING INPUTS",D259+E259+O258)</f>
        <v>792.25</v>
      </c>
      <c r="P259" s="3">
        <f>IF(Inputs!$B$27&lt;&gt;"Ready to model","PENDING INPUTS",J259+K259+P258)</f>
        <v>10866.25</v>
      </c>
    </row>
    <row r="260" spans="1:16" ht="27.95" customHeight="1" x14ac:dyDescent="0.25">
      <c r="A260">
        <v>256</v>
      </c>
      <c r="B260" s="3">
        <f>IF(Inputs!$B$27&lt;&gt;"Ready to model","PENDING INPUTS",L259)</f>
        <v>0</v>
      </c>
      <c r="C260" s="3">
        <f>IF(Inputs!$B$27&lt;&gt;"Ready to model","PENDING INPUTS",M259)</f>
        <v>0</v>
      </c>
      <c r="D260" s="3">
        <f>IF(Inputs!$B$27&lt;&gt;"Ready to model","PENDING INPUTS",ROUND(B260*(IF(A260&lt;=Inputs!$B$13,Inputs!$B$12,Inputs!$B$14))/12,2))</f>
        <v>0</v>
      </c>
      <c r="E260" s="3">
        <f>IF(Inputs!$B$27&lt;&gt;"Ready to model","PENDING INPUTS",ROUND(C260*Inputs!$B$5/12,2))</f>
        <v>0</v>
      </c>
      <c r="F260" s="3">
        <f>IF(Inputs!$B$27&lt;&gt;"Ready to model","PENDING INPUTS",MIN(B260+D260,MAX(Inputs!$B$16,ROUND(B260*Inputs!$B$15,2))))</f>
        <v>0</v>
      </c>
      <c r="G260" s="3">
        <f>IF(Inputs!$B$27&lt;&gt;"Ready to model","PENDING INPUTS",MIN(C260+E260,Inputs!$B$9))</f>
        <v>0</v>
      </c>
      <c r="H260" s="3">
        <f>IF(Inputs!$B$27&lt;&gt;"Ready to model","PENDING INPUTS",Inputs!$B$7)</f>
        <v>550</v>
      </c>
      <c r="I260" s="3">
        <f>IF(Inputs!$B$27&lt;&gt;"Ready to model","PENDING INPUTS",MAX(0,F260+G260-H260))</f>
        <v>0</v>
      </c>
      <c r="J260" s="3">
        <f>IF(Inputs!$B$27&lt;&gt;"Ready to model","PENDING INPUTS",IF(F260+G260&gt;H260,IF(F260+G260=0,0,H260*F260/(F260+G260)),MIN(B260+D260,F260+MAX(0,H260-F260-G260-IF((IF(A260&lt;=Inputs!$B$13,Inputs!$B$12,Inputs!$B$14))&lt;Inputs!$B$5,C260+E260-G260,0)))))</f>
        <v>0</v>
      </c>
      <c r="K260" s="3">
        <f>IF(Inputs!$B$27&lt;&gt;"Ready to model","PENDING INPUTS",MIN(C260+E260,MAX(0,H260-J260)))</f>
        <v>0</v>
      </c>
      <c r="L260" s="3">
        <f>IF(Inputs!$B$27&lt;&gt;"Ready to model","PENDING INPUTS",MAX(0,B260+D260-J260))</f>
        <v>0</v>
      </c>
      <c r="M260" s="3">
        <f>IF(Inputs!$B$27&lt;&gt;"Ready to model","PENDING INPUTS",MAX(0,C260+E260-K260))</f>
        <v>0</v>
      </c>
      <c r="N260" s="3">
        <f>IF(Inputs!$B$27&lt;&gt;"Ready to model","PENDING INPUTS",L260+M260)</f>
        <v>0</v>
      </c>
      <c r="O260" s="3">
        <f>IF(Inputs!$B$27&lt;&gt;"Ready to model","PENDING INPUTS",D260+E260+O259)</f>
        <v>792.25</v>
      </c>
      <c r="P260" s="3">
        <f>IF(Inputs!$B$27&lt;&gt;"Ready to model","PENDING INPUTS",J260+K260+P259)</f>
        <v>10866.25</v>
      </c>
    </row>
    <row r="261" spans="1:16" ht="27.95" customHeight="1" x14ac:dyDescent="0.25">
      <c r="A261">
        <v>257</v>
      </c>
      <c r="B261" s="3">
        <f>IF(Inputs!$B$27&lt;&gt;"Ready to model","PENDING INPUTS",L260)</f>
        <v>0</v>
      </c>
      <c r="C261" s="3">
        <f>IF(Inputs!$B$27&lt;&gt;"Ready to model","PENDING INPUTS",M260)</f>
        <v>0</v>
      </c>
      <c r="D261" s="3">
        <f>IF(Inputs!$B$27&lt;&gt;"Ready to model","PENDING INPUTS",ROUND(B261*(IF(A261&lt;=Inputs!$B$13,Inputs!$B$12,Inputs!$B$14))/12,2))</f>
        <v>0</v>
      </c>
      <c r="E261" s="3">
        <f>IF(Inputs!$B$27&lt;&gt;"Ready to model","PENDING INPUTS",ROUND(C261*Inputs!$B$5/12,2))</f>
        <v>0</v>
      </c>
      <c r="F261" s="3">
        <f>IF(Inputs!$B$27&lt;&gt;"Ready to model","PENDING INPUTS",MIN(B261+D261,MAX(Inputs!$B$16,ROUND(B261*Inputs!$B$15,2))))</f>
        <v>0</v>
      </c>
      <c r="G261" s="3">
        <f>IF(Inputs!$B$27&lt;&gt;"Ready to model","PENDING INPUTS",MIN(C261+E261,Inputs!$B$9))</f>
        <v>0</v>
      </c>
      <c r="H261" s="3">
        <f>IF(Inputs!$B$27&lt;&gt;"Ready to model","PENDING INPUTS",Inputs!$B$7)</f>
        <v>550</v>
      </c>
      <c r="I261" s="3">
        <f>IF(Inputs!$B$27&lt;&gt;"Ready to model","PENDING INPUTS",MAX(0,F261+G261-H261))</f>
        <v>0</v>
      </c>
      <c r="J261" s="3">
        <f>IF(Inputs!$B$27&lt;&gt;"Ready to model","PENDING INPUTS",IF(F261+G261&gt;H261,IF(F261+G261=0,0,H261*F261/(F261+G261)),MIN(B261+D261,F261+MAX(0,H261-F261-G261-IF((IF(A261&lt;=Inputs!$B$13,Inputs!$B$12,Inputs!$B$14))&lt;Inputs!$B$5,C261+E261-G261,0)))))</f>
        <v>0</v>
      </c>
      <c r="K261" s="3">
        <f>IF(Inputs!$B$27&lt;&gt;"Ready to model","PENDING INPUTS",MIN(C261+E261,MAX(0,H261-J261)))</f>
        <v>0</v>
      </c>
      <c r="L261" s="3">
        <f>IF(Inputs!$B$27&lt;&gt;"Ready to model","PENDING INPUTS",MAX(0,B261+D261-J261))</f>
        <v>0</v>
      </c>
      <c r="M261" s="3">
        <f>IF(Inputs!$B$27&lt;&gt;"Ready to model","PENDING INPUTS",MAX(0,C261+E261-K261))</f>
        <v>0</v>
      </c>
      <c r="N261" s="3">
        <f>IF(Inputs!$B$27&lt;&gt;"Ready to model","PENDING INPUTS",L261+M261)</f>
        <v>0</v>
      </c>
      <c r="O261" s="3">
        <f>IF(Inputs!$B$27&lt;&gt;"Ready to model","PENDING INPUTS",D261+E261+O260)</f>
        <v>792.25</v>
      </c>
      <c r="P261" s="3">
        <f>IF(Inputs!$B$27&lt;&gt;"Ready to model","PENDING INPUTS",J261+K261+P260)</f>
        <v>10866.25</v>
      </c>
    </row>
    <row r="262" spans="1:16" ht="27.95" customHeight="1" x14ac:dyDescent="0.25">
      <c r="A262">
        <v>258</v>
      </c>
      <c r="B262" s="3">
        <f>IF(Inputs!$B$27&lt;&gt;"Ready to model","PENDING INPUTS",L261)</f>
        <v>0</v>
      </c>
      <c r="C262" s="3">
        <f>IF(Inputs!$B$27&lt;&gt;"Ready to model","PENDING INPUTS",M261)</f>
        <v>0</v>
      </c>
      <c r="D262" s="3">
        <f>IF(Inputs!$B$27&lt;&gt;"Ready to model","PENDING INPUTS",ROUND(B262*(IF(A262&lt;=Inputs!$B$13,Inputs!$B$12,Inputs!$B$14))/12,2))</f>
        <v>0</v>
      </c>
      <c r="E262" s="3">
        <f>IF(Inputs!$B$27&lt;&gt;"Ready to model","PENDING INPUTS",ROUND(C262*Inputs!$B$5/12,2))</f>
        <v>0</v>
      </c>
      <c r="F262" s="3">
        <f>IF(Inputs!$B$27&lt;&gt;"Ready to model","PENDING INPUTS",MIN(B262+D262,MAX(Inputs!$B$16,ROUND(B262*Inputs!$B$15,2))))</f>
        <v>0</v>
      </c>
      <c r="G262" s="3">
        <f>IF(Inputs!$B$27&lt;&gt;"Ready to model","PENDING INPUTS",MIN(C262+E262,Inputs!$B$9))</f>
        <v>0</v>
      </c>
      <c r="H262" s="3">
        <f>IF(Inputs!$B$27&lt;&gt;"Ready to model","PENDING INPUTS",Inputs!$B$7)</f>
        <v>550</v>
      </c>
      <c r="I262" s="3">
        <f>IF(Inputs!$B$27&lt;&gt;"Ready to model","PENDING INPUTS",MAX(0,F262+G262-H262))</f>
        <v>0</v>
      </c>
      <c r="J262" s="3">
        <f>IF(Inputs!$B$27&lt;&gt;"Ready to model","PENDING INPUTS",IF(F262+G262&gt;H262,IF(F262+G262=0,0,H262*F262/(F262+G262)),MIN(B262+D262,F262+MAX(0,H262-F262-G262-IF((IF(A262&lt;=Inputs!$B$13,Inputs!$B$12,Inputs!$B$14))&lt;Inputs!$B$5,C262+E262-G262,0)))))</f>
        <v>0</v>
      </c>
      <c r="K262" s="3">
        <f>IF(Inputs!$B$27&lt;&gt;"Ready to model","PENDING INPUTS",MIN(C262+E262,MAX(0,H262-J262)))</f>
        <v>0</v>
      </c>
      <c r="L262" s="3">
        <f>IF(Inputs!$B$27&lt;&gt;"Ready to model","PENDING INPUTS",MAX(0,B262+D262-J262))</f>
        <v>0</v>
      </c>
      <c r="M262" s="3">
        <f>IF(Inputs!$B$27&lt;&gt;"Ready to model","PENDING INPUTS",MAX(0,C262+E262-K262))</f>
        <v>0</v>
      </c>
      <c r="N262" s="3">
        <f>IF(Inputs!$B$27&lt;&gt;"Ready to model","PENDING INPUTS",L262+M262)</f>
        <v>0</v>
      </c>
      <c r="O262" s="3">
        <f>IF(Inputs!$B$27&lt;&gt;"Ready to model","PENDING INPUTS",D262+E262+O261)</f>
        <v>792.25</v>
      </c>
      <c r="P262" s="3">
        <f>IF(Inputs!$B$27&lt;&gt;"Ready to model","PENDING INPUTS",J262+K262+P261)</f>
        <v>10866.25</v>
      </c>
    </row>
    <row r="263" spans="1:16" ht="27.95" customHeight="1" x14ac:dyDescent="0.25">
      <c r="A263">
        <v>259</v>
      </c>
      <c r="B263" s="3">
        <f>IF(Inputs!$B$27&lt;&gt;"Ready to model","PENDING INPUTS",L262)</f>
        <v>0</v>
      </c>
      <c r="C263" s="3">
        <f>IF(Inputs!$B$27&lt;&gt;"Ready to model","PENDING INPUTS",M262)</f>
        <v>0</v>
      </c>
      <c r="D263" s="3">
        <f>IF(Inputs!$B$27&lt;&gt;"Ready to model","PENDING INPUTS",ROUND(B263*(IF(A263&lt;=Inputs!$B$13,Inputs!$B$12,Inputs!$B$14))/12,2))</f>
        <v>0</v>
      </c>
      <c r="E263" s="3">
        <f>IF(Inputs!$B$27&lt;&gt;"Ready to model","PENDING INPUTS",ROUND(C263*Inputs!$B$5/12,2))</f>
        <v>0</v>
      </c>
      <c r="F263" s="3">
        <f>IF(Inputs!$B$27&lt;&gt;"Ready to model","PENDING INPUTS",MIN(B263+D263,MAX(Inputs!$B$16,ROUND(B263*Inputs!$B$15,2))))</f>
        <v>0</v>
      </c>
      <c r="G263" s="3">
        <f>IF(Inputs!$B$27&lt;&gt;"Ready to model","PENDING INPUTS",MIN(C263+E263,Inputs!$B$9))</f>
        <v>0</v>
      </c>
      <c r="H263" s="3">
        <f>IF(Inputs!$B$27&lt;&gt;"Ready to model","PENDING INPUTS",Inputs!$B$7)</f>
        <v>550</v>
      </c>
      <c r="I263" s="3">
        <f>IF(Inputs!$B$27&lt;&gt;"Ready to model","PENDING INPUTS",MAX(0,F263+G263-H263))</f>
        <v>0</v>
      </c>
      <c r="J263" s="3">
        <f>IF(Inputs!$B$27&lt;&gt;"Ready to model","PENDING INPUTS",IF(F263+G263&gt;H263,IF(F263+G263=0,0,H263*F263/(F263+G263)),MIN(B263+D263,F263+MAX(0,H263-F263-G263-IF((IF(A263&lt;=Inputs!$B$13,Inputs!$B$12,Inputs!$B$14))&lt;Inputs!$B$5,C263+E263-G263,0)))))</f>
        <v>0</v>
      </c>
      <c r="K263" s="3">
        <f>IF(Inputs!$B$27&lt;&gt;"Ready to model","PENDING INPUTS",MIN(C263+E263,MAX(0,H263-J263)))</f>
        <v>0</v>
      </c>
      <c r="L263" s="3">
        <f>IF(Inputs!$B$27&lt;&gt;"Ready to model","PENDING INPUTS",MAX(0,B263+D263-J263))</f>
        <v>0</v>
      </c>
      <c r="M263" s="3">
        <f>IF(Inputs!$B$27&lt;&gt;"Ready to model","PENDING INPUTS",MAX(0,C263+E263-K263))</f>
        <v>0</v>
      </c>
      <c r="N263" s="3">
        <f>IF(Inputs!$B$27&lt;&gt;"Ready to model","PENDING INPUTS",L263+M263)</f>
        <v>0</v>
      </c>
      <c r="O263" s="3">
        <f>IF(Inputs!$B$27&lt;&gt;"Ready to model","PENDING INPUTS",D263+E263+O262)</f>
        <v>792.25</v>
      </c>
      <c r="P263" s="3">
        <f>IF(Inputs!$B$27&lt;&gt;"Ready to model","PENDING INPUTS",J263+K263+P262)</f>
        <v>10866.25</v>
      </c>
    </row>
    <row r="264" spans="1:16" ht="27.95" customHeight="1" x14ac:dyDescent="0.25">
      <c r="A264">
        <v>260</v>
      </c>
      <c r="B264" s="3">
        <f>IF(Inputs!$B$27&lt;&gt;"Ready to model","PENDING INPUTS",L263)</f>
        <v>0</v>
      </c>
      <c r="C264" s="3">
        <f>IF(Inputs!$B$27&lt;&gt;"Ready to model","PENDING INPUTS",M263)</f>
        <v>0</v>
      </c>
      <c r="D264" s="3">
        <f>IF(Inputs!$B$27&lt;&gt;"Ready to model","PENDING INPUTS",ROUND(B264*(IF(A264&lt;=Inputs!$B$13,Inputs!$B$12,Inputs!$B$14))/12,2))</f>
        <v>0</v>
      </c>
      <c r="E264" s="3">
        <f>IF(Inputs!$B$27&lt;&gt;"Ready to model","PENDING INPUTS",ROUND(C264*Inputs!$B$5/12,2))</f>
        <v>0</v>
      </c>
      <c r="F264" s="3">
        <f>IF(Inputs!$B$27&lt;&gt;"Ready to model","PENDING INPUTS",MIN(B264+D264,MAX(Inputs!$B$16,ROUND(B264*Inputs!$B$15,2))))</f>
        <v>0</v>
      </c>
      <c r="G264" s="3">
        <f>IF(Inputs!$B$27&lt;&gt;"Ready to model","PENDING INPUTS",MIN(C264+E264,Inputs!$B$9))</f>
        <v>0</v>
      </c>
      <c r="H264" s="3">
        <f>IF(Inputs!$B$27&lt;&gt;"Ready to model","PENDING INPUTS",Inputs!$B$7)</f>
        <v>550</v>
      </c>
      <c r="I264" s="3">
        <f>IF(Inputs!$B$27&lt;&gt;"Ready to model","PENDING INPUTS",MAX(0,F264+G264-H264))</f>
        <v>0</v>
      </c>
      <c r="J264" s="3">
        <f>IF(Inputs!$B$27&lt;&gt;"Ready to model","PENDING INPUTS",IF(F264+G264&gt;H264,IF(F264+G264=0,0,H264*F264/(F264+G264)),MIN(B264+D264,F264+MAX(0,H264-F264-G264-IF((IF(A264&lt;=Inputs!$B$13,Inputs!$B$12,Inputs!$B$14))&lt;Inputs!$B$5,C264+E264-G264,0)))))</f>
        <v>0</v>
      </c>
      <c r="K264" s="3">
        <f>IF(Inputs!$B$27&lt;&gt;"Ready to model","PENDING INPUTS",MIN(C264+E264,MAX(0,H264-J264)))</f>
        <v>0</v>
      </c>
      <c r="L264" s="3">
        <f>IF(Inputs!$B$27&lt;&gt;"Ready to model","PENDING INPUTS",MAX(0,B264+D264-J264))</f>
        <v>0</v>
      </c>
      <c r="M264" s="3">
        <f>IF(Inputs!$B$27&lt;&gt;"Ready to model","PENDING INPUTS",MAX(0,C264+E264-K264))</f>
        <v>0</v>
      </c>
      <c r="N264" s="3">
        <f>IF(Inputs!$B$27&lt;&gt;"Ready to model","PENDING INPUTS",L264+M264)</f>
        <v>0</v>
      </c>
      <c r="O264" s="3">
        <f>IF(Inputs!$B$27&lt;&gt;"Ready to model","PENDING INPUTS",D264+E264+O263)</f>
        <v>792.25</v>
      </c>
      <c r="P264" s="3">
        <f>IF(Inputs!$B$27&lt;&gt;"Ready to model","PENDING INPUTS",J264+K264+P263)</f>
        <v>10866.25</v>
      </c>
    </row>
    <row r="265" spans="1:16" ht="27.95" customHeight="1" x14ac:dyDescent="0.25">
      <c r="A265">
        <v>261</v>
      </c>
      <c r="B265" s="3">
        <f>IF(Inputs!$B$27&lt;&gt;"Ready to model","PENDING INPUTS",L264)</f>
        <v>0</v>
      </c>
      <c r="C265" s="3">
        <f>IF(Inputs!$B$27&lt;&gt;"Ready to model","PENDING INPUTS",M264)</f>
        <v>0</v>
      </c>
      <c r="D265" s="3">
        <f>IF(Inputs!$B$27&lt;&gt;"Ready to model","PENDING INPUTS",ROUND(B265*(IF(A265&lt;=Inputs!$B$13,Inputs!$B$12,Inputs!$B$14))/12,2))</f>
        <v>0</v>
      </c>
      <c r="E265" s="3">
        <f>IF(Inputs!$B$27&lt;&gt;"Ready to model","PENDING INPUTS",ROUND(C265*Inputs!$B$5/12,2))</f>
        <v>0</v>
      </c>
      <c r="F265" s="3">
        <f>IF(Inputs!$B$27&lt;&gt;"Ready to model","PENDING INPUTS",MIN(B265+D265,MAX(Inputs!$B$16,ROUND(B265*Inputs!$B$15,2))))</f>
        <v>0</v>
      </c>
      <c r="G265" s="3">
        <f>IF(Inputs!$B$27&lt;&gt;"Ready to model","PENDING INPUTS",MIN(C265+E265,Inputs!$B$9))</f>
        <v>0</v>
      </c>
      <c r="H265" s="3">
        <f>IF(Inputs!$B$27&lt;&gt;"Ready to model","PENDING INPUTS",Inputs!$B$7)</f>
        <v>550</v>
      </c>
      <c r="I265" s="3">
        <f>IF(Inputs!$B$27&lt;&gt;"Ready to model","PENDING INPUTS",MAX(0,F265+G265-H265))</f>
        <v>0</v>
      </c>
      <c r="J265" s="3">
        <f>IF(Inputs!$B$27&lt;&gt;"Ready to model","PENDING INPUTS",IF(F265+G265&gt;H265,IF(F265+G265=0,0,H265*F265/(F265+G265)),MIN(B265+D265,F265+MAX(0,H265-F265-G265-IF((IF(A265&lt;=Inputs!$B$13,Inputs!$B$12,Inputs!$B$14))&lt;Inputs!$B$5,C265+E265-G265,0)))))</f>
        <v>0</v>
      </c>
      <c r="K265" s="3">
        <f>IF(Inputs!$B$27&lt;&gt;"Ready to model","PENDING INPUTS",MIN(C265+E265,MAX(0,H265-J265)))</f>
        <v>0</v>
      </c>
      <c r="L265" s="3">
        <f>IF(Inputs!$B$27&lt;&gt;"Ready to model","PENDING INPUTS",MAX(0,B265+D265-J265))</f>
        <v>0</v>
      </c>
      <c r="M265" s="3">
        <f>IF(Inputs!$B$27&lt;&gt;"Ready to model","PENDING INPUTS",MAX(0,C265+E265-K265))</f>
        <v>0</v>
      </c>
      <c r="N265" s="3">
        <f>IF(Inputs!$B$27&lt;&gt;"Ready to model","PENDING INPUTS",L265+M265)</f>
        <v>0</v>
      </c>
      <c r="O265" s="3">
        <f>IF(Inputs!$B$27&lt;&gt;"Ready to model","PENDING INPUTS",D265+E265+O264)</f>
        <v>792.25</v>
      </c>
      <c r="P265" s="3">
        <f>IF(Inputs!$B$27&lt;&gt;"Ready to model","PENDING INPUTS",J265+K265+P264)</f>
        <v>10866.25</v>
      </c>
    </row>
    <row r="266" spans="1:16" ht="27.95" customHeight="1" x14ac:dyDescent="0.25">
      <c r="A266">
        <v>262</v>
      </c>
      <c r="B266" s="3">
        <f>IF(Inputs!$B$27&lt;&gt;"Ready to model","PENDING INPUTS",L265)</f>
        <v>0</v>
      </c>
      <c r="C266" s="3">
        <f>IF(Inputs!$B$27&lt;&gt;"Ready to model","PENDING INPUTS",M265)</f>
        <v>0</v>
      </c>
      <c r="D266" s="3">
        <f>IF(Inputs!$B$27&lt;&gt;"Ready to model","PENDING INPUTS",ROUND(B266*(IF(A266&lt;=Inputs!$B$13,Inputs!$B$12,Inputs!$B$14))/12,2))</f>
        <v>0</v>
      </c>
      <c r="E266" s="3">
        <f>IF(Inputs!$B$27&lt;&gt;"Ready to model","PENDING INPUTS",ROUND(C266*Inputs!$B$5/12,2))</f>
        <v>0</v>
      </c>
      <c r="F266" s="3">
        <f>IF(Inputs!$B$27&lt;&gt;"Ready to model","PENDING INPUTS",MIN(B266+D266,MAX(Inputs!$B$16,ROUND(B266*Inputs!$B$15,2))))</f>
        <v>0</v>
      </c>
      <c r="G266" s="3">
        <f>IF(Inputs!$B$27&lt;&gt;"Ready to model","PENDING INPUTS",MIN(C266+E266,Inputs!$B$9))</f>
        <v>0</v>
      </c>
      <c r="H266" s="3">
        <f>IF(Inputs!$B$27&lt;&gt;"Ready to model","PENDING INPUTS",Inputs!$B$7)</f>
        <v>550</v>
      </c>
      <c r="I266" s="3">
        <f>IF(Inputs!$B$27&lt;&gt;"Ready to model","PENDING INPUTS",MAX(0,F266+G266-H266))</f>
        <v>0</v>
      </c>
      <c r="J266" s="3">
        <f>IF(Inputs!$B$27&lt;&gt;"Ready to model","PENDING INPUTS",IF(F266+G266&gt;H266,IF(F266+G266=0,0,H266*F266/(F266+G266)),MIN(B266+D266,F266+MAX(0,H266-F266-G266-IF((IF(A266&lt;=Inputs!$B$13,Inputs!$B$12,Inputs!$B$14))&lt;Inputs!$B$5,C266+E266-G266,0)))))</f>
        <v>0</v>
      </c>
      <c r="K266" s="3">
        <f>IF(Inputs!$B$27&lt;&gt;"Ready to model","PENDING INPUTS",MIN(C266+E266,MAX(0,H266-J266)))</f>
        <v>0</v>
      </c>
      <c r="L266" s="3">
        <f>IF(Inputs!$B$27&lt;&gt;"Ready to model","PENDING INPUTS",MAX(0,B266+D266-J266))</f>
        <v>0</v>
      </c>
      <c r="M266" s="3">
        <f>IF(Inputs!$B$27&lt;&gt;"Ready to model","PENDING INPUTS",MAX(0,C266+E266-K266))</f>
        <v>0</v>
      </c>
      <c r="N266" s="3">
        <f>IF(Inputs!$B$27&lt;&gt;"Ready to model","PENDING INPUTS",L266+M266)</f>
        <v>0</v>
      </c>
      <c r="O266" s="3">
        <f>IF(Inputs!$B$27&lt;&gt;"Ready to model","PENDING INPUTS",D266+E266+O265)</f>
        <v>792.25</v>
      </c>
      <c r="P266" s="3">
        <f>IF(Inputs!$B$27&lt;&gt;"Ready to model","PENDING INPUTS",J266+K266+P265)</f>
        <v>10866.25</v>
      </c>
    </row>
    <row r="267" spans="1:16" ht="27.95" customHeight="1" x14ac:dyDescent="0.25">
      <c r="A267">
        <v>263</v>
      </c>
      <c r="B267" s="3">
        <f>IF(Inputs!$B$27&lt;&gt;"Ready to model","PENDING INPUTS",L266)</f>
        <v>0</v>
      </c>
      <c r="C267" s="3">
        <f>IF(Inputs!$B$27&lt;&gt;"Ready to model","PENDING INPUTS",M266)</f>
        <v>0</v>
      </c>
      <c r="D267" s="3">
        <f>IF(Inputs!$B$27&lt;&gt;"Ready to model","PENDING INPUTS",ROUND(B267*(IF(A267&lt;=Inputs!$B$13,Inputs!$B$12,Inputs!$B$14))/12,2))</f>
        <v>0</v>
      </c>
      <c r="E267" s="3">
        <f>IF(Inputs!$B$27&lt;&gt;"Ready to model","PENDING INPUTS",ROUND(C267*Inputs!$B$5/12,2))</f>
        <v>0</v>
      </c>
      <c r="F267" s="3">
        <f>IF(Inputs!$B$27&lt;&gt;"Ready to model","PENDING INPUTS",MIN(B267+D267,MAX(Inputs!$B$16,ROUND(B267*Inputs!$B$15,2))))</f>
        <v>0</v>
      </c>
      <c r="G267" s="3">
        <f>IF(Inputs!$B$27&lt;&gt;"Ready to model","PENDING INPUTS",MIN(C267+E267,Inputs!$B$9))</f>
        <v>0</v>
      </c>
      <c r="H267" s="3">
        <f>IF(Inputs!$B$27&lt;&gt;"Ready to model","PENDING INPUTS",Inputs!$B$7)</f>
        <v>550</v>
      </c>
      <c r="I267" s="3">
        <f>IF(Inputs!$B$27&lt;&gt;"Ready to model","PENDING INPUTS",MAX(0,F267+G267-H267))</f>
        <v>0</v>
      </c>
      <c r="J267" s="3">
        <f>IF(Inputs!$B$27&lt;&gt;"Ready to model","PENDING INPUTS",IF(F267+G267&gt;H267,IF(F267+G267=0,0,H267*F267/(F267+G267)),MIN(B267+D267,F267+MAX(0,H267-F267-G267-IF((IF(A267&lt;=Inputs!$B$13,Inputs!$B$12,Inputs!$B$14))&lt;Inputs!$B$5,C267+E267-G267,0)))))</f>
        <v>0</v>
      </c>
      <c r="K267" s="3">
        <f>IF(Inputs!$B$27&lt;&gt;"Ready to model","PENDING INPUTS",MIN(C267+E267,MAX(0,H267-J267)))</f>
        <v>0</v>
      </c>
      <c r="L267" s="3">
        <f>IF(Inputs!$B$27&lt;&gt;"Ready to model","PENDING INPUTS",MAX(0,B267+D267-J267))</f>
        <v>0</v>
      </c>
      <c r="M267" s="3">
        <f>IF(Inputs!$B$27&lt;&gt;"Ready to model","PENDING INPUTS",MAX(0,C267+E267-K267))</f>
        <v>0</v>
      </c>
      <c r="N267" s="3">
        <f>IF(Inputs!$B$27&lt;&gt;"Ready to model","PENDING INPUTS",L267+M267)</f>
        <v>0</v>
      </c>
      <c r="O267" s="3">
        <f>IF(Inputs!$B$27&lt;&gt;"Ready to model","PENDING INPUTS",D267+E267+O266)</f>
        <v>792.25</v>
      </c>
      <c r="P267" s="3">
        <f>IF(Inputs!$B$27&lt;&gt;"Ready to model","PENDING INPUTS",J267+K267+P266)</f>
        <v>10866.25</v>
      </c>
    </row>
    <row r="268" spans="1:16" ht="27.95" customHeight="1" x14ac:dyDescent="0.25">
      <c r="A268">
        <v>264</v>
      </c>
      <c r="B268" s="3">
        <f>IF(Inputs!$B$27&lt;&gt;"Ready to model","PENDING INPUTS",L267)</f>
        <v>0</v>
      </c>
      <c r="C268" s="3">
        <f>IF(Inputs!$B$27&lt;&gt;"Ready to model","PENDING INPUTS",M267)</f>
        <v>0</v>
      </c>
      <c r="D268" s="3">
        <f>IF(Inputs!$B$27&lt;&gt;"Ready to model","PENDING INPUTS",ROUND(B268*(IF(A268&lt;=Inputs!$B$13,Inputs!$B$12,Inputs!$B$14))/12,2))</f>
        <v>0</v>
      </c>
      <c r="E268" s="3">
        <f>IF(Inputs!$B$27&lt;&gt;"Ready to model","PENDING INPUTS",ROUND(C268*Inputs!$B$5/12,2))</f>
        <v>0</v>
      </c>
      <c r="F268" s="3">
        <f>IF(Inputs!$B$27&lt;&gt;"Ready to model","PENDING INPUTS",MIN(B268+D268,MAX(Inputs!$B$16,ROUND(B268*Inputs!$B$15,2))))</f>
        <v>0</v>
      </c>
      <c r="G268" s="3">
        <f>IF(Inputs!$B$27&lt;&gt;"Ready to model","PENDING INPUTS",MIN(C268+E268,Inputs!$B$9))</f>
        <v>0</v>
      </c>
      <c r="H268" s="3">
        <f>IF(Inputs!$B$27&lt;&gt;"Ready to model","PENDING INPUTS",Inputs!$B$7)</f>
        <v>550</v>
      </c>
      <c r="I268" s="3">
        <f>IF(Inputs!$B$27&lt;&gt;"Ready to model","PENDING INPUTS",MAX(0,F268+G268-H268))</f>
        <v>0</v>
      </c>
      <c r="J268" s="3">
        <f>IF(Inputs!$B$27&lt;&gt;"Ready to model","PENDING INPUTS",IF(F268+G268&gt;H268,IF(F268+G268=0,0,H268*F268/(F268+G268)),MIN(B268+D268,F268+MAX(0,H268-F268-G268-IF((IF(A268&lt;=Inputs!$B$13,Inputs!$B$12,Inputs!$B$14))&lt;Inputs!$B$5,C268+E268-G268,0)))))</f>
        <v>0</v>
      </c>
      <c r="K268" s="3">
        <f>IF(Inputs!$B$27&lt;&gt;"Ready to model","PENDING INPUTS",MIN(C268+E268,MAX(0,H268-J268)))</f>
        <v>0</v>
      </c>
      <c r="L268" s="3">
        <f>IF(Inputs!$B$27&lt;&gt;"Ready to model","PENDING INPUTS",MAX(0,B268+D268-J268))</f>
        <v>0</v>
      </c>
      <c r="M268" s="3">
        <f>IF(Inputs!$B$27&lt;&gt;"Ready to model","PENDING INPUTS",MAX(0,C268+E268-K268))</f>
        <v>0</v>
      </c>
      <c r="N268" s="3">
        <f>IF(Inputs!$B$27&lt;&gt;"Ready to model","PENDING INPUTS",L268+M268)</f>
        <v>0</v>
      </c>
      <c r="O268" s="3">
        <f>IF(Inputs!$B$27&lt;&gt;"Ready to model","PENDING INPUTS",D268+E268+O267)</f>
        <v>792.25</v>
      </c>
      <c r="P268" s="3">
        <f>IF(Inputs!$B$27&lt;&gt;"Ready to model","PENDING INPUTS",J268+K268+P267)</f>
        <v>10866.25</v>
      </c>
    </row>
    <row r="269" spans="1:16" ht="27.95" customHeight="1" x14ac:dyDescent="0.25">
      <c r="A269">
        <v>265</v>
      </c>
      <c r="B269" s="3">
        <f>IF(Inputs!$B$27&lt;&gt;"Ready to model","PENDING INPUTS",L268)</f>
        <v>0</v>
      </c>
      <c r="C269" s="3">
        <f>IF(Inputs!$B$27&lt;&gt;"Ready to model","PENDING INPUTS",M268)</f>
        <v>0</v>
      </c>
      <c r="D269" s="3">
        <f>IF(Inputs!$B$27&lt;&gt;"Ready to model","PENDING INPUTS",ROUND(B269*(IF(A269&lt;=Inputs!$B$13,Inputs!$B$12,Inputs!$B$14))/12,2))</f>
        <v>0</v>
      </c>
      <c r="E269" s="3">
        <f>IF(Inputs!$B$27&lt;&gt;"Ready to model","PENDING INPUTS",ROUND(C269*Inputs!$B$5/12,2))</f>
        <v>0</v>
      </c>
      <c r="F269" s="3">
        <f>IF(Inputs!$B$27&lt;&gt;"Ready to model","PENDING INPUTS",MIN(B269+D269,MAX(Inputs!$B$16,ROUND(B269*Inputs!$B$15,2))))</f>
        <v>0</v>
      </c>
      <c r="G269" s="3">
        <f>IF(Inputs!$B$27&lt;&gt;"Ready to model","PENDING INPUTS",MIN(C269+E269,Inputs!$B$9))</f>
        <v>0</v>
      </c>
      <c r="H269" s="3">
        <f>IF(Inputs!$B$27&lt;&gt;"Ready to model","PENDING INPUTS",Inputs!$B$7)</f>
        <v>550</v>
      </c>
      <c r="I269" s="3">
        <f>IF(Inputs!$B$27&lt;&gt;"Ready to model","PENDING INPUTS",MAX(0,F269+G269-H269))</f>
        <v>0</v>
      </c>
      <c r="J269" s="3">
        <f>IF(Inputs!$B$27&lt;&gt;"Ready to model","PENDING INPUTS",IF(F269+G269&gt;H269,IF(F269+G269=0,0,H269*F269/(F269+G269)),MIN(B269+D269,F269+MAX(0,H269-F269-G269-IF((IF(A269&lt;=Inputs!$B$13,Inputs!$B$12,Inputs!$B$14))&lt;Inputs!$B$5,C269+E269-G269,0)))))</f>
        <v>0</v>
      </c>
      <c r="K269" s="3">
        <f>IF(Inputs!$B$27&lt;&gt;"Ready to model","PENDING INPUTS",MIN(C269+E269,MAX(0,H269-J269)))</f>
        <v>0</v>
      </c>
      <c r="L269" s="3">
        <f>IF(Inputs!$B$27&lt;&gt;"Ready to model","PENDING INPUTS",MAX(0,B269+D269-J269))</f>
        <v>0</v>
      </c>
      <c r="M269" s="3">
        <f>IF(Inputs!$B$27&lt;&gt;"Ready to model","PENDING INPUTS",MAX(0,C269+E269-K269))</f>
        <v>0</v>
      </c>
      <c r="N269" s="3">
        <f>IF(Inputs!$B$27&lt;&gt;"Ready to model","PENDING INPUTS",L269+M269)</f>
        <v>0</v>
      </c>
      <c r="O269" s="3">
        <f>IF(Inputs!$B$27&lt;&gt;"Ready to model","PENDING INPUTS",D269+E269+O268)</f>
        <v>792.25</v>
      </c>
      <c r="P269" s="3">
        <f>IF(Inputs!$B$27&lt;&gt;"Ready to model","PENDING INPUTS",J269+K269+P268)</f>
        <v>10866.25</v>
      </c>
    </row>
    <row r="270" spans="1:16" ht="27.95" customHeight="1" x14ac:dyDescent="0.25">
      <c r="A270">
        <v>266</v>
      </c>
      <c r="B270" s="3">
        <f>IF(Inputs!$B$27&lt;&gt;"Ready to model","PENDING INPUTS",L269)</f>
        <v>0</v>
      </c>
      <c r="C270" s="3">
        <f>IF(Inputs!$B$27&lt;&gt;"Ready to model","PENDING INPUTS",M269)</f>
        <v>0</v>
      </c>
      <c r="D270" s="3">
        <f>IF(Inputs!$B$27&lt;&gt;"Ready to model","PENDING INPUTS",ROUND(B270*(IF(A270&lt;=Inputs!$B$13,Inputs!$B$12,Inputs!$B$14))/12,2))</f>
        <v>0</v>
      </c>
      <c r="E270" s="3">
        <f>IF(Inputs!$B$27&lt;&gt;"Ready to model","PENDING INPUTS",ROUND(C270*Inputs!$B$5/12,2))</f>
        <v>0</v>
      </c>
      <c r="F270" s="3">
        <f>IF(Inputs!$B$27&lt;&gt;"Ready to model","PENDING INPUTS",MIN(B270+D270,MAX(Inputs!$B$16,ROUND(B270*Inputs!$B$15,2))))</f>
        <v>0</v>
      </c>
      <c r="G270" s="3">
        <f>IF(Inputs!$B$27&lt;&gt;"Ready to model","PENDING INPUTS",MIN(C270+E270,Inputs!$B$9))</f>
        <v>0</v>
      </c>
      <c r="H270" s="3">
        <f>IF(Inputs!$B$27&lt;&gt;"Ready to model","PENDING INPUTS",Inputs!$B$7)</f>
        <v>550</v>
      </c>
      <c r="I270" s="3">
        <f>IF(Inputs!$B$27&lt;&gt;"Ready to model","PENDING INPUTS",MAX(0,F270+G270-H270))</f>
        <v>0</v>
      </c>
      <c r="J270" s="3">
        <f>IF(Inputs!$B$27&lt;&gt;"Ready to model","PENDING INPUTS",IF(F270+G270&gt;H270,IF(F270+G270=0,0,H270*F270/(F270+G270)),MIN(B270+D270,F270+MAX(0,H270-F270-G270-IF((IF(A270&lt;=Inputs!$B$13,Inputs!$B$12,Inputs!$B$14))&lt;Inputs!$B$5,C270+E270-G270,0)))))</f>
        <v>0</v>
      </c>
      <c r="K270" s="3">
        <f>IF(Inputs!$B$27&lt;&gt;"Ready to model","PENDING INPUTS",MIN(C270+E270,MAX(0,H270-J270)))</f>
        <v>0</v>
      </c>
      <c r="L270" s="3">
        <f>IF(Inputs!$B$27&lt;&gt;"Ready to model","PENDING INPUTS",MAX(0,B270+D270-J270))</f>
        <v>0</v>
      </c>
      <c r="M270" s="3">
        <f>IF(Inputs!$B$27&lt;&gt;"Ready to model","PENDING INPUTS",MAX(0,C270+E270-K270))</f>
        <v>0</v>
      </c>
      <c r="N270" s="3">
        <f>IF(Inputs!$B$27&lt;&gt;"Ready to model","PENDING INPUTS",L270+M270)</f>
        <v>0</v>
      </c>
      <c r="O270" s="3">
        <f>IF(Inputs!$B$27&lt;&gt;"Ready to model","PENDING INPUTS",D270+E270+O269)</f>
        <v>792.25</v>
      </c>
      <c r="P270" s="3">
        <f>IF(Inputs!$B$27&lt;&gt;"Ready to model","PENDING INPUTS",J270+K270+P269)</f>
        <v>10866.25</v>
      </c>
    </row>
    <row r="271" spans="1:16" ht="27.95" customHeight="1" x14ac:dyDescent="0.25">
      <c r="A271">
        <v>267</v>
      </c>
      <c r="B271" s="3">
        <f>IF(Inputs!$B$27&lt;&gt;"Ready to model","PENDING INPUTS",L270)</f>
        <v>0</v>
      </c>
      <c r="C271" s="3">
        <f>IF(Inputs!$B$27&lt;&gt;"Ready to model","PENDING INPUTS",M270)</f>
        <v>0</v>
      </c>
      <c r="D271" s="3">
        <f>IF(Inputs!$B$27&lt;&gt;"Ready to model","PENDING INPUTS",ROUND(B271*(IF(A271&lt;=Inputs!$B$13,Inputs!$B$12,Inputs!$B$14))/12,2))</f>
        <v>0</v>
      </c>
      <c r="E271" s="3">
        <f>IF(Inputs!$B$27&lt;&gt;"Ready to model","PENDING INPUTS",ROUND(C271*Inputs!$B$5/12,2))</f>
        <v>0</v>
      </c>
      <c r="F271" s="3">
        <f>IF(Inputs!$B$27&lt;&gt;"Ready to model","PENDING INPUTS",MIN(B271+D271,MAX(Inputs!$B$16,ROUND(B271*Inputs!$B$15,2))))</f>
        <v>0</v>
      </c>
      <c r="G271" s="3">
        <f>IF(Inputs!$B$27&lt;&gt;"Ready to model","PENDING INPUTS",MIN(C271+E271,Inputs!$B$9))</f>
        <v>0</v>
      </c>
      <c r="H271" s="3">
        <f>IF(Inputs!$B$27&lt;&gt;"Ready to model","PENDING INPUTS",Inputs!$B$7)</f>
        <v>550</v>
      </c>
      <c r="I271" s="3">
        <f>IF(Inputs!$B$27&lt;&gt;"Ready to model","PENDING INPUTS",MAX(0,F271+G271-H271))</f>
        <v>0</v>
      </c>
      <c r="J271" s="3">
        <f>IF(Inputs!$B$27&lt;&gt;"Ready to model","PENDING INPUTS",IF(F271+G271&gt;H271,IF(F271+G271=0,0,H271*F271/(F271+G271)),MIN(B271+D271,F271+MAX(0,H271-F271-G271-IF((IF(A271&lt;=Inputs!$B$13,Inputs!$B$12,Inputs!$B$14))&lt;Inputs!$B$5,C271+E271-G271,0)))))</f>
        <v>0</v>
      </c>
      <c r="K271" s="3">
        <f>IF(Inputs!$B$27&lt;&gt;"Ready to model","PENDING INPUTS",MIN(C271+E271,MAX(0,H271-J271)))</f>
        <v>0</v>
      </c>
      <c r="L271" s="3">
        <f>IF(Inputs!$B$27&lt;&gt;"Ready to model","PENDING INPUTS",MAX(0,B271+D271-J271))</f>
        <v>0</v>
      </c>
      <c r="M271" s="3">
        <f>IF(Inputs!$B$27&lt;&gt;"Ready to model","PENDING INPUTS",MAX(0,C271+E271-K271))</f>
        <v>0</v>
      </c>
      <c r="N271" s="3">
        <f>IF(Inputs!$B$27&lt;&gt;"Ready to model","PENDING INPUTS",L271+M271)</f>
        <v>0</v>
      </c>
      <c r="O271" s="3">
        <f>IF(Inputs!$B$27&lt;&gt;"Ready to model","PENDING INPUTS",D271+E271+O270)</f>
        <v>792.25</v>
      </c>
      <c r="P271" s="3">
        <f>IF(Inputs!$B$27&lt;&gt;"Ready to model","PENDING INPUTS",J271+K271+P270)</f>
        <v>10866.25</v>
      </c>
    </row>
    <row r="272" spans="1:16" ht="27.95" customHeight="1" x14ac:dyDescent="0.25">
      <c r="A272">
        <v>268</v>
      </c>
      <c r="B272" s="3">
        <f>IF(Inputs!$B$27&lt;&gt;"Ready to model","PENDING INPUTS",L271)</f>
        <v>0</v>
      </c>
      <c r="C272" s="3">
        <f>IF(Inputs!$B$27&lt;&gt;"Ready to model","PENDING INPUTS",M271)</f>
        <v>0</v>
      </c>
      <c r="D272" s="3">
        <f>IF(Inputs!$B$27&lt;&gt;"Ready to model","PENDING INPUTS",ROUND(B272*(IF(A272&lt;=Inputs!$B$13,Inputs!$B$12,Inputs!$B$14))/12,2))</f>
        <v>0</v>
      </c>
      <c r="E272" s="3">
        <f>IF(Inputs!$B$27&lt;&gt;"Ready to model","PENDING INPUTS",ROUND(C272*Inputs!$B$5/12,2))</f>
        <v>0</v>
      </c>
      <c r="F272" s="3">
        <f>IF(Inputs!$B$27&lt;&gt;"Ready to model","PENDING INPUTS",MIN(B272+D272,MAX(Inputs!$B$16,ROUND(B272*Inputs!$B$15,2))))</f>
        <v>0</v>
      </c>
      <c r="G272" s="3">
        <f>IF(Inputs!$B$27&lt;&gt;"Ready to model","PENDING INPUTS",MIN(C272+E272,Inputs!$B$9))</f>
        <v>0</v>
      </c>
      <c r="H272" s="3">
        <f>IF(Inputs!$B$27&lt;&gt;"Ready to model","PENDING INPUTS",Inputs!$B$7)</f>
        <v>550</v>
      </c>
      <c r="I272" s="3">
        <f>IF(Inputs!$B$27&lt;&gt;"Ready to model","PENDING INPUTS",MAX(0,F272+G272-H272))</f>
        <v>0</v>
      </c>
      <c r="J272" s="3">
        <f>IF(Inputs!$B$27&lt;&gt;"Ready to model","PENDING INPUTS",IF(F272+G272&gt;H272,IF(F272+G272=0,0,H272*F272/(F272+G272)),MIN(B272+D272,F272+MAX(0,H272-F272-G272-IF((IF(A272&lt;=Inputs!$B$13,Inputs!$B$12,Inputs!$B$14))&lt;Inputs!$B$5,C272+E272-G272,0)))))</f>
        <v>0</v>
      </c>
      <c r="K272" s="3">
        <f>IF(Inputs!$B$27&lt;&gt;"Ready to model","PENDING INPUTS",MIN(C272+E272,MAX(0,H272-J272)))</f>
        <v>0</v>
      </c>
      <c r="L272" s="3">
        <f>IF(Inputs!$B$27&lt;&gt;"Ready to model","PENDING INPUTS",MAX(0,B272+D272-J272))</f>
        <v>0</v>
      </c>
      <c r="M272" s="3">
        <f>IF(Inputs!$B$27&lt;&gt;"Ready to model","PENDING INPUTS",MAX(0,C272+E272-K272))</f>
        <v>0</v>
      </c>
      <c r="N272" s="3">
        <f>IF(Inputs!$B$27&lt;&gt;"Ready to model","PENDING INPUTS",L272+M272)</f>
        <v>0</v>
      </c>
      <c r="O272" s="3">
        <f>IF(Inputs!$B$27&lt;&gt;"Ready to model","PENDING INPUTS",D272+E272+O271)</f>
        <v>792.25</v>
      </c>
      <c r="P272" s="3">
        <f>IF(Inputs!$B$27&lt;&gt;"Ready to model","PENDING INPUTS",J272+K272+P271)</f>
        <v>10866.25</v>
      </c>
    </row>
    <row r="273" spans="1:16" ht="27.95" customHeight="1" x14ac:dyDescent="0.25">
      <c r="A273">
        <v>269</v>
      </c>
      <c r="B273" s="3">
        <f>IF(Inputs!$B$27&lt;&gt;"Ready to model","PENDING INPUTS",L272)</f>
        <v>0</v>
      </c>
      <c r="C273" s="3">
        <f>IF(Inputs!$B$27&lt;&gt;"Ready to model","PENDING INPUTS",M272)</f>
        <v>0</v>
      </c>
      <c r="D273" s="3">
        <f>IF(Inputs!$B$27&lt;&gt;"Ready to model","PENDING INPUTS",ROUND(B273*(IF(A273&lt;=Inputs!$B$13,Inputs!$B$12,Inputs!$B$14))/12,2))</f>
        <v>0</v>
      </c>
      <c r="E273" s="3">
        <f>IF(Inputs!$B$27&lt;&gt;"Ready to model","PENDING INPUTS",ROUND(C273*Inputs!$B$5/12,2))</f>
        <v>0</v>
      </c>
      <c r="F273" s="3">
        <f>IF(Inputs!$B$27&lt;&gt;"Ready to model","PENDING INPUTS",MIN(B273+D273,MAX(Inputs!$B$16,ROUND(B273*Inputs!$B$15,2))))</f>
        <v>0</v>
      </c>
      <c r="G273" s="3">
        <f>IF(Inputs!$B$27&lt;&gt;"Ready to model","PENDING INPUTS",MIN(C273+E273,Inputs!$B$9))</f>
        <v>0</v>
      </c>
      <c r="H273" s="3">
        <f>IF(Inputs!$B$27&lt;&gt;"Ready to model","PENDING INPUTS",Inputs!$B$7)</f>
        <v>550</v>
      </c>
      <c r="I273" s="3">
        <f>IF(Inputs!$B$27&lt;&gt;"Ready to model","PENDING INPUTS",MAX(0,F273+G273-H273))</f>
        <v>0</v>
      </c>
      <c r="J273" s="3">
        <f>IF(Inputs!$B$27&lt;&gt;"Ready to model","PENDING INPUTS",IF(F273+G273&gt;H273,IF(F273+G273=0,0,H273*F273/(F273+G273)),MIN(B273+D273,F273+MAX(0,H273-F273-G273-IF((IF(A273&lt;=Inputs!$B$13,Inputs!$B$12,Inputs!$B$14))&lt;Inputs!$B$5,C273+E273-G273,0)))))</f>
        <v>0</v>
      </c>
      <c r="K273" s="3">
        <f>IF(Inputs!$B$27&lt;&gt;"Ready to model","PENDING INPUTS",MIN(C273+E273,MAX(0,H273-J273)))</f>
        <v>0</v>
      </c>
      <c r="L273" s="3">
        <f>IF(Inputs!$B$27&lt;&gt;"Ready to model","PENDING INPUTS",MAX(0,B273+D273-J273))</f>
        <v>0</v>
      </c>
      <c r="M273" s="3">
        <f>IF(Inputs!$B$27&lt;&gt;"Ready to model","PENDING INPUTS",MAX(0,C273+E273-K273))</f>
        <v>0</v>
      </c>
      <c r="N273" s="3">
        <f>IF(Inputs!$B$27&lt;&gt;"Ready to model","PENDING INPUTS",L273+M273)</f>
        <v>0</v>
      </c>
      <c r="O273" s="3">
        <f>IF(Inputs!$B$27&lt;&gt;"Ready to model","PENDING INPUTS",D273+E273+O272)</f>
        <v>792.25</v>
      </c>
      <c r="P273" s="3">
        <f>IF(Inputs!$B$27&lt;&gt;"Ready to model","PENDING INPUTS",J273+K273+P272)</f>
        <v>10866.25</v>
      </c>
    </row>
    <row r="274" spans="1:16" ht="27.95" customHeight="1" x14ac:dyDescent="0.25">
      <c r="A274">
        <v>270</v>
      </c>
      <c r="B274" s="3">
        <f>IF(Inputs!$B$27&lt;&gt;"Ready to model","PENDING INPUTS",L273)</f>
        <v>0</v>
      </c>
      <c r="C274" s="3">
        <f>IF(Inputs!$B$27&lt;&gt;"Ready to model","PENDING INPUTS",M273)</f>
        <v>0</v>
      </c>
      <c r="D274" s="3">
        <f>IF(Inputs!$B$27&lt;&gt;"Ready to model","PENDING INPUTS",ROUND(B274*(IF(A274&lt;=Inputs!$B$13,Inputs!$B$12,Inputs!$B$14))/12,2))</f>
        <v>0</v>
      </c>
      <c r="E274" s="3">
        <f>IF(Inputs!$B$27&lt;&gt;"Ready to model","PENDING INPUTS",ROUND(C274*Inputs!$B$5/12,2))</f>
        <v>0</v>
      </c>
      <c r="F274" s="3">
        <f>IF(Inputs!$B$27&lt;&gt;"Ready to model","PENDING INPUTS",MIN(B274+D274,MAX(Inputs!$B$16,ROUND(B274*Inputs!$B$15,2))))</f>
        <v>0</v>
      </c>
      <c r="G274" s="3">
        <f>IF(Inputs!$B$27&lt;&gt;"Ready to model","PENDING INPUTS",MIN(C274+E274,Inputs!$B$9))</f>
        <v>0</v>
      </c>
      <c r="H274" s="3">
        <f>IF(Inputs!$B$27&lt;&gt;"Ready to model","PENDING INPUTS",Inputs!$B$7)</f>
        <v>550</v>
      </c>
      <c r="I274" s="3">
        <f>IF(Inputs!$B$27&lt;&gt;"Ready to model","PENDING INPUTS",MAX(0,F274+G274-H274))</f>
        <v>0</v>
      </c>
      <c r="J274" s="3">
        <f>IF(Inputs!$B$27&lt;&gt;"Ready to model","PENDING INPUTS",IF(F274+G274&gt;H274,IF(F274+G274=0,0,H274*F274/(F274+G274)),MIN(B274+D274,F274+MAX(0,H274-F274-G274-IF((IF(A274&lt;=Inputs!$B$13,Inputs!$B$12,Inputs!$B$14))&lt;Inputs!$B$5,C274+E274-G274,0)))))</f>
        <v>0</v>
      </c>
      <c r="K274" s="3">
        <f>IF(Inputs!$B$27&lt;&gt;"Ready to model","PENDING INPUTS",MIN(C274+E274,MAX(0,H274-J274)))</f>
        <v>0</v>
      </c>
      <c r="L274" s="3">
        <f>IF(Inputs!$B$27&lt;&gt;"Ready to model","PENDING INPUTS",MAX(0,B274+D274-J274))</f>
        <v>0</v>
      </c>
      <c r="M274" s="3">
        <f>IF(Inputs!$B$27&lt;&gt;"Ready to model","PENDING INPUTS",MAX(0,C274+E274-K274))</f>
        <v>0</v>
      </c>
      <c r="N274" s="3">
        <f>IF(Inputs!$B$27&lt;&gt;"Ready to model","PENDING INPUTS",L274+M274)</f>
        <v>0</v>
      </c>
      <c r="O274" s="3">
        <f>IF(Inputs!$B$27&lt;&gt;"Ready to model","PENDING INPUTS",D274+E274+O273)</f>
        <v>792.25</v>
      </c>
      <c r="P274" s="3">
        <f>IF(Inputs!$B$27&lt;&gt;"Ready to model","PENDING INPUTS",J274+K274+P273)</f>
        <v>10866.25</v>
      </c>
    </row>
    <row r="275" spans="1:16" ht="27.95" customHeight="1" x14ac:dyDescent="0.25">
      <c r="A275">
        <v>271</v>
      </c>
      <c r="B275" s="3">
        <f>IF(Inputs!$B$27&lt;&gt;"Ready to model","PENDING INPUTS",L274)</f>
        <v>0</v>
      </c>
      <c r="C275" s="3">
        <f>IF(Inputs!$B$27&lt;&gt;"Ready to model","PENDING INPUTS",M274)</f>
        <v>0</v>
      </c>
      <c r="D275" s="3">
        <f>IF(Inputs!$B$27&lt;&gt;"Ready to model","PENDING INPUTS",ROUND(B275*(IF(A275&lt;=Inputs!$B$13,Inputs!$B$12,Inputs!$B$14))/12,2))</f>
        <v>0</v>
      </c>
      <c r="E275" s="3">
        <f>IF(Inputs!$B$27&lt;&gt;"Ready to model","PENDING INPUTS",ROUND(C275*Inputs!$B$5/12,2))</f>
        <v>0</v>
      </c>
      <c r="F275" s="3">
        <f>IF(Inputs!$B$27&lt;&gt;"Ready to model","PENDING INPUTS",MIN(B275+D275,MAX(Inputs!$B$16,ROUND(B275*Inputs!$B$15,2))))</f>
        <v>0</v>
      </c>
      <c r="G275" s="3">
        <f>IF(Inputs!$B$27&lt;&gt;"Ready to model","PENDING INPUTS",MIN(C275+E275,Inputs!$B$9))</f>
        <v>0</v>
      </c>
      <c r="H275" s="3">
        <f>IF(Inputs!$B$27&lt;&gt;"Ready to model","PENDING INPUTS",Inputs!$B$7)</f>
        <v>550</v>
      </c>
      <c r="I275" s="3">
        <f>IF(Inputs!$B$27&lt;&gt;"Ready to model","PENDING INPUTS",MAX(0,F275+G275-H275))</f>
        <v>0</v>
      </c>
      <c r="J275" s="3">
        <f>IF(Inputs!$B$27&lt;&gt;"Ready to model","PENDING INPUTS",IF(F275+G275&gt;H275,IF(F275+G275=0,0,H275*F275/(F275+G275)),MIN(B275+D275,F275+MAX(0,H275-F275-G275-IF((IF(A275&lt;=Inputs!$B$13,Inputs!$B$12,Inputs!$B$14))&lt;Inputs!$B$5,C275+E275-G275,0)))))</f>
        <v>0</v>
      </c>
      <c r="K275" s="3">
        <f>IF(Inputs!$B$27&lt;&gt;"Ready to model","PENDING INPUTS",MIN(C275+E275,MAX(0,H275-J275)))</f>
        <v>0</v>
      </c>
      <c r="L275" s="3">
        <f>IF(Inputs!$B$27&lt;&gt;"Ready to model","PENDING INPUTS",MAX(0,B275+D275-J275))</f>
        <v>0</v>
      </c>
      <c r="M275" s="3">
        <f>IF(Inputs!$B$27&lt;&gt;"Ready to model","PENDING INPUTS",MAX(0,C275+E275-K275))</f>
        <v>0</v>
      </c>
      <c r="N275" s="3">
        <f>IF(Inputs!$B$27&lt;&gt;"Ready to model","PENDING INPUTS",L275+M275)</f>
        <v>0</v>
      </c>
      <c r="O275" s="3">
        <f>IF(Inputs!$B$27&lt;&gt;"Ready to model","PENDING INPUTS",D275+E275+O274)</f>
        <v>792.25</v>
      </c>
      <c r="P275" s="3">
        <f>IF(Inputs!$B$27&lt;&gt;"Ready to model","PENDING INPUTS",J275+K275+P274)</f>
        <v>10866.25</v>
      </c>
    </row>
    <row r="276" spans="1:16" ht="27.95" customHeight="1" x14ac:dyDescent="0.25">
      <c r="A276">
        <v>272</v>
      </c>
      <c r="B276" s="3">
        <f>IF(Inputs!$B$27&lt;&gt;"Ready to model","PENDING INPUTS",L275)</f>
        <v>0</v>
      </c>
      <c r="C276" s="3">
        <f>IF(Inputs!$B$27&lt;&gt;"Ready to model","PENDING INPUTS",M275)</f>
        <v>0</v>
      </c>
      <c r="D276" s="3">
        <f>IF(Inputs!$B$27&lt;&gt;"Ready to model","PENDING INPUTS",ROUND(B276*(IF(A276&lt;=Inputs!$B$13,Inputs!$B$12,Inputs!$B$14))/12,2))</f>
        <v>0</v>
      </c>
      <c r="E276" s="3">
        <f>IF(Inputs!$B$27&lt;&gt;"Ready to model","PENDING INPUTS",ROUND(C276*Inputs!$B$5/12,2))</f>
        <v>0</v>
      </c>
      <c r="F276" s="3">
        <f>IF(Inputs!$B$27&lt;&gt;"Ready to model","PENDING INPUTS",MIN(B276+D276,MAX(Inputs!$B$16,ROUND(B276*Inputs!$B$15,2))))</f>
        <v>0</v>
      </c>
      <c r="G276" s="3">
        <f>IF(Inputs!$B$27&lt;&gt;"Ready to model","PENDING INPUTS",MIN(C276+E276,Inputs!$B$9))</f>
        <v>0</v>
      </c>
      <c r="H276" s="3">
        <f>IF(Inputs!$B$27&lt;&gt;"Ready to model","PENDING INPUTS",Inputs!$B$7)</f>
        <v>550</v>
      </c>
      <c r="I276" s="3">
        <f>IF(Inputs!$B$27&lt;&gt;"Ready to model","PENDING INPUTS",MAX(0,F276+G276-H276))</f>
        <v>0</v>
      </c>
      <c r="J276" s="3">
        <f>IF(Inputs!$B$27&lt;&gt;"Ready to model","PENDING INPUTS",IF(F276+G276&gt;H276,IF(F276+G276=0,0,H276*F276/(F276+G276)),MIN(B276+D276,F276+MAX(0,H276-F276-G276-IF((IF(A276&lt;=Inputs!$B$13,Inputs!$B$12,Inputs!$B$14))&lt;Inputs!$B$5,C276+E276-G276,0)))))</f>
        <v>0</v>
      </c>
      <c r="K276" s="3">
        <f>IF(Inputs!$B$27&lt;&gt;"Ready to model","PENDING INPUTS",MIN(C276+E276,MAX(0,H276-J276)))</f>
        <v>0</v>
      </c>
      <c r="L276" s="3">
        <f>IF(Inputs!$B$27&lt;&gt;"Ready to model","PENDING INPUTS",MAX(0,B276+D276-J276))</f>
        <v>0</v>
      </c>
      <c r="M276" s="3">
        <f>IF(Inputs!$B$27&lt;&gt;"Ready to model","PENDING INPUTS",MAX(0,C276+E276-K276))</f>
        <v>0</v>
      </c>
      <c r="N276" s="3">
        <f>IF(Inputs!$B$27&lt;&gt;"Ready to model","PENDING INPUTS",L276+M276)</f>
        <v>0</v>
      </c>
      <c r="O276" s="3">
        <f>IF(Inputs!$B$27&lt;&gt;"Ready to model","PENDING INPUTS",D276+E276+O275)</f>
        <v>792.25</v>
      </c>
      <c r="P276" s="3">
        <f>IF(Inputs!$B$27&lt;&gt;"Ready to model","PENDING INPUTS",J276+K276+P275)</f>
        <v>10866.25</v>
      </c>
    </row>
    <row r="277" spans="1:16" ht="27.95" customHeight="1" x14ac:dyDescent="0.25">
      <c r="A277">
        <v>273</v>
      </c>
      <c r="B277" s="3">
        <f>IF(Inputs!$B$27&lt;&gt;"Ready to model","PENDING INPUTS",L276)</f>
        <v>0</v>
      </c>
      <c r="C277" s="3">
        <f>IF(Inputs!$B$27&lt;&gt;"Ready to model","PENDING INPUTS",M276)</f>
        <v>0</v>
      </c>
      <c r="D277" s="3">
        <f>IF(Inputs!$B$27&lt;&gt;"Ready to model","PENDING INPUTS",ROUND(B277*(IF(A277&lt;=Inputs!$B$13,Inputs!$B$12,Inputs!$B$14))/12,2))</f>
        <v>0</v>
      </c>
      <c r="E277" s="3">
        <f>IF(Inputs!$B$27&lt;&gt;"Ready to model","PENDING INPUTS",ROUND(C277*Inputs!$B$5/12,2))</f>
        <v>0</v>
      </c>
      <c r="F277" s="3">
        <f>IF(Inputs!$B$27&lt;&gt;"Ready to model","PENDING INPUTS",MIN(B277+D277,MAX(Inputs!$B$16,ROUND(B277*Inputs!$B$15,2))))</f>
        <v>0</v>
      </c>
      <c r="G277" s="3">
        <f>IF(Inputs!$B$27&lt;&gt;"Ready to model","PENDING INPUTS",MIN(C277+E277,Inputs!$B$9))</f>
        <v>0</v>
      </c>
      <c r="H277" s="3">
        <f>IF(Inputs!$B$27&lt;&gt;"Ready to model","PENDING INPUTS",Inputs!$B$7)</f>
        <v>550</v>
      </c>
      <c r="I277" s="3">
        <f>IF(Inputs!$B$27&lt;&gt;"Ready to model","PENDING INPUTS",MAX(0,F277+G277-H277))</f>
        <v>0</v>
      </c>
      <c r="J277" s="3">
        <f>IF(Inputs!$B$27&lt;&gt;"Ready to model","PENDING INPUTS",IF(F277+G277&gt;H277,IF(F277+G277=0,0,H277*F277/(F277+G277)),MIN(B277+D277,F277+MAX(0,H277-F277-G277-IF((IF(A277&lt;=Inputs!$B$13,Inputs!$B$12,Inputs!$B$14))&lt;Inputs!$B$5,C277+E277-G277,0)))))</f>
        <v>0</v>
      </c>
      <c r="K277" s="3">
        <f>IF(Inputs!$B$27&lt;&gt;"Ready to model","PENDING INPUTS",MIN(C277+E277,MAX(0,H277-J277)))</f>
        <v>0</v>
      </c>
      <c r="L277" s="3">
        <f>IF(Inputs!$B$27&lt;&gt;"Ready to model","PENDING INPUTS",MAX(0,B277+D277-J277))</f>
        <v>0</v>
      </c>
      <c r="M277" s="3">
        <f>IF(Inputs!$B$27&lt;&gt;"Ready to model","PENDING INPUTS",MAX(0,C277+E277-K277))</f>
        <v>0</v>
      </c>
      <c r="N277" s="3">
        <f>IF(Inputs!$B$27&lt;&gt;"Ready to model","PENDING INPUTS",L277+M277)</f>
        <v>0</v>
      </c>
      <c r="O277" s="3">
        <f>IF(Inputs!$B$27&lt;&gt;"Ready to model","PENDING INPUTS",D277+E277+O276)</f>
        <v>792.25</v>
      </c>
      <c r="P277" s="3">
        <f>IF(Inputs!$B$27&lt;&gt;"Ready to model","PENDING INPUTS",J277+K277+P276)</f>
        <v>10866.25</v>
      </c>
    </row>
    <row r="278" spans="1:16" ht="27.95" customHeight="1" x14ac:dyDescent="0.25">
      <c r="A278">
        <v>274</v>
      </c>
      <c r="B278" s="3">
        <f>IF(Inputs!$B$27&lt;&gt;"Ready to model","PENDING INPUTS",L277)</f>
        <v>0</v>
      </c>
      <c r="C278" s="3">
        <f>IF(Inputs!$B$27&lt;&gt;"Ready to model","PENDING INPUTS",M277)</f>
        <v>0</v>
      </c>
      <c r="D278" s="3">
        <f>IF(Inputs!$B$27&lt;&gt;"Ready to model","PENDING INPUTS",ROUND(B278*(IF(A278&lt;=Inputs!$B$13,Inputs!$B$12,Inputs!$B$14))/12,2))</f>
        <v>0</v>
      </c>
      <c r="E278" s="3">
        <f>IF(Inputs!$B$27&lt;&gt;"Ready to model","PENDING INPUTS",ROUND(C278*Inputs!$B$5/12,2))</f>
        <v>0</v>
      </c>
      <c r="F278" s="3">
        <f>IF(Inputs!$B$27&lt;&gt;"Ready to model","PENDING INPUTS",MIN(B278+D278,MAX(Inputs!$B$16,ROUND(B278*Inputs!$B$15,2))))</f>
        <v>0</v>
      </c>
      <c r="G278" s="3">
        <f>IF(Inputs!$B$27&lt;&gt;"Ready to model","PENDING INPUTS",MIN(C278+E278,Inputs!$B$9))</f>
        <v>0</v>
      </c>
      <c r="H278" s="3">
        <f>IF(Inputs!$B$27&lt;&gt;"Ready to model","PENDING INPUTS",Inputs!$B$7)</f>
        <v>550</v>
      </c>
      <c r="I278" s="3">
        <f>IF(Inputs!$B$27&lt;&gt;"Ready to model","PENDING INPUTS",MAX(0,F278+G278-H278))</f>
        <v>0</v>
      </c>
      <c r="J278" s="3">
        <f>IF(Inputs!$B$27&lt;&gt;"Ready to model","PENDING INPUTS",IF(F278+G278&gt;H278,IF(F278+G278=0,0,H278*F278/(F278+G278)),MIN(B278+D278,F278+MAX(0,H278-F278-G278-IF((IF(A278&lt;=Inputs!$B$13,Inputs!$B$12,Inputs!$B$14))&lt;Inputs!$B$5,C278+E278-G278,0)))))</f>
        <v>0</v>
      </c>
      <c r="K278" s="3">
        <f>IF(Inputs!$B$27&lt;&gt;"Ready to model","PENDING INPUTS",MIN(C278+E278,MAX(0,H278-J278)))</f>
        <v>0</v>
      </c>
      <c r="L278" s="3">
        <f>IF(Inputs!$B$27&lt;&gt;"Ready to model","PENDING INPUTS",MAX(0,B278+D278-J278))</f>
        <v>0</v>
      </c>
      <c r="M278" s="3">
        <f>IF(Inputs!$B$27&lt;&gt;"Ready to model","PENDING INPUTS",MAX(0,C278+E278-K278))</f>
        <v>0</v>
      </c>
      <c r="N278" s="3">
        <f>IF(Inputs!$B$27&lt;&gt;"Ready to model","PENDING INPUTS",L278+M278)</f>
        <v>0</v>
      </c>
      <c r="O278" s="3">
        <f>IF(Inputs!$B$27&lt;&gt;"Ready to model","PENDING INPUTS",D278+E278+O277)</f>
        <v>792.25</v>
      </c>
      <c r="P278" s="3">
        <f>IF(Inputs!$B$27&lt;&gt;"Ready to model","PENDING INPUTS",J278+K278+P277)</f>
        <v>10866.25</v>
      </c>
    </row>
    <row r="279" spans="1:16" ht="27.95" customHeight="1" x14ac:dyDescent="0.25">
      <c r="A279">
        <v>275</v>
      </c>
      <c r="B279" s="3">
        <f>IF(Inputs!$B$27&lt;&gt;"Ready to model","PENDING INPUTS",L278)</f>
        <v>0</v>
      </c>
      <c r="C279" s="3">
        <f>IF(Inputs!$B$27&lt;&gt;"Ready to model","PENDING INPUTS",M278)</f>
        <v>0</v>
      </c>
      <c r="D279" s="3">
        <f>IF(Inputs!$B$27&lt;&gt;"Ready to model","PENDING INPUTS",ROUND(B279*(IF(A279&lt;=Inputs!$B$13,Inputs!$B$12,Inputs!$B$14))/12,2))</f>
        <v>0</v>
      </c>
      <c r="E279" s="3">
        <f>IF(Inputs!$B$27&lt;&gt;"Ready to model","PENDING INPUTS",ROUND(C279*Inputs!$B$5/12,2))</f>
        <v>0</v>
      </c>
      <c r="F279" s="3">
        <f>IF(Inputs!$B$27&lt;&gt;"Ready to model","PENDING INPUTS",MIN(B279+D279,MAX(Inputs!$B$16,ROUND(B279*Inputs!$B$15,2))))</f>
        <v>0</v>
      </c>
      <c r="G279" s="3">
        <f>IF(Inputs!$B$27&lt;&gt;"Ready to model","PENDING INPUTS",MIN(C279+E279,Inputs!$B$9))</f>
        <v>0</v>
      </c>
      <c r="H279" s="3">
        <f>IF(Inputs!$B$27&lt;&gt;"Ready to model","PENDING INPUTS",Inputs!$B$7)</f>
        <v>550</v>
      </c>
      <c r="I279" s="3">
        <f>IF(Inputs!$B$27&lt;&gt;"Ready to model","PENDING INPUTS",MAX(0,F279+G279-H279))</f>
        <v>0</v>
      </c>
      <c r="J279" s="3">
        <f>IF(Inputs!$B$27&lt;&gt;"Ready to model","PENDING INPUTS",IF(F279+G279&gt;H279,IF(F279+G279=0,0,H279*F279/(F279+G279)),MIN(B279+D279,F279+MAX(0,H279-F279-G279-IF((IF(A279&lt;=Inputs!$B$13,Inputs!$B$12,Inputs!$B$14))&lt;Inputs!$B$5,C279+E279-G279,0)))))</f>
        <v>0</v>
      </c>
      <c r="K279" s="3">
        <f>IF(Inputs!$B$27&lt;&gt;"Ready to model","PENDING INPUTS",MIN(C279+E279,MAX(0,H279-J279)))</f>
        <v>0</v>
      </c>
      <c r="L279" s="3">
        <f>IF(Inputs!$B$27&lt;&gt;"Ready to model","PENDING INPUTS",MAX(0,B279+D279-J279))</f>
        <v>0</v>
      </c>
      <c r="M279" s="3">
        <f>IF(Inputs!$B$27&lt;&gt;"Ready to model","PENDING INPUTS",MAX(0,C279+E279-K279))</f>
        <v>0</v>
      </c>
      <c r="N279" s="3">
        <f>IF(Inputs!$B$27&lt;&gt;"Ready to model","PENDING INPUTS",L279+M279)</f>
        <v>0</v>
      </c>
      <c r="O279" s="3">
        <f>IF(Inputs!$B$27&lt;&gt;"Ready to model","PENDING INPUTS",D279+E279+O278)</f>
        <v>792.25</v>
      </c>
      <c r="P279" s="3">
        <f>IF(Inputs!$B$27&lt;&gt;"Ready to model","PENDING INPUTS",J279+K279+P278)</f>
        <v>10866.25</v>
      </c>
    </row>
    <row r="280" spans="1:16" ht="27.95" customHeight="1" x14ac:dyDescent="0.25">
      <c r="A280">
        <v>276</v>
      </c>
      <c r="B280" s="3">
        <f>IF(Inputs!$B$27&lt;&gt;"Ready to model","PENDING INPUTS",L279)</f>
        <v>0</v>
      </c>
      <c r="C280" s="3">
        <f>IF(Inputs!$B$27&lt;&gt;"Ready to model","PENDING INPUTS",M279)</f>
        <v>0</v>
      </c>
      <c r="D280" s="3">
        <f>IF(Inputs!$B$27&lt;&gt;"Ready to model","PENDING INPUTS",ROUND(B280*(IF(A280&lt;=Inputs!$B$13,Inputs!$B$12,Inputs!$B$14))/12,2))</f>
        <v>0</v>
      </c>
      <c r="E280" s="3">
        <f>IF(Inputs!$B$27&lt;&gt;"Ready to model","PENDING INPUTS",ROUND(C280*Inputs!$B$5/12,2))</f>
        <v>0</v>
      </c>
      <c r="F280" s="3">
        <f>IF(Inputs!$B$27&lt;&gt;"Ready to model","PENDING INPUTS",MIN(B280+D280,MAX(Inputs!$B$16,ROUND(B280*Inputs!$B$15,2))))</f>
        <v>0</v>
      </c>
      <c r="G280" s="3">
        <f>IF(Inputs!$B$27&lt;&gt;"Ready to model","PENDING INPUTS",MIN(C280+E280,Inputs!$B$9))</f>
        <v>0</v>
      </c>
      <c r="H280" s="3">
        <f>IF(Inputs!$B$27&lt;&gt;"Ready to model","PENDING INPUTS",Inputs!$B$7)</f>
        <v>550</v>
      </c>
      <c r="I280" s="3">
        <f>IF(Inputs!$B$27&lt;&gt;"Ready to model","PENDING INPUTS",MAX(0,F280+G280-H280))</f>
        <v>0</v>
      </c>
      <c r="J280" s="3">
        <f>IF(Inputs!$B$27&lt;&gt;"Ready to model","PENDING INPUTS",IF(F280+G280&gt;H280,IF(F280+G280=0,0,H280*F280/(F280+G280)),MIN(B280+D280,F280+MAX(0,H280-F280-G280-IF((IF(A280&lt;=Inputs!$B$13,Inputs!$B$12,Inputs!$B$14))&lt;Inputs!$B$5,C280+E280-G280,0)))))</f>
        <v>0</v>
      </c>
      <c r="K280" s="3">
        <f>IF(Inputs!$B$27&lt;&gt;"Ready to model","PENDING INPUTS",MIN(C280+E280,MAX(0,H280-J280)))</f>
        <v>0</v>
      </c>
      <c r="L280" s="3">
        <f>IF(Inputs!$B$27&lt;&gt;"Ready to model","PENDING INPUTS",MAX(0,B280+D280-J280))</f>
        <v>0</v>
      </c>
      <c r="M280" s="3">
        <f>IF(Inputs!$B$27&lt;&gt;"Ready to model","PENDING INPUTS",MAX(0,C280+E280-K280))</f>
        <v>0</v>
      </c>
      <c r="N280" s="3">
        <f>IF(Inputs!$B$27&lt;&gt;"Ready to model","PENDING INPUTS",L280+M280)</f>
        <v>0</v>
      </c>
      <c r="O280" s="3">
        <f>IF(Inputs!$B$27&lt;&gt;"Ready to model","PENDING INPUTS",D280+E280+O279)</f>
        <v>792.25</v>
      </c>
      <c r="P280" s="3">
        <f>IF(Inputs!$B$27&lt;&gt;"Ready to model","PENDING INPUTS",J280+K280+P279)</f>
        <v>10866.25</v>
      </c>
    </row>
    <row r="281" spans="1:16" ht="27.95" customHeight="1" x14ac:dyDescent="0.25">
      <c r="A281">
        <v>277</v>
      </c>
      <c r="B281" s="3">
        <f>IF(Inputs!$B$27&lt;&gt;"Ready to model","PENDING INPUTS",L280)</f>
        <v>0</v>
      </c>
      <c r="C281" s="3">
        <f>IF(Inputs!$B$27&lt;&gt;"Ready to model","PENDING INPUTS",M280)</f>
        <v>0</v>
      </c>
      <c r="D281" s="3">
        <f>IF(Inputs!$B$27&lt;&gt;"Ready to model","PENDING INPUTS",ROUND(B281*(IF(A281&lt;=Inputs!$B$13,Inputs!$B$12,Inputs!$B$14))/12,2))</f>
        <v>0</v>
      </c>
      <c r="E281" s="3">
        <f>IF(Inputs!$B$27&lt;&gt;"Ready to model","PENDING INPUTS",ROUND(C281*Inputs!$B$5/12,2))</f>
        <v>0</v>
      </c>
      <c r="F281" s="3">
        <f>IF(Inputs!$B$27&lt;&gt;"Ready to model","PENDING INPUTS",MIN(B281+D281,MAX(Inputs!$B$16,ROUND(B281*Inputs!$B$15,2))))</f>
        <v>0</v>
      </c>
      <c r="G281" s="3">
        <f>IF(Inputs!$B$27&lt;&gt;"Ready to model","PENDING INPUTS",MIN(C281+E281,Inputs!$B$9))</f>
        <v>0</v>
      </c>
      <c r="H281" s="3">
        <f>IF(Inputs!$B$27&lt;&gt;"Ready to model","PENDING INPUTS",Inputs!$B$7)</f>
        <v>550</v>
      </c>
      <c r="I281" s="3">
        <f>IF(Inputs!$B$27&lt;&gt;"Ready to model","PENDING INPUTS",MAX(0,F281+G281-H281))</f>
        <v>0</v>
      </c>
      <c r="J281" s="3">
        <f>IF(Inputs!$B$27&lt;&gt;"Ready to model","PENDING INPUTS",IF(F281+G281&gt;H281,IF(F281+G281=0,0,H281*F281/(F281+G281)),MIN(B281+D281,F281+MAX(0,H281-F281-G281-IF((IF(A281&lt;=Inputs!$B$13,Inputs!$B$12,Inputs!$B$14))&lt;Inputs!$B$5,C281+E281-G281,0)))))</f>
        <v>0</v>
      </c>
      <c r="K281" s="3">
        <f>IF(Inputs!$B$27&lt;&gt;"Ready to model","PENDING INPUTS",MIN(C281+E281,MAX(0,H281-J281)))</f>
        <v>0</v>
      </c>
      <c r="L281" s="3">
        <f>IF(Inputs!$B$27&lt;&gt;"Ready to model","PENDING INPUTS",MAX(0,B281+D281-J281))</f>
        <v>0</v>
      </c>
      <c r="M281" s="3">
        <f>IF(Inputs!$B$27&lt;&gt;"Ready to model","PENDING INPUTS",MAX(0,C281+E281-K281))</f>
        <v>0</v>
      </c>
      <c r="N281" s="3">
        <f>IF(Inputs!$B$27&lt;&gt;"Ready to model","PENDING INPUTS",L281+M281)</f>
        <v>0</v>
      </c>
      <c r="O281" s="3">
        <f>IF(Inputs!$B$27&lt;&gt;"Ready to model","PENDING INPUTS",D281+E281+O280)</f>
        <v>792.25</v>
      </c>
      <c r="P281" s="3">
        <f>IF(Inputs!$B$27&lt;&gt;"Ready to model","PENDING INPUTS",J281+K281+P280)</f>
        <v>10866.25</v>
      </c>
    </row>
    <row r="282" spans="1:16" ht="27.95" customHeight="1" x14ac:dyDescent="0.25">
      <c r="A282">
        <v>278</v>
      </c>
      <c r="B282" s="3">
        <f>IF(Inputs!$B$27&lt;&gt;"Ready to model","PENDING INPUTS",L281)</f>
        <v>0</v>
      </c>
      <c r="C282" s="3">
        <f>IF(Inputs!$B$27&lt;&gt;"Ready to model","PENDING INPUTS",M281)</f>
        <v>0</v>
      </c>
      <c r="D282" s="3">
        <f>IF(Inputs!$B$27&lt;&gt;"Ready to model","PENDING INPUTS",ROUND(B282*(IF(A282&lt;=Inputs!$B$13,Inputs!$B$12,Inputs!$B$14))/12,2))</f>
        <v>0</v>
      </c>
      <c r="E282" s="3">
        <f>IF(Inputs!$B$27&lt;&gt;"Ready to model","PENDING INPUTS",ROUND(C282*Inputs!$B$5/12,2))</f>
        <v>0</v>
      </c>
      <c r="F282" s="3">
        <f>IF(Inputs!$B$27&lt;&gt;"Ready to model","PENDING INPUTS",MIN(B282+D282,MAX(Inputs!$B$16,ROUND(B282*Inputs!$B$15,2))))</f>
        <v>0</v>
      </c>
      <c r="G282" s="3">
        <f>IF(Inputs!$B$27&lt;&gt;"Ready to model","PENDING INPUTS",MIN(C282+E282,Inputs!$B$9))</f>
        <v>0</v>
      </c>
      <c r="H282" s="3">
        <f>IF(Inputs!$B$27&lt;&gt;"Ready to model","PENDING INPUTS",Inputs!$B$7)</f>
        <v>550</v>
      </c>
      <c r="I282" s="3">
        <f>IF(Inputs!$B$27&lt;&gt;"Ready to model","PENDING INPUTS",MAX(0,F282+G282-H282))</f>
        <v>0</v>
      </c>
      <c r="J282" s="3">
        <f>IF(Inputs!$B$27&lt;&gt;"Ready to model","PENDING INPUTS",IF(F282+G282&gt;H282,IF(F282+G282=0,0,H282*F282/(F282+G282)),MIN(B282+D282,F282+MAX(0,H282-F282-G282-IF((IF(A282&lt;=Inputs!$B$13,Inputs!$B$12,Inputs!$B$14))&lt;Inputs!$B$5,C282+E282-G282,0)))))</f>
        <v>0</v>
      </c>
      <c r="K282" s="3">
        <f>IF(Inputs!$B$27&lt;&gt;"Ready to model","PENDING INPUTS",MIN(C282+E282,MAX(0,H282-J282)))</f>
        <v>0</v>
      </c>
      <c r="L282" s="3">
        <f>IF(Inputs!$B$27&lt;&gt;"Ready to model","PENDING INPUTS",MAX(0,B282+D282-J282))</f>
        <v>0</v>
      </c>
      <c r="M282" s="3">
        <f>IF(Inputs!$B$27&lt;&gt;"Ready to model","PENDING INPUTS",MAX(0,C282+E282-K282))</f>
        <v>0</v>
      </c>
      <c r="N282" s="3">
        <f>IF(Inputs!$B$27&lt;&gt;"Ready to model","PENDING INPUTS",L282+M282)</f>
        <v>0</v>
      </c>
      <c r="O282" s="3">
        <f>IF(Inputs!$B$27&lt;&gt;"Ready to model","PENDING INPUTS",D282+E282+O281)</f>
        <v>792.25</v>
      </c>
      <c r="P282" s="3">
        <f>IF(Inputs!$B$27&lt;&gt;"Ready to model","PENDING INPUTS",J282+K282+P281)</f>
        <v>10866.25</v>
      </c>
    </row>
    <row r="283" spans="1:16" ht="27.95" customHeight="1" x14ac:dyDescent="0.25">
      <c r="A283">
        <v>279</v>
      </c>
      <c r="B283" s="3">
        <f>IF(Inputs!$B$27&lt;&gt;"Ready to model","PENDING INPUTS",L282)</f>
        <v>0</v>
      </c>
      <c r="C283" s="3">
        <f>IF(Inputs!$B$27&lt;&gt;"Ready to model","PENDING INPUTS",M282)</f>
        <v>0</v>
      </c>
      <c r="D283" s="3">
        <f>IF(Inputs!$B$27&lt;&gt;"Ready to model","PENDING INPUTS",ROUND(B283*(IF(A283&lt;=Inputs!$B$13,Inputs!$B$12,Inputs!$B$14))/12,2))</f>
        <v>0</v>
      </c>
      <c r="E283" s="3">
        <f>IF(Inputs!$B$27&lt;&gt;"Ready to model","PENDING INPUTS",ROUND(C283*Inputs!$B$5/12,2))</f>
        <v>0</v>
      </c>
      <c r="F283" s="3">
        <f>IF(Inputs!$B$27&lt;&gt;"Ready to model","PENDING INPUTS",MIN(B283+D283,MAX(Inputs!$B$16,ROUND(B283*Inputs!$B$15,2))))</f>
        <v>0</v>
      </c>
      <c r="G283" s="3">
        <f>IF(Inputs!$B$27&lt;&gt;"Ready to model","PENDING INPUTS",MIN(C283+E283,Inputs!$B$9))</f>
        <v>0</v>
      </c>
      <c r="H283" s="3">
        <f>IF(Inputs!$B$27&lt;&gt;"Ready to model","PENDING INPUTS",Inputs!$B$7)</f>
        <v>550</v>
      </c>
      <c r="I283" s="3">
        <f>IF(Inputs!$B$27&lt;&gt;"Ready to model","PENDING INPUTS",MAX(0,F283+G283-H283))</f>
        <v>0</v>
      </c>
      <c r="J283" s="3">
        <f>IF(Inputs!$B$27&lt;&gt;"Ready to model","PENDING INPUTS",IF(F283+G283&gt;H283,IF(F283+G283=0,0,H283*F283/(F283+G283)),MIN(B283+D283,F283+MAX(0,H283-F283-G283-IF((IF(A283&lt;=Inputs!$B$13,Inputs!$B$12,Inputs!$B$14))&lt;Inputs!$B$5,C283+E283-G283,0)))))</f>
        <v>0</v>
      </c>
      <c r="K283" s="3">
        <f>IF(Inputs!$B$27&lt;&gt;"Ready to model","PENDING INPUTS",MIN(C283+E283,MAX(0,H283-J283)))</f>
        <v>0</v>
      </c>
      <c r="L283" s="3">
        <f>IF(Inputs!$B$27&lt;&gt;"Ready to model","PENDING INPUTS",MAX(0,B283+D283-J283))</f>
        <v>0</v>
      </c>
      <c r="M283" s="3">
        <f>IF(Inputs!$B$27&lt;&gt;"Ready to model","PENDING INPUTS",MAX(0,C283+E283-K283))</f>
        <v>0</v>
      </c>
      <c r="N283" s="3">
        <f>IF(Inputs!$B$27&lt;&gt;"Ready to model","PENDING INPUTS",L283+M283)</f>
        <v>0</v>
      </c>
      <c r="O283" s="3">
        <f>IF(Inputs!$B$27&lt;&gt;"Ready to model","PENDING INPUTS",D283+E283+O282)</f>
        <v>792.25</v>
      </c>
      <c r="P283" s="3">
        <f>IF(Inputs!$B$27&lt;&gt;"Ready to model","PENDING INPUTS",J283+K283+P282)</f>
        <v>10866.25</v>
      </c>
    </row>
    <row r="284" spans="1:16" ht="27.95" customHeight="1" x14ac:dyDescent="0.25">
      <c r="A284">
        <v>280</v>
      </c>
      <c r="B284" s="3">
        <f>IF(Inputs!$B$27&lt;&gt;"Ready to model","PENDING INPUTS",L283)</f>
        <v>0</v>
      </c>
      <c r="C284" s="3">
        <f>IF(Inputs!$B$27&lt;&gt;"Ready to model","PENDING INPUTS",M283)</f>
        <v>0</v>
      </c>
      <c r="D284" s="3">
        <f>IF(Inputs!$B$27&lt;&gt;"Ready to model","PENDING INPUTS",ROUND(B284*(IF(A284&lt;=Inputs!$B$13,Inputs!$B$12,Inputs!$B$14))/12,2))</f>
        <v>0</v>
      </c>
      <c r="E284" s="3">
        <f>IF(Inputs!$B$27&lt;&gt;"Ready to model","PENDING INPUTS",ROUND(C284*Inputs!$B$5/12,2))</f>
        <v>0</v>
      </c>
      <c r="F284" s="3">
        <f>IF(Inputs!$B$27&lt;&gt;"Ready to model","PENDING INPUTS",MIN(B284+D284,MAX(Inputs!$B$16,ROUND(B284*Inputs!$B$15,2))))</f>
        <v>0</v>
      </c>
      <c r="G284" s="3">
        <f>IF(Inputs!$B$27&lt;&gt;"Ready to model","PENDING INPUTS",MIN(C284+E284,Inputs!$B$9))</f>
        <v>0</v>
      </c>
      <c r="H284" s="3">
        <f>IF(Inputs!$B$27&lt;&gt;"Ready to model","PENDING INPUTS",Inputs!$B$7)</f>
        <v>550</v>
      </c>
      <c r="I284" s="3">
        <f>IF(Inputs!$B$27&lt;&gt;"Ready to model","PENDING INPUTS",MAX(0,F284+G284-H284))</f>
        <v>0</v>
      </c>
      <c r="J284" s="3">
        <f>IF(Inputs!$B$27&lt;&gt;"Ready to model","PENDING INPUTS",IF(F284+G284&gt;H284,IF(F284+G284=0,0,H284*F284/(F284+G284)),MIN(B284+D284,F284+MAX(0,H284-F284-G284-IF((IF(A284&lt;=Inputs!$B$13,Inputs!$B$12,Inputs!$B$14))&lt;Inputs!$B$5,C284+E284-G284,0)))))</f>
        <v>0</v>
      </c>
      <c r="K284" s="3">
        <f>IF(Inputs!$B$27&lt;&gt;"Ready to model","PENDING INPUTS",MIN(C284+E284,MAX(0,H284-J284)))</f>
        <v>0</v>
      </c>
      <c r="L284" s="3">
        <f>IF(Inputs!$B$27&lt;&gt;"Ready to model","PENDING INPUTS",MAX(0,B284+D284-J284))</f>
        <v>0</v>
      </c>
      <c r="M284" s="3">
        <f>IF(Inputs!$B$27&lt;&gt;"Ready to model","PENDING INPUTS",MAX(0,C284+E284-K284))</f>
        <v>0</v>
      </c>
      <c r="N284" s="3">
        <f>IF(Inputs!$B$27&lt;&gt;"Ready to model","PENDING INPUTS",L284+M284)</f>
        <v>0</v>
      </c>
      <c r="O284" s="3">
        <f>IF(Inputs!$B$27&lt;&gt;"Ready to model","PENDING INPUTS",D284+E284+O283)</f>
        <v>792.25</v>
      </c>
      <c r="P284" s="3">
        <f>IF(Inputs!$B$27&lt;&gt;"Ready to model","PENDING INPUTS",J284+K284+P283)</f>
        <v>10866.25</v>
      </c>
    </row>
    <row r="285" spans="1:16" ht="27.95" customHeight="1" x14ac:dyDescent="0.25">
      <c r="A285">
        <v>281</v>
      </c>
      <c r="B285" s="3">
        <f>IF(Inputs!$B$27&lt;&gt;"Ready to model","PENDING INPUTS",L284)</f>
        <v>0</v>
      </c>
      <c r="C285" s="3">
        <f>IF(Inputs!$B$27&lt;&gt;"Ready to model","PENDING INPUTS",M284)</f>
        <v>0</v>
      </c>
      <c r="D285" s="3">
        <f>IF(Inputs!$B$27&lt;&gt;"Ready to model","PENDING INPUTS",ROUND(B285*(IF(A285&lt;=Inputs!$B$13,Inputs!$B$12,Inputs!$B$14))/12,2))</f>
        <v>0</v>
      </c>
      <c r="E285" s="3">
        <f>IF(Inputs!$B$27&lt;&gt;"Ready to model","PENDING INPUTS",ROUND(C285*Inputs!$B$5/12,2))</f>
        <v>0</v>
      </c>
      <c r="F285" s="3">
        <f>IF(Inputs!$B$27&lt;&gt;"Ready to model","PENDING INPUTS",MIN(B285+D285,MAX(Inputs!$B$16,ROUND(B285*Inputs!$B$15,2))))</f>
        <v>0</v>
      </c>
      <c r="G285" s="3">
        <f>IF(Inputs!$B$27&lt;&gt;"Ready to model","PENDING INPUTS",MIN(C285+E285,Inputs!$B$9))</f>
        <v>0</v>
      </c>
      <c r="H285" s="3">
        <f>IF(Inputs!$B$27&lt;&gt;"Ready to model","PENDING INPUTS",Inputs!$B$7)</f>
        <v>550</v>
      </c>
      <c r="I285" s="3">
        <f>IF(Inputs!$B$27&lt;&gt;"Ready to model","PENDING INPUTS",MAX(0,F285+G285-H285))</f>
        <v>0</v>
      </c>
      <c r="J285" s="3">
        <f>IF(Inputs!$B$27&lt;&gt;"Ready to model","PENDING INPUTS",IF(F285+G285&gt;H285,IF(F285+G285=0,0,H285*F285/(F285+G285)),MIN(B285+D285,F285+MAX(0,H285-F285-G285-IF((IF(A285&lt;=Inputs!$B$13,Inputs!$B$12,Inputs!$B$14))&lt;Inputs!$B$5,C285+E285-G285,0)))))</f>
        <v>0</v>
      </c>
      <c r="K285" s="3">
        <f>IF(Inputs!$B$27&lt;&gt;"Ready to model","PENDING INPUTS",MIN(C285+E285,MAX(0,H285-J285)))</f>
        <v>0</v>
      </c>
      <c r="L285" s="3">
        <f>IF(Inputs!$B$27&lt;&gt;"Ready to model","PENDING INPUTS",MAX(0,B285+D285-J285))</f>
        <v>0</v>
      </c>
      <c r="M285" s="3">
        <f>IF(Inputs!$B$27&lt;&gt;"Ready to model","PENDING INPUTS",MAX(0,C285+E285-K285))</f>
        <v>0</v>
      </c>
      <c r="N285" s="3">
        <f>IF(Inputs!$B$27&lt;&gt;"Ready to model","PENDING INPUTS",L285+M285)</f>
        <v>0</v>
      </c>
      <c r="O285" s="3">
        <f>IF(Inputs!$B$27&lt;&gt;"Ready to model","PENDING INPUTS",D285+E285+O284)</f>
        <v>792.25</v>
      </c>
      <c r="P285" s="3">
        <f>IF(Inputs!$B$27&lt;&gt;"Ready to model","PENDING INPUTS",J285+K285+P284)</f>
        <v>10866.25</v>
      </c>
    </row>
    <row r="286" spans="1:16" ht="27.95" customHeight="1" x14ac:dyDescent="0.25">
      <c r="A286">
        <v>282</v>
      </c>
      <c r="B286" s="3">
        <f>IF(Inputs!$B$27&lt;&gt;"Ready to model","PENDING INPUTS",L285)</f>
        <v>0</v>
      </c>
      <c r="C286" s="3">
        <f>IF(Inputs!$B$27&lt;&gt;"Ready to model","PENDING INPUTS",M285)</f>
        <v>0</v>
      </c>
      <c r="D286" s="3">
        <f>IF(Inputs!$B$27&lt;&gt;"Ready to model","PENDING INPUTS",ROUND(B286*(IF(A286&lt;=Inputs!$B$13,Inputs!$B$12,Inputs!$B$14))/12,2))</f>
        <v>0</v>
      </c>
      <c r="E286" s="3">
        <f>IF(Inputs!$B$27&lt;&gt;"Ready to model","PENDING INPUTS",ROUND(C286*Inputs!$B$5/12,2))</f>
        <v>0</v>
      </c>
      <c r="F286" s="3">
        <f>IF(Inputs!$B$27&lt;&gt;"Ready to model","PENDING INPUTS",MIN(B286+D286,MAX(Inputs!$B$16,ROUND(B286*Inputs!$B$15,2))))</f>
        <v>0</v>
      </c>
      <c r="G286" s="3">
        <f>IF(Inputs!$B$27&lt;&gt;"Ready to model","PENDING INPUTS",MIN(C286+E286,Inputs!$B$9))</f>
        <v>0</v>
      </c>
      <c r="H286" s="3">
        <f>IF(Inputs!$B$27&lt;&gt;"Ready to model","PENDING INPUTS",Inputs!$B$7)</f>
        <v>550</v>
      </c>
      <c r="I286" s="3">
        <f>IF(Inputs!$B$27&lt;&gt;"Ready to model","PENDING INPUTS",MAX(0,F286+G286-H286))</f>
        <v>0</v>
      </c>
      <c r="J286" s="3">
        <f>IF(Inputs!$B$27&lt;&gt;"Ready to model","PENDING INPUTS",IF(F286+G286&gt;H286,IF(F286+G286=0,0,H286*F286/(F286+G286)),MIN(B286+D286,F286+MAX(0,H286-F286-G286-IF((IF(A286&lt;=Inputs!$B$13,Inputs!$B$12,Inputs!$B$14))&lt;Inputs!$B$5,C286+E286-G286,0)))))</f>
        <v>0</v>
      </c>
      <c r="K286" s="3">
        <f>IF(Inputs!$B$27&lt;&gt;"Ready to model","PENDING INPUTS",MIN(C286+E286,MAX(0,H286-J286)))</f>
        <v>0</v>
      </c>
      <c r="L286" s="3">
        <f>IF(Inputs!$B$27&lt;&gt;"Ready to model","PENDING INPUTS",MAX(0,B286+D286-J286))</f>
        <v>0</v>
      </c>
      <c r="M286" s="3">
        <f>IF(Inputs!$B$27&lt;&gt;"Ready to model","PENDING INPUTS",MAX(0,C286+E286-K286))</f>
        <v>0</v>
      </c>
      <c r="N286" s="3">
        <f>IF(Inputs!$B$27&lt;&gt;"Ready to model","PENDING INPUTS",L286+M286)</f>
        <v>0</v>
      </c>
      <c r="O286" s="3">
        <f>IF(Inputs!$B$27&lt;&gt;"Ready to model","PENDING INPUTS",D286+E286+O285)</f>
        <v>792.25</v>
      </c>
      <c r="P286" s="3">
        <f>IF(Inputs!$B$27&lt;&gt;"Ready to model","PENDING INPUTS",J286+K286+P285)</f>
        <v>10866.25</v>
      </c>
    </row>
    <row r="287" spans="1:16" ht="27.95" customHeight="1" x14ac:dyDescent="0.25">
      <c r="A287">
        <v>283</v>
      </c>
      <c r="B287" s="3">
        <f>IF(Inputs!$B$27&lt;&gt;"Ready to model","PENDING INPUTS",L286)</f>
        <v>0</v>
      </c>
      <c r="C287" s="3">
        <f>IF(Inputs!$B$27&lt;&gt;"Ready to model","PENDING INPUTS",M286)</f>
        <v>0</v>
      </c>
      <c r="D287" s="3">
        <f>IF(Inputs!$B$27&lt;&gt;"Ready to model","PENDING INPUTS",ROUND(B287*(IF(A287&lt;=Inputs!$B$13,Inputs!$B$12,Inputs!$B$14))/12,2))</f>
        <v>0</v>
      </c>
      <c r="E287" s="3">
        <f>IF(Inputs!$B$27&lt;&gt;"Ready to model","PENDING INPUTS",ROUND(C287*Inputs!$B$5/12,2))</f>
        <v>0</v>
      </c>
      <c r="F287" s="3">
        <f>IF(Inputs!$B$27&lt;&gt;"Ready to model","PENDING INPUTS",MIN(B287+D287,MAX(Inputs!$B$16,ROUND(B287*Inputs!$B$15,2))))</f>
        <v>0</v>
      </c>
      <c r="G287" s="3">
        <f>IF(Inputs!$B$27&lt;&gt;"Ready to model","PENDING INPUTS",MIN(C287+E287,Inputs!$B$9))</f>
        <v>0</v>
      </c>
      <c r="H287" s="3">
        <f>IF(Inputs!$B$27&lt;&gt;"Ready to model","PENDING INPUTS",Inputs!$B$7)</f>
        <v>550</v>
      </c>
      <c r="I287" s="3">
        <f>IF(Inputs!$B$27&lt;&gt;"Ready to model","PENDING INPUTS",MAX(0,F287+G287-H287))</f>
        <v>0</v>
      </c>
      <c r="J287" s="3">
        <f>IF(Inputs!$B$27&lt;&gt;"Ready to model","PENDING INPUTS",IF(F287+G287&gt;H287,IF(F287+G287=0,0,H287*F287/(F287+G287)),MIN(B287+D287,F287+MAX(0,H287-F287-G287-IF((IF(A287&lt;=Inputs!$B$13,Inputs!$B$12,Inputs!$B$14))&lt;Inputs!$B$5,C287+E287-G287,0)))))</f>
        <v>0</v>
      </c>
      <c r="K287" s="3">
        <f>IF(Inputs!$B$27&lt;&gt;"Ready to model","PENDING INPUTS",MIN(C287+E287,MAX(0,H287-J287)))</f>
        <v>0</v>
      </c>
      <c r="L287" s="3">
        <f>IF(Inputs!$B$27&lt;&gt;"Ready to model","PENDING INPUTS",MAX(0,B287+D287-J287))</f>
        <v>0</v>
      </c>
      <c r="M287" s="3">
        <f>IF(Inputs!$B$27&lt;&gt;"Ready to model","PENDING INPUTS",MAX(0,C287+E287-K287))</f>
        <v>0</v>
      </c>
      <c r="N287" s="3">
        <f>IF(Inputs!$B$27&lt;&gt;"Ready to model","PENDING INPUTS",L287+M287)</f>
        <v>0</v>
      </c>
      <c r="O287" s="3">
        <f>IF(Inputs!$B$27&lt;&gt;"Ready to model","PENDING INPUTS",D287+E287+O286)</f>
        <v>792.25</v>
      </c>
      <c r="P287" s="3">
        <f>IF(Inputs!$B$27&lt;&gt;"Ready to model","PENDING INPUTS",J287+K287+P286)</f>
        <v>10866.25</v>
      </c>
    </row>
    <row r="288" spans="1:16" ht="27.95" customHeight="1" x14ac:dyDescent="0.25">
      <c r="A288">
        <v>284</v>
      </c>
      <c r="B288" s="3">
        <f>IF(Inputs!$B$27&lt;&gt;"Ready to model","PENDING INPUTS",L287)</f>
        <v>0</v>
      </c>
      <c r="C288" s="3">
        <f>IF(Inputs!$B$27&lt;&gt;"Ready to model","PENDING INPUTS",M287)</f>
        <v>0</v>
      </c>
      <c r="D288" s="3">
        <f>IF(Inputs!$B$27&lt;&gt;"Ready to model","PENDING INPUTS",ROUND(B288*(IF(A288&lt;=Inputs!$B$13,Inputs!$B$12,Inputs!$B$14))/12,2))</f>
        <v>0</v>
      </c>
      <c r="E288" s="3">
        <f>IF(Inputs!$B$27&lt;&gt;"Ready to model","PENDING INPUTS",ROUND(C288*Inputs!$B$5/12,2))</f>
        <v>0</v>
      </c>
      <c r="F288" s="3">
        <f>IF(Inputs!$B$27&lt;&gt;"Ready to model","PENDING INPUTS",MIN(B288+D288,MAX(Inputs!$B$16,ROUND(B288*Inputs!$B$15,2))))</f>
        <v>0</v>
      </c>
      <c r="G288" s="3">
        <f>IF(Inputs!$B$27&lt;&gt;"Ready to model","PENDING INPUTS",MIN(C288+E288,Inputs!$B$9))</f>
        <v>0</v>
      </c>
      <c r="H288" s="3">
        <f>IF(Inputs!$B$27&lt;&gt;"Ready to model","PENDING INPUTS",Inputs!$B$7)</f>
        <v>550</v>
      </c>
      <c r="I288" s="3">
        <f>IF(Inputs!$B$27&lt;&gt;"Ready to model","PENDING INPUTS",MAX(0,F288+G288-H288))</f>
        <v>0</v>
      </c>
      <c r="J288" s="3">
        <f>IF(Inputs!$B$27&lt;&gt;"Ready to model","PENDING INPUTS",IF(F288+G288&gt;H288,IF(F288+G288=0,0,H288*F288/(F288+G288)),MIN(B288+D288,F288+MAX(0,H288-F288-G288-IF((IF(A288&lt;=Inputs!$B$13,Inputs!$B$12,Inputs!$B$14))&lt;Inputs!$B$5,C288+E288-G288,0)))))</f>
        <v>0</v>
      </c>
      <c r="K288" s="3">
        <f>IF(Inputs!$B$27&lt;&gt;"Ready to model","PENDING INPUTS",MIN(C288+E288,MAX(0,H288-J288)))</f>
        <v>0</v>
      </c>
      <c r="L288" s="3">
        <f>IF(Inputs!$B$27&lt;&gt;"Ready to model","PENDING INPUTS",MAX(0,B288+D288-J288))</f>
        <v>0</v>
      </c>
      <c r="M288" s="3">
        <f>IF(Inputs!$B$27&lt;&gt;"Ready to model","PENDING INPUTS",MAX(0,C288+E288-K288))</f>
        <v>0</v>
      </c>
      <c r="N288" s="3">
        <f>IF(Inputs!$B$27&lt;&gt;"Ready to model","PENDING INPUTS",L288+M288)</f>
        <v>0</v>
      </c>
      <c r="O288" s="3">
        <f>IF(Inputs!$B$27&lt;&gt;"Ready to model","PENDING INPUTS",D288+E288+O287)</f>
        <v>792.25</v>
      </c>
      <c r="P288" s="3">
        <f>IF(Inputs!$B$27&lt;&gt;"Ready to model","PENDING INPUTS",J288+K288+P287)</f>
        <v>10866.25</v>
      </c>
    </row>
    <row r="289" spans="1:16" ht="27.95" customHeight="1" x14ac:dyDescent="0.25">
      <c r="A289">
        <v>285</v>
      </c>
      <c r="B289" s="3">
        <f>IF(Inputs!$B$27&lt;&gt;"Ready to model","PENDING INPUTS",L288)</f>
        <v>0</v>
      </c>
      <c r="C289" s="3">
        <f>IF(Inputs!$B$27&lt;&gt;"Ready to model","PENDING INPUTS",M288)</f>
        <v>0</v>
      </c>
      <c r="D289" s="3">
        <f>IF(Inputs!$B$27&lt;&gt;"Ready to model","PENDING INPUTS",ROUND(B289*(IF(A289&lt;=Inputs!$B$13,Inputs!$B$12,Inputs!$B$14))/12,2))</f>
        <v>0</v>
      </c>
      <c r="E289" s="3">
        <f>IF(Inputs!$B$27&lt;&gt;"Ready to model","PENDING INPUTS",ROUND(C289*Inputs!$B$5/12,2))</f>
        <v>0</v>
      </c>
      <c r="F289" s="3">
        <f>IF(Inputs!$B$27&lt;&gt;"Ready to model","PENDING INPUTS",MIN(B289+D289,MAX(Inputs!$B$16,ROUND(B289*Inputs!$B$15,2))))</f>
        <v>0</v>
      </c>
      <c r="G289" s="3">
        <f>IF(Inputs!$B$27&lt;&gt;"Ready to model","PENDING INPUTS",MIN(C289+E289,Inputs!$B$9))</f>
        <v>0</v>
      </c>
      <c r="H289" s="3">
        <f>IF(Inputs!$B$27&lt;&gt;"Ready to model","PENDING INPUTS",Inputs!$B$7)</f>
        <v>550</v>
      </c>
      <c r="I289" s="3">
        <f>IF(Inputs!$B$27&lt;&gt;"Ready to model","PENDING INPUTS",MAX(0,F289+G289-H289))</f>
        <v>0</v>
      </c>
      <c r="J289" s="3">
        <f>IF(Inputs!$B$27&lt;&gt;"Ready to model","PENDING INPUTS",IF(F289+G289&gt;H289,IF(F289+G289=0,0,H289*F289/(F289+G289)),MIN(B289+D289,F289+MAX(0,H289-F289-G289-IF((IF(A289&lt;=Inputs!$B$13,Inputs!$B$12,Inputs!$B$14))&lt;Inputs!$B$5,C289+E289-G289,0)))))</f>
        <v>0</v>
      </c>
      <c r="K289" s="3">
        <f>IF(Inputs!$B$27&lt;&gt;"Ready to model","PENDING INPUTS",MIN(C289+E289,MAX(0,H289-J289)))</f>
        <v>0</v>
      </c>
      <c r="L289" s="3">
        <f>IF(Inputs!$B$27&lt;&gt;"Ready to model","PENDING INPUTS",MAX(0,B289+D289-J289))</f>
        <v>0</v>
      </c>
      <c r="M289" s="3">
        <f>IF(Inputs!$B$27&lt;&gt;"Ready to model","PENDING INPUTS",MAX(0,C289+E289-K289))</f>
        <v>0</v>
      </c>
      <c r="N289" s="3">
        <f>IF(Inputs!$B$27&lt;&gt;"Ready to model","PENDING INPUTS",L289+M289)</f>
        <v>0</v>
      </c>
      <c r="O289" s="3">
        <f>IF(Inputs!$B$27&lt;&gt;"Ready to model","PENDING INPUTS",D289+E289+O288)</f>
        <v>792.25</v>
      </c>
      <c r="P289" s="3">
        <f>IF(Inputs!$B$27&lt;&gt;"Ready to model","PENDING INPUTS",J289+K289+P288)</f>
        <v>10866.25</v>
      </c>
    </row>
    <row r="290" spans="1:16" ht="27.95" customHeight="1" x14ac:dyDescent="0.25">
      <c r="A290">
        <v>286</v>
      </c>
      <c r="B290" s="3">
        <f>IF(Inputs!$B$27&lt;&gt;"Ready to model","PENDING INPUTS",L289)</f>
        <v>0</v>
      </c>
      <c r="C290" s="3">
        <f>IF(Inputs!$B$27&lt;&gt;"Ready to model","PENDING INPUTS",M289)</f>
        <v>0</v>
      </c>
      <c r="D290" s="3">
        <f>IF(Inputs!$B$27&lt;&gt;"Ready to model","PENDING INPUTS",ROUND(B290*(IF(A290&lt;=Inputs!$B$13,Inputs!$B$12,Inputs!$B$14))/12,2))</f>
        <v>0</v>
      </c>
      <c r="E290" s="3">
        <f>IF(Inputs!$B$27&lt;&gt;"Ready to model","PENDING INPUTS",ROUND(C290*Inputs!$B$5/12,2))</f>
        <v>0</v>
      </c>
      <c r="F290" s="3">
        <f>IF(Inputs!$B$27&lt;&gt;"Ready to model","PENDING INPUTS",MIN(B290+D290,MAX(Inputs!$B$16,ROUND(B290*Inputs!$B$15,2))))</f>
        <v>0</v>
      </c>
      <c r="G290" s="3">
        <f>IF(Inputs!$B$27&lt;&gt;"Ready to model","PENDING INPUTS",MIN(C290+E290,Inputs!$B$9))</f>
        <v>0</v>
      </c>
      <c r="H290" s="3">
        <f>IF(Inputs!$B$27&lt;&gt;"Ready to model","PENDING INPUTS",Inputs!$B$7)</f>
        <v>550</v>
      </c>
      <c r="I290" s="3">
        <f>IF(Inputs!$B$27&lt;&gt;"Ready to model","PENDING INPUTS",MAX(0,F290+G290-H290))</f>
        <v>0</v>
      </c>
      <c r="J290" s="3">
        <f>IF(Inputs!$B$27&lt;&gt;"Ready to model","PENDING INPUTS",IF(F290+G290&gt;H290,IF(F290+G290=0,0,H290*F290/(F290+G290)),MIN(B290+D290,F290+MAX(0,H290-F290-G290-IF((IF(A290&lt;=Inputs!$B$13,Inputs!$B$12,Inputs!$B$14))&lt;Inputs!$B$5,C290+E290-G290,0)))))</f>
        <v>0</v>
      </c>
      <c r="K290" s="3">
        <f>IF(Inputs!$B$27&lt;&gt;"Ready to model","PENDING INPUTS",MIN(C290+E290,MAX(0,H290-J290)))</f>
        <v>0</v>
      </c>
      <c r="L290" s="3">
        <f>IF(Inputs!$B$27&lt;&gt;"Ready to model","PENDING INPUTS",MAX(0,B290+D290-J290))</f>
        <v>0</v>
      </c>
      <c r="M290" s="3">
        <f>IF(Inputs!$B$27&lt;&gt;"Ready to model","PENDING INPUTS",MAX(0,C290+E290-K290))</f>
        <v>0</v>
      </c>
      <c r="N290" s="3">
        <f>IF(Inputs!$B$27&lt;&gt;"Ready to model","PENDING INPUTS",L290+M290)</f>
        <v>0</v>
      </c>
      <c r="O290" s="3">
        <f>IF(Inputs!$B$27&lt;&gt;"Ready to model","PENDING INPUTS",D290+E290+O289)</f>
        <v>792.25</v>
      </c>
      <c r="P290" s="3">
        <f>IF(Inputs!$B$27&lt;&gt;"Ready to model","PENDING INPUTS",J290+K290+P289)</f>
        <v>10866.25</v>
      </c>
    </row>
    <row r="291" spans="1:16" ht="27.95" customHeight="1" x14ac:dyDescent="0.25">
      <c r="A291">
        <v>287</v>
      </c>
      <c r="B291" s="3">
        <f>IF(Inputs!$B$27&lt;&gt;"Ready to model","PENDING INPUTS",L290)</f>
        <v>0</v>
      </c>
      <c r="C291" s="3">
        <f>IF(Inputs!$B$27&lt;&gt;"Ready to model","PENDING INPUTS",M290)</f>
        <v>0</v>
      </c>
      <c r="D291" s="3">
        <f>IF(Inputs!$B$27&lt;&gt;"Ready to model","PENDING INPUTS",ROUND(B291*(IF(A291&lt;=Inputs!$B$13,Inputs!$B$12,Inputs!$B$14))/12,2))</f>
        <v>0</v>
      </c>
      <c r="E291" s="3">
        <f>IF(Inputs!$B$27&lt;&gt;"Ready to model","PENDING INPUTS",ROUND(C291*Inputs!$B$5/12,2))</f>
        <v>0</v>
      </c>
      <c r="F291" s="3">
        <f>IF(Inputs!$B$27&lt;&gt;"Ready to model","PENDING INPUTS",MIN(B291+D291,MAX(Inputs!$B$16,ROUND(B291*Inputs!$B$15,2))))</f>
        <v>0</v>
      </c>
      <c r="G291" s="3">
        <f>IF(Inputs!$B$27&lt;&gt;"Ready to model","PENDING INPUTS",MIN(C291+E291,Inputs!$B$9))</f>
        <v>0</v>
      </c>
      <c r="H291" s="3">
        <f>IF(Inputs!$B$27&lt;&gt;"Ready to model","PENDING INPUTS",Inputs!$B$7)</f>
        <v>550</v>
      </c>
      <c r="I291" s="3">
        <f>IF(Inputs!$B$27&lt;&gt;"Ready to model","PENDING INPUTS",MAX(0,F291+G291-H291))</f>
        <v>0</v>
      </c>
      <c r="J291" s="3">
        <f>IF(Inputs!$B$27&lt;&gt;"Ready to model","PENDING INPUTS",IF(F291+G291&gt;H291,IF(F291+G291=0,0,H291*F291/(F291+G291)),MIN(B291+D291,F291+MAX(0,H291-F291-G291-IF((IF(A291&lt;=Inputs!$B$13,Inputs!$B$12,Inputs!$B$14))&lt;Inputs!$B$5,C291+E291-G291,0)))))</f>
        <v>0</v>
      </c>
      <c r="K291" s="3">
        <f>IF(Inputs!$B$27&lt;&gt;"Ready to model","PENDING INPUTS",MIN(C291+E291,MAX(0,H291-J291)))</f>
        <v>0</v>
      </c>
      <c r="L291" s="3">
        <f>IF(Inputs!$B$27&lt;&gt;"Ready to model","PENDING INPUTS",MAX(0,B291+D291-J291))</f>
        <v>0</v>
      </c>
      <c r="M291" s="3">
        <f>IF(Inputs!$B$27&lt;&gt;"Ready to model","PENDING INPUTS",MAX(0,C291+E291-K291))</f>
        <v>0</v>
      </c>
      <c r="N291" s="3">
        <f>IF(Inputs!$B$27&lt;&gt;"Ready to model","PENDING INPUTS",L291+M291)</f>
        <v>0</v>
      </c>
      <c r="O291" s="3">
        <f>IF(Inputs!$B$27&lt;&gt;"Ready to model","PENDING INPUTS",D291+E291+O290)</f>
        <v>792.25</v>
      </c>
      <c r="P291" s="3">
        <f>IF(Inputs!$B$27&lt;&gt;"Ready to model","PENDING INPUTS",J291+K291+P290)</f>
        <v>10866.25</v>
      </c>
    </row>
    <row r="292" spans="1:16" ht="27.95" customHeight="1" x14ac:dyDescent="0.25">
      <c r="A292">
        <v>288</v>
      </c>
      <c r="B292" s="3">
        <f>IF(Inputs!$B$27&lt;&gt;"Ready to model","PENDING INPUTS",L291)</f>
        <v>0</v>
      </c>
      <c r="C292" s="3">
        <f>IF(Inputs!$B$27&lt;&gt;"Ready to model","PENDING INPUTS",M291)</f>
        <v>0</v>
      </c>
      <c r="D292" s="3">
        <f>IF(Inputs!$B$27&lt;&gt;"Ready to model","PENDING INPUTS",ROUND(B292*(IF(A292&lt;=Inputs!$B$13,Inputs!$B$12,Inputs!$B$14))/12,2))</f>
        <v>0</v>
      </c>
      <c r="E292" s="3">
        <f>IF(Inputs!$B$27&lt;&gt;"Ready to model","PENDING INPUTS",ROUND(C292*Inputs!$B$5/12,2))</f>
        <v>0</v>
      </c>
      <c r="F292" s="3">
        <f>IF(Inputs!$B$27&lt;&gt;"Ready to model","PENDING INPUTS",MIN(B292+D292,MAX(Inputs!$B$16,ROUND(B292*Inputs!$B$15,2))))</f>
        <v>0</v>
      </c>
      <c r="G292" s="3">
        <f>IF(Inputs!$B$27&lt;&gt;"Ready to model","PENDING INPUTS",MIN(C292+E292,Inputs!$B$9))</f>
        <v>0</v>
      </c>
      <c r="H292" s="3">
        <f>IF(Inputs!$B$27&lt;&gt;"Ready to model","PENDING INPUTS",Inputs!$B$7)</f>
        <v>550</v>
      </c>
      <c r="I292" s="3">
        <f>IF(Inputs!$B$27&lt;&gt;"Ready to model","PENDING INPUTS",MAX(0,F292+G292-H292))</f>
        <v>0</v>
      </c>
      <c r="J292" s="3">
        <f>IF(Inputs!$B$27&lt;&gt;"Ready to model","PENDING INPUTS",IF(F292+G292&gt;H292,IF(F292+G292=0,0,H292*F292/(F292+G292)),MIN(B292+D292,F292+MAX(0,H292-F292-G292-IF((IF(A292&lt;=Inputs!$B$13,Inputs!$B$12,Inputs!$B$14))&lt;Inputs!$B$5,C292+E292-G292,0)))))</f>
        <v>0</v>
      </c>
      <c r="K292" s="3">
        <f>IF(Inputs!$B$27&lt;&gt;"Ready to model","PENDING INPUTS",MIN(C292+E292,MAX(0,H292-J292)))</f>
        <v>0</v>
      </c>
      <c r="L292" s="3">
        <f>IF(Inputs!$B$27&lt;&gt;"Ready to model","PENDING INPUTS",MAX(0,B292+D292-J292))</f>
        <v>0</v>
      </c>
      <c r="M292" s="3">
        <f>IF(Inputs!$B$27&lt;&gt;"Ready to model","PENDING INPUTS",MAX(0,C292+E292-K292))</f>
        <v>0</v>
      </c>
      <c r="N292" s="3">
        <f>IF(Inputs!$B$27&lt;&gt;"Ready to model","PENDING INPUTS",L292+M292)</f>
        <v>0</v>
      </c>
      <c r="O292" s="3">
        <f>IF(Inputs!$B$27&lt;&gt;"Ready to model","PENDING INPUTS",D292+E292+O291)</f>
        <v>792.25</v>
      </c>
      <c r="P292" s="3">
        <f>IF(Inputs!$B$27&lt;&gt;"Ready to model","PENDING INPUTS",J292+K292+P291)</f>
        <v>10866.25</v>
      </c>
    </row>
    <row r="293" spans="1:16" ht="27.95" customHeight="1" x14ac:dyDescent="0.25">
      <c r="A293">
        <v>289</v>
      </c>
      <c r="B293" s="3">
        <f>IF(Inputs!$B$27&lt;&gt;"Ready to model","PENDING INPUTS",L292)</f>
        <v>0</v>
      </c>
      <c r="C293" s="3">
        <f>IF(Inputs!$B$27&lt;&gt;"Ready to model","PENDING INPUTS",M292)</f>
        <v>0</v>
      </c>
      <c r="D293" s="3">
        <f>IF(Inputs!$B$27&lt;&gt;"Ready to model","PENDING INPUTS",ROUND(B293*(IF(A293&lt;=Inputs!$B$13,Inputs!$B$12,Inputs!$B$14))/12,2))</f>
        <v>0</v>
      </c>
      <c r="E293" s="3">
        <f>IF(Inputs!$B$27&lt;&gt;"Ready to model","PENDING INPUTS",ROUND(C293*Inputs!$B$5/12,2))</f>
        <v>0</v>
      </c>
      <c r="F293" s="3">
        <f>IF(Inputs!$B$27&lt;&gt;"Ready to model","PENDING INPUTS",MIN(B293+D293,MAX(Inputs!$B$16,ROUND(B293*Inputs!$B$15,2))))</f>
        <v>0</v>
      </c>
      <c r="G293" s="3">
        <f>IF(Inputs!$B$27&lt;&gt;"Ready to model","PENDING INPUTS",MIN(C293+E293,Inputs!$B$9))</f>
        <v>0</v>
      </c>
      <c r="H293" s="3">
        <f>IF(Inputs!$B$27&lt;&gt;"Ready to model","PENDING INPUTS",Inputs!$B$7)</f>
        <v>550</v>
      </c>
      <c r="I293" s="3">
        <f>IF(Inputs!$B$27&lt;&gt;"Ready to model","PENDING INPUTS",MAX(0,F293+G293-H293))</f>
        <v>0</v>
      </c>
      <c r="J293" s="3">
        <f>IF(Inputs!$B$27&lt;&gt;"Ready to model","PENDING INPUTS",IF(F293+G293&gt;H293,IF(F293+G293=0,0,H293*F293/(F293+G293)),MIN(B293+D293,F293+MAX(0,H293-F293-G293-IF((IF(A293&lt;=Inputs!$B$13,Inputs!$B$12,Inputs!$B$14))&lt;Inputs!$B$5,C293+E293-G293,0)))))</f>
        <v>0</v>
      </c>
      <c r="K293" s="3">
        <f>IF(Inputs!$B$27&lt;&gt;"Ready to model","PENDING INPUTS",MIN(C293+E293,MAX(0,H293-J293)))</f>
        <v>0</v>
      </c>
      <c r="L293" s="3">
        <f>IF(Inputs!$B$27&lt;&gt;"Ready to model","PENDING INPUTS",MAX(0,B293+D293-J293))</f>
        <v>0</v>
      </c>
      <c r="M293" s="3">
        <f>IF(Inputs!$B$27&lt;&gt;"Ready to model","PENDING INPUTS",MAX(0,C293+E293-K293))</f>
        <v>0</v>
      </c>
      <c r="N293" s="3">
        <f>IF(Inputs!$B$27&lt;&gt;"Ready to model","PENDING INPUTS",L293+M293)</f>
        <v>0</v>
      </c>
      <c r="O293" s="3">
        <f>IF(Inputs!$B$27&lt;&gt;"Ready to model","PENDING INPUTS",D293+E293+O292)</f>
        <v>792.25</v>
      </c>
      <c r="P293" s="3">
        <f>IF(Inputs!$B$27&lt;&gt;"Ready to model","PENDING INPUTS",J293+K293+P292)</f>
        <v>10866.25</v>
      </c>
    </row>
    <row r="294" spans="1:16" ht="27.95" customHeight="1" x14ac:dyDescent="0.25">
      <c r="A294">
        <v>290</v>
      </c>
      <c r="B294" s="3">
        <f>IF(Inputs!$B$27&lt;&gt;"Ready to model","PENDING INPUTS",L293)</f>
        <v>0</v>
      </c>
      <c r="C294" s="3">
        <f>IF(Inputs!$B$27&lt;&gt;"Ready to model","PENDING INPUTS",M293)</f>
        <v>0</v>
      </c>
      <c r="D294" s="3">
        <f>IF(Inputs!$B$27&lt;&gt;"Ready to model","PENDING INPUTS",ROUND(B294*(IF(A294&lt;=Inputs!$B$13,Inputs!$B$12,Inputs!$B$14))/12,2))</f>
        <v>0</v>
      </c>
      <c r="E294" s="3">
        <f>IF(Inputs!$B$27&lt;&gt;"Ready to model","PENDING INPUTS",ROUND(C294*Inputs!$B$5/12,2))</f>
        <v>0</v>
      </c>
      <c r="F294" s="3">
        <f>IF(Inputs!$B$27&lt;&gt;"Ready to model","PENDING INPUTS",MIN(B294+D294,MAX(Inputs!$B$16,ROUND(B294*Inputs!$B$15,2))))</f>
        <v>0</v>
      </c>
      <c r="G294" s="3">
        <f>IF(Inputs!$B$27&lt;&gt;"Ready to model","PENDING INPUTS",MIN(C294+E294,Inputs!$B$9))</f>
        <v>0</v>
      </c>
      <c r="H294" s="3">
        <f>IF(Inputs!$B$27&lt;&gt;"Ready to model","PENDING INPUTS",Inputs!$B$7)</f>
        <v>550</v>
      </c>
      <c r="I294" s="3">
        <f>IF(Inputs!$B$27&lt;&gt;"Ready to model","PENDING INPUTS",MAX(0,F294+G294-H294))</f>
        <v>0</v>
      </c>
      <c r="J294" s="3">
        <f>IF(Inputs!$B$27&lt;&gt;"Ready to model","PENDING INPUTS",IF(F294+G294&gt;H294,IF(F294+G294=0,0,H294*F294/(F294+G294)),MIN(B294+D294,F294+MAX(0,H294-F294-G294-IF((IF(A294&lt;=Inputs!$B$13,Inputs!$B$12,Inputs!$B$14))&lt;Inputs!$B$5,C294+E294-G294,0)))))</f>
        <v>0</v>
      </c>
      <c r="K294" s="3">
        <f>IF(Inputs!$B$27&lt;&gt;"Ready to model","PENDING INPUTS",MIN(C294+E294,MAX(0,H294-J294)))</f>
        <v>0</v>
      </c>
      <c r="L294" s="3">
        <f>IF(Inputs!$B$27&lt;&gt;"Ready to model","PENDING INPUTS",MAX(0,B294+D294-J294))</f>
        <v>0</v>
      </c>
      <c r="M294" s="3">
        <f>IF(Inputs!$B$27&lt;&gt;"Ready to model","PENDING INPUTS",MAX(0,C294+E294-K294))</f>
        <v>0</v>
      </c>
      <c r="N294" s="3">
        <f>IF(Inputs!$B$27&lt;&gt;"Ready to model","PENDING INPUTS",L294+M294)</f>
        <v>0</v>
      </c>
      <c r="O294" s="3">
        <f>IF(Inputs!$B$27&lt;&gt;"Ready to model","PENDING INPUTS",D294+E294+O293)</f>
        <v>792.25</v>
      </c>
      <c r="P294" s="3">
        <f>IF(Inputs!$B$27&lt;&gt;"Ready to model","PENDING INPUTS",J294+K294+P293)</f>
        <v>10866.25</v>
      </c>
    </row>
    <row r="295" spans="1:16" ht="27.95" customHeight="1" x14ac:dyDescent="0.25">
      <c r="A295">
        <v>291</v>
      </c>
      <c r="B295" s="3">
        <f>IF(Inputs!$B$27&lt;&gt;"Ready to model","PENDING INPUTS",L294)</f>
        <v>0</v>
      </c>
      <c r="C295" s="3">
        <f>IF(Inputs!$B$27&lt;&gt;"Ready to model","PENDING INPUTS",M294)</f>
        <v>0</v>
      </c>
      <c r="D295" s="3">
        <f>IF(Inputs!$B$27&lt;&gt;"Ready to model","PENDING INPUTS",ROUND(B295*(IF(A295&lt;=Inputs!$B$13,Inputs!$B$12,Inputs!$B$14))/12,2))</f>
        <v>0</v>
      </c>
      <c r="E295" s="3">
        <f>IF(Inputs!$B$27&lt;&gt;"Ready to model","PENDING INPUTS",ROUND(C295*Inputs!$B$5/12,2))</f>
        <v>0</v>
      </c>
      <c r="F295" s="3">
        <f>IF(Inputs!$B$27&lt;&gt;"Ready to model","PENDING INPUTS",MIN(B295+D295,MAX(Inputs!$B$16,ROUND(B295*Inputs!$B$15,2))))</f>
        <v>0</v>
      </c>
      <c r="G295" s="3">
        <f>IF(Inputs!$B$27&lt;&gt;"Ready to model","PENDING INPUTS",MIN(C295+E295,Inputs!$B$9))</f>
        <v>0</v>
      </c>
      <c r="H295" s="3">
        <f>IF(Inputs!$B$27&lt;&gt;"Ready to model","PENDING INPUTS",Inputs!$B$7)</f>
        <v>550</v>
      </c>
      <c r="I295" s="3">
        <f>IF(Inputs!$B$27&lt;&gt;"Ready to model","PENDING INPUTS",MAX(0,F295+G295-H295))</f>
        <v>0</v>
      </c>
      <c r="J295" s="3">
        <f>IF(Inputs!$B$27&lt;&gt;"Ready to model","PENDING INPUTS",IF(F295+G295&gt;H295,IF(F295+G295=0,0,H295*F295/(F295+G295)),MIN(B295+D295,F295+MAX(0,H295-F295-G295-IF((IF(A295&lt;=Inputs!$B$13,Inputs!$B$12,Inputs!$B$14))&lt;Inputs!$B$5,C295+E295-G295,0)))))</f>
        <v>0</v>
      </c>
      <c r="K295" s="3">
        <f>IF(Inputs!$B$27&lt;&gt;"Ready to model","PENDING INPUTS",MIN(C295+E295,MAX(0,H295-J295)))</f>
        <v>0</v>
      </c>
      <c r="L295" s="3">
        <f>IF(Inputs!$B$27&lt;&gt;"Ready to model","PENDING INPUTS",MAX(0,B295+D295-J295))</f>
        <v>0</v>
      </c>
      <c r="M295" s="3">
        <f>IF(Inputs!$B$27&lt;&gt;"Ready to model","PENDING INPUTS",MAX(0,C295+E295-K295))</f>
        <v>0</v>
      </c>
      <c r="N295" s="3">
        <f>IF(Inputs!$B$27&lt;&gt;"Ready to model","PENDING INPUTS",L295+M295)</f>
        <v>0</v>
      </c>
      <c r="O295" s="3">
        <f>IF(Inputs!$B$27&lt;&gt;"Ready to model","PENDING INPUTS",D295+E295+O294)</f>
        <v>792.25</v>
      </c>
      <c r="P295" s="3">
        <f>IF(Inputs!$B$27&lt;&gt;"Ready to model","PENDING INPUTS",J295+K295+P294)</f>
        <v>10866.25</v>
      </c>
    </row>
    <row r="296" spans="1:16" ht="27.95" customHeight="1" x14ac:dyDescent="0.25">
      <c r="A296">
        <v>292</v>
      </c>
      <c r="B296" s="3">
        <f>IF(Inputs!$B$27&lt;&gt;"Ready to model","PENDING INPUTS",L295)</f>
        <v>0</v>
      </c>
      <c r="C296" s="3">
        <f>IF(Inputs!$B$27&lt;&gt;"Ready to model","PENDING INPUTS",M295)</f>
        <v>0</v>
      </c>
      <c r="D296" s="3">
        <f>IF(Inputs!$B$27&lt;&gt;"Ready to model","PENDING INPUTS",ROUND(B296*(IF(A296&lt;=Inputs!$B$13,Inputs!$B$12,Inputs!$B$14))/12,2))</f>
        <v>0</v>
      </c>
      <c r="E296" s="3">
        <f>IF(Inputs!$B$27&lt;&gt;"Ready to model","PENDING INPUTS",ROUND(C296*Inputs!$B$5/12,2))</f>
        <v>0</v>
      </c>
      <c r="F296" s="3">
        <f>IF(Inputs!$B$27&lt;&gt;"Ready to model","PENDING INPUTS",MIN(B296+D296,MAX(Inputs!$B$16,ROUND(B296*Inputs!$B$15,2))))</f>
        <v>0</v>
      </c>
      <c r="G296" s="3">
        <f>IF(Inputs!$B$27&lt;&gt;"Ready to model","PENDING INPUTS",MIN(C296+E296,Inputs!$B$9))</f>
        <v>0</v>
      </c>
      <c r="H296" s="3">
        <f>IF(Inputs!$B$27&lt;&gt;"Ready to model","PENDING INPUTS",Inputs!$B$7)</f>
        <v>550</v>
      </c>
      <c r="I296" s="3">
        <f>IF(Inputs!$B$27&lt;&gt;"Ready to model","PENDING INPUTS",MAX(0,F296+G296-H296))</f>
        <v>0</v>
      </c>
      <c r="J296" s="3">
        <f>IF(Inputs!$B$27&lt;&gt;"Ready to model","PENDING INPUTS",IF(F296+G296&gt;H296,IF(F296+G296=0,0,H296*F296/(F296+G296)),MIN(B296+D296,F296+MAX(0,H296-F296-G296-IF((IF(A296&lt;=Inputs!$B$13,Inputs!$B$12,Inputs!$B$14))&lt;Inputs!$B$5,C296+E296-G296,0)))))</f>
        <v>0</v>
      </c>
      <c r="K296" s="3">
        <f>IF(Inputs!$B$27&lt;&gt;"Ready to model","PENDING INPUTS",MIN(C296+E296,MAX(0,H296-J296)))</f>
        <v>0</v>
      </c>
      <c r="L296" s="3">
        <f>IF(Inputs!$B$27&lt;&gt;"Ready to model","PENDING INPUTS",MAX(0,B296+D296-J296))</f>
        <v>0</v>
      </c>
      <c r="M296" s="3">
        <f>IF(Inputs!$B$27&lt;&gt;"Ready to model","PENDING INPUTS",MAX(0,C296+E296-K296))</f>
        <v>0</v>
      </c>
      <c r="N296" s="3">
        <f>IF(Inputs!$B$27&lt;&gt;"Ready to model","PENDING INPUTS",L296+M296)</f>
        <v>0</v>
      </c>
      <c r="O296" s="3">
        <f>IF(Inputs!$B$27&lt;&gt;"Ready to model","PENDING INPUTS",D296+E296+O295)</f>
        <v>792.25</v>
      </c>
      <c r="P296" s="3">
        <f>IF(Inputs!$B$27&lt;&gt;"Ready to model","PENDING INPUTS",J296+K296+P295)</f>
        <v>10866.25</v>
      </c>
    </row>
    <row r="297" spans="1:16" ht="27.95" customHeight="1" x14ac:dyDescent="0.25">
      <c r="A297">
        <v>293</v>
      </c>
      <c r="B297" s="3">
        <f>IF(Inputs!$B$27&lt;&gt;"Ready to model","PENDING INPUTS",L296)</f>
        <v>0</v>
      </c>
      <c r="C297" s="3">
        <f>IF(Inputs!$B$27&lt;&gt;"Ready to model","PENDING INPUTS",M296)</f>
        <v>0</v>
      </c>
      <c r="D297" s="3">
        <f>IF(Inputs!$B$27&lt;&gt;"Ready to model","PENDING INPUTS",ROUND(B297*(IF(A297&lt;=Inputs!$B$13,Inputs!$B$12,Inputs!$B$14))/12,2))</f>
        <v>0</v>
      </c>
      <c r="E297" s="3">
        <f>IF(Inputs!$B$27&lt;&gt;"Ready to model","PENDING INPUTS",ROUND(C297*Inputs!$B$5/12,2))</f>
        <v>0</v>
      </c>
      <c r="F297" s="3">
        <f>IF(Inputs!$B$27&lt;&gt;"Ready to model","PENDING INPUTS",MIN(B297+D297,MAX(Inputs!$B$16,ROUND(B297*Inputs!$B$15,2))))</f>
        <v>0</v>
      </c>
      <c r="G297" s="3">
        <f>IF(Inputs!$B$27&lt;&gt;"Ready to model","PENDING INPUTS",MIN(C297+E297,Inputs!$B$9))</f>
        <v>0</v>
      </c>
      <c r="H297" s="3">
        <f>IF(Inputs!$B$27&lt;&gt;"Ready to model","PENDING INPUTS",Inputs!$B$7)</f>
        <v>550</v>
      </c>
      <c r="I297" s="3">
        <f>IF(Inputs!$B$27&lt;&gt;"Ready to model","PENDING INPUTS",MAX(0,F297+G297-H297))</f>
        <v>0</v>
      </c>
      <c r="J297" s="3">
        <f>IF(Inputs!$B$27&lt;&gt;"Ready to model","PENDING INPUTS",IF(F297+G297&gt;H297,IF(F297+G297=0,0,H297*F297/(F297+G297)),MIN(B297+D297,F297+MAX(0,H297-F297-G297-IF((IF(A297&lt;=Inputs!$B$13,Inputs!$B$12,Inputs!$B$14))&lt;Inputs!$B$5,C297+E297-G297,0)))))</f>
        <v>0</v>
      </c>
      <c r="K297" s="3">
        <f>IF(Inputs!$B$27&lt;&gt;"Ready to model","PENDING INPUTS",MIN(C297+E297,MAX(0,H297-J297)))</f>
        <v>0</v>
      </c>
      <c r="L297" s="3">
        <f>IF(Inputs!$B$27&lt;&gt;"Ready to model","PENDING INPUTS",MAX(0,B297+D297-J297))</f>
        <v>0</v>
      </c>
      <c r="M297" s="3">
        <f>IF(Inputs!$B$27&lt;&gt;"Ready to model","PENDING INPUTS",MAX(0,C297+E297-K297))</f>
        <v>0</v>
      </c>
      <c r="N297" s="3">
        <f>IF(Inputs!$B$27&lt;&gt;"Ready to model","PENDING INPUTS",L297+M297)</f>
        <v>0</v>
      </c>
      <c r="O297" s="3">
        <f>IF(Inputs!$B$27&lt;&gt;"Ready to model","PENDING INPUTS",D297+E297+O296)</f>
        <v>792.25</v>
      </c>
      <c r="P297" s="3">
        <f>IF(Inputs!$B$27&lt;&gt;"Ready to model","PENDING INPUTS",J297+K297+P296)</f>
        <v>10866.25</v>
      </c>
    </row>
    <row r="298" spans="1:16" ht="27.95" customHeight="1" x14ac:dyDescent="0.25">
      <c r="A298">
        <v>294</v>
      </c>
      <c r="B298" s="3">
        <f>IF(Inputs!$B$27&lt;&gt;"Ready to model","PENDING INPUTS",L297)</f>
        <v>0</v>
      </c>
      <c r="C298" s="3">
        <f>IF(Inputs!$B$27&lt;&gt;"Ready to model","PENDING INPUTS",M297)</f>
        <v>0</v>
      </c>
      <c r="D298" s="3">
        <f>IF(Inputs!$B$27&lt;&gt;"Ready to model","PENDING INPUTS",ROUND(B298*(IF(A298&lt;=Inputs!$B$13,Inputs!$B$12,Inputs!$B$14))/12,2))</f>
        <v>0</v>
      </c>
      <c r="E298" s="3">
        <f>IF(Inputs!$B$27&lt;&gt;"Ready to model","PENDING INPUTS",ROUND(C298*Inputs!$B$5/12,2))</f>
        <v>0</v>
      </c>
      <c r="F298" s="3">
        <f>IF(Inputs!$B$27&lt;&gt;"Ready to model","PENDING INPUTS",MIN(B298+D298,MAX(Inputs!$B$16,ROUND(B298*Inputs!$B$15,2))))</f>
        <v>0</v>
      </c>
      <c r="G298" s="3">
        <f>IF(Inputs!$B$27&lt;&gt;"Ready to model","PENDING INPUTS",MIN(C298+E298,Inputs!$B$9))</f>
        <v>0</v>
      </c>
      <c r="H298" s="3">
        <f>IF(Inputs!$B$27&lt;&gt;"Ready to model","PENDING INPUTS",Inputs!$B$7)</f>
        <v>550</v>
      </c>
      <c r="I298" s="3">
        <f>IF(Inputs!$B$27&lt;&gt;"Ready to model","PENDING INPUTS",MAX(0,F298+G298-H298))</f>
        <v>0</v>
      </c>
      <c r="J298" s="3">
        <f>IF(Inputs!$B$27&lt;&gt;"Ready to model","PENDING INPUTS",IF(F298+G298&gt;H298,IF(F298+G298=0,0,H298*F298/(F298+G298)),MIN(B298+D298,F298+MAX(0,H298-F298-G298-IF((IF(A298&lt;=Inputs!$B$13,Inputs!$B$12,Inputs!$B$14))&lt;Inputs!$B$5,C298+E298-G298,0)))))</f>
        <v>0</v>
      </c>
      <c r="K298" s="3">
        <f>IF(Inputs!$B$27&lt;&gt;"Ready to model","PENDING INPUTS",MIN(C298+E298,MAX(0,H298-J298)))</f>
        <v>0</v>
      </c>
      <c r="L298" s="3">
        <f>IF(Inputs!$B$27&lt;&gt;"Ready to model","PENDING INPUTS",MAX(0,B298+D298-J298))</f>
        <v>0</v>
      </c>
      <c r="M298" s="3">
        <f>IF(Inputs!$B$27&lt;&gt;"Ready to model","PENDING INPUTS",MAX(0,C298+E298-K298))</f>
        <v>0</v>
      </c>
      <c r="N298" s="3">
        <f>IF(Inputs!$B$27&lt;&gt;"Ready to model","PENDING INPUTS",L298+M298)</f>
        <v>0</v>
      </c>
      <c r="O298" s="3">
        <f>IF(Inputs!$B$27&lt;&gt;"Ready to model","PENDING INPUTS",D298+E298+O297)</f>
        <v>792.25</v>
      </c>
      <c r="P298" s="3">
        <f>IF(Inputs!$B$27&lt;&gt;"Ready to model","PENDING INPUTS",J298+K298+P297)</f>
        <v>10866.25</v>
      </c>
    </row>
    <row r="299" spans="1:16" ht="27.95" customHeight="1" x14ac:dyDescent="0.25">
      <c r="A299">
        <v>295</v>
      </c>
      <c r="B299" s="3">
        <f>IF(Inputs!$B$27&lt;&gt;"Ready to model","PENDING INPUTS",L298)</f>
        <v>0</v>
      </c>
      <c r="C299" s="3">
        <f>IF(Inputs!$B$27&lt;&gt;"Ready to model","PENDING INPUTS",M298)</f>
        <v>0</v>
      </c>
      <c r="D299" s="3">
        <f>IF(Inputs!$B$27&lt;&gt;"Ready to model","PENDING INPUTS",ROUND(B299*(IF(A299&lt;=Inputs!$B$13,Inputs!$B$12,Inputs!$B$14))/12,2))</f>
        <v>0</v>
      </c>
      <c r="E299" s="3">
        <f>IF(Inputs!$B$27&lt;&gt;"Ready to model","PENDING INPUTS",ROUND(C299*Inputs!$B$5/12,2))</f>
        <v>0</v>
      </c>
      <c r="F299" s="3">
        <f>IF(Inputs!$B$27&lt;&gt;"Ready to model","PENDING INPUTS",MIN(B299+D299,MAX(Inputs!$B$16,ROUND(B299*Inputs!$B$15,2))))</f>
        <v>0</v>
      </c>
      <c r="G299" s="3">
        <f>IF(Inputs!$B$27&lt;&gt;"Ready to model","PENDING INPUTS",MIN(C299+E299,Inputs!$B$9))</f>
        <v>0</v>
      </c>
      <c r="H299" s="3">
        <f>IF(Inputs!$B$27&lt;&gt;"Ready to model","PENDING INPUTS",Inputs!$B$7)</f>
        <v>550</v>
      </c>
      <c r="I299" s="3">
        <f>IF(Inputs!$B$27&lt;&gt;"Ready to model","PENDING INPUTS",MAX(0,F299+G299-H299))</f>
        <v>0</v>
      </c>
      <c r="J299" s="3">
        <f>IF(Inputs!$B$27&lt;&gt;"Ready to model","PENDING INPUTS",IF(F299+G299&gt;H299,IF(F299+G299=0,0,H299*F299/(F299+G299)),MIN(B299+D299,F299+MAX(0,H299-F299-G299-IF((IF(A299&lt;=Inputs!$B$13,Inputs!$B$12,Inputs!$B$14))&lt;Inputs!$B$5,C299+E299-G299,0)))))</f>
        <v>0</v>
      </c>
      <c r="K299" s="3">
        <f>IF(Inputs!$B$27&lt;&gt;"Ready to model","PENDING INPUTS",MIN(C299+E299,MAX(0,H299-J299)))</f>
        <v>0</v>
      </c>
      <c r="L299" s="3">
        <f>IF(Inputs!$B$27&lt;&gt;"Ready to model","PENDING INPUTS",MAX(0,B299+D299-J299))</f>
        <v>0</v>
      </c>
      <c r="M299" s="3">
        <f>IF(Inputs!$B$27&lt;&gt;"Ready to model","PENDING INPUTS",MAX(0,C299+E299-K299))</f>
        <v>0</v>
      </c>
      <c r="N299" s="3">
        <f>IF(Inputs!$B$27&lt;&gt;"Ready to model","PENDING INPUTS",L299+M299)</f>
        <v>0</v>
      </c>
      <c r="O299" s="3">
        <f>IF(Inputs!$B$27&lt;&gt;"Ready to model","PENDING INPUTS",D299+E299+O298)</f>
        <v>792.25</v>
      </c>
      <c r="P299" s="3">
        <f>IF(Inputs!$B$27&lt;&gt;"Ready to model","PENDING INPUTS",J299+K299+P298)</f>
        <v>10866.25</v>
      </c>
    </row>
    <row r="300" spans="1:16" ht="27.95" customHeight="1" x14ac:dyDescent="0.25">
      <c r="A300">
        <v>296</v>
      </c>
      <c r="B300" s="3">
        <f>IF(Inputs!$B$27&lt;&gt;"Ready to model","PENDING INPUTS",L299)</f>
        <v>0</v>
      </c>
      <c r="C300" s="3">
        <f>IF(Inputs!$B$27&lt;&gt;"Ready to model","PENDING INPUTS",M299)</f>
        <v>0</v>
      </c>
      <c r="D300" s="3">
        <f>IF(Inputs!$B$27&lt;&gt;"Ready to model","PENDING INPUTS",ROUND(B300*(IF(A300&lt;=Inputs!$B$13,Inputs!$B$12,Inputs!$B$14))/12,2))</f>
        <v>0</v>
      </c>
      <c r="E300" s="3">
        <f>IF(Inputs!$B$27&lt;&gt;"Ready to model","PENDING INPUTS",ROUND(C300*Inputs!$B$5/12,2))</f>
        <v>0</v>
      </c>
      <c r="F300" s="3">
        <f>IF(Inputs!$B$27&lt;&gt;"Ready to model","PENDING INPUTS",MIN(B300+D300,MAX(Inputs!$B$16,ROUND(B300*Inputs!$B$15,2))))</f>
        <v>0</v>
      </c>
      <c r="G300" s="3">
        <f>IF(Inputs!$B$27&lt;&gt;"Ready to model","PENDING INPUTS",MIN(C300+E300,Inputs!$B$9))</f>
        <v>0</v>
      </c>
      <c r="H300" s="3">
        <f>IF(Inputs!$B$27&lt;&gt;"Ready to model","PENDING INPUTS",Inputs!$B$7)</f>
        <v>550</v>
      </c>
      <c r="I300" s="3">
        <f>IF(Inputs!$B$27&lt;&gt;"Ready to model","PENDING INPUTS",MAX(0,F300+G300-H300))</f>
        <v>0</v>
      </c>
      <c r="J300" s="3">
        <f>IF(Inputs!$B$27&lt;&gt;"Ready to model","PENDING INPUTS",IF(F300+G300&gt;H300,IF(F300+G300=0,0,H300*F300/(F300+G300)),MIN(B300+D300,F300+MAX(0,H300-F300-G300-IF((IF(A300&lt;=Inputs!$B$13,Inputs!$B$12,Inputs!$B$14))&lt;Inputs!$B$5,C300+E300-G300,0)))))</f>
        <v>0</v>
      </c>
      <c r="K300" s="3">
        <f>IF(Inputs!$B$27&lt;&gt;"Ready to model","PENDING INPUTS",MIN(C300+E300,MAX(0,H300-J300)))</f>
        <v>0</v>
      </c>
      <c r="L300" s="3">
        <f>IF(Inputs!$B$27&lt;&gt;"Ready to model","PENDING INPUTS",MAX(0,B300+D300-J300))</f>
        <v>0</v>
      </c>
      <c r="M300" s="3">
        <f>IF(Inputs!$B$27&lt;&gt;"Ready to model","PENDING INPUTS",MAX(0,C300+E300-K300))</f>
        <v>0</v>
      </c>
      <c r="N300" s="3">
        <f>IF(Inputs!$B$27&lt;&gt;"Ready to model","PENDING INPUTS",L300+M300)</f>
        <v>0</v>
      </c>
      <c r="O300" s="3">
        <f>IF(Inputs!$B$27&lt;&gt;"Ready to model","PENDING INPUTS",D300+E300+O299)</f>
        <v>792.25</v>
      </c>
      <c r="P300" s="3">
        <f>IF(Inputs!$B$27&lt;&gt;"Ready to model","PENDING INPUTS",J300+K300+P299)</f>
        <v>10866.25</v>
      </c>
    </row>
    <row r="301" spans="1:16" ht="27.95" customHeight="1" x14ac:dyDescent="0.25">
      <c r="A301">
        <v>297</v>
      </c>
      <c r="B301" s="3">
        <f>IF(Inputs!$B$27&lt;&gt;"Ready to model","PENDING INPUTS",L300)</f>
        <v>0</v>
      </c>
      <c r="C301" s="3">
        <f>IF(Inputs!$B$27&lt;&gt;"Ready to model","PENDING INPUTS",M300)</f>
        <v>0</v>
      </c>
      <c r="D301" s="3">
        <f>IF(Inputs!$B$27&lt;&gt;"Ready to model","PENDING INPUTS",ROUND(B301*(IF(A301&lt;=Inputs!$B$13,Inputs!$B$12,Inputs!$B$14))/12,2))</f>
        <v>0</v>
      </c>
      <c r="E301" s="3">
        <f>IF(Inputs!$B$27&lt;&gt;"Ready to model","PENDING INPUTS",ROUND(C301*Inputs!$B$5/12,2))</f>
        <v>0</v>
      </c>
      <c r="F301" s="3">
        <f>IF(Inputs!$B$27&lt;&gt;"Ready to model","PENDING INPUTS",MIN(B301+D301,MAX(Inputs!$B$16,ROUND(B301*Inputs!$B$15,2))))</f>
        <v>0</v>
      </c>
      <c r="G301" s="3">
        <f>IF(Inputs!$B$27&lt;&gt;"Ready to model","PENDING INPUTS",MIN(C301+E301,Inputs!$B$9))</f>
        <v>0</v>
      </c>
      <c r="H301" s="3">
        <f>IF(Inputs!$B$27&lt;&gt;"Ready to model","PENDING INPUTS",Inputs!$B$7)</f>
        <v>550</v>
      </c>
      <c r="I301" s="3">
        <f>IF(Inputs!$B$27&lt;&gt;"Ready to model","PENDING INPUTS",MAX(0,F301+G301-H301))</f>
        <v>0</v>
      </c>
      <c r="J301" s="3">
        <f>IF(Inputs!$B$27&lt;&gt;"Ready to model","PENDING INPUTS",IF(F301+G301&gt;H301,IF(F301+G301=0,0,H301*F301/(F301+G301)),MIN(B301+D301,F301+MAX(0,H301-F301-G301-IF((IF(A301&lt;=Inputs!$B$13,Inputs!$B$12,Inputs!$B$14))&lt;Inputs!$B$5,C301+E301-G301,0)))))</f>
        <v>0</v>
      </c>
      <c r="K301" s="3">
        <f>IF(Inputs!$B$27&lt;&gt;"Ready to model","PENDING INPUTS",MIN(C301+E301,MAX(0,H301-J301)))</f>
        <v>0</v>
      </c>
      <c r="L301" s="3">
        <f>IF(Inputs!$B$27&lt;&gt;"Ready to model","PENDING INPUTS",MAX(0,B301+D301-J301))</f>
        <v>0</v>
      </c>
      <c r="M301" s="3">
        <f>IF(Inputs!$B$27&lt;&gt;"Ready to model","PENDING INPUTS",MAX(0,C301+E301-K301))</f>
        <v>0</v>
      </c>
      <c r="N301" s="3">
        <f>IF(Inputs!$B$27&lt;&gt;"Ready to model","PENDING INPUTS",L301+M301)</f>
        <v>0</v>
      </c>
      <c r="O301" s="3">
        <f>IF(Inputs!$B$27&lt;&gt;"Ready to model","PENDING INPUTS",D301+E301+O300)</f>
        <v>792.25</v>
      </c>
      <c r="P301" s="3">
        <f>IF(Inputs!$B$27&lt;&gt;"Ready to model","PENDING INPUTS",J301+K301+P300)</f>
        <v>10866.25</v>
      </c>
    </row>
    <row r="302" spans="1:16" ht="27.95" customHeight="1" x14ac:dyDescent="0.25">
      <c r="A302">
        <v>298</v>
      </c>
      <c r="B302" s="3">
        <f>IF(Inputs!$B$27&lt;&gt;"Ready to model","PENDING INPUTS",L301)</f>
        <v>0</v>
      </c>
      <c r="C302" s="3">
        <f>IF(Inputs!$B$27&lt;&gt;"Ready to model","PENDING INPUTS",M301)</f>
        <v>0</v>
      </c>
      <c r="D302" s="3">
        <f>IF(Inputs!$B$27&lt;&gt;"Ready to model","PENDING INPUTS",ROUND(B302*(IF(A302&lt;=Inputs!$B$13,Inputs!$B$12,Inputs!$B$14))/12,2))</f>
        <v>0</v>
      </c>
      <c r="E302" s="3">
        <f>IF(Inputs!$B$27&lt;&gt;"Ready to model","PENDING INPUTS",ROUND(C302*Inputs!$B$5/12,2))</f>
        <v>0</v>
      </c>
      <c r="F302" s="3">
        <f>IF(Inputs!$B$27&lt;&gt;"Ready to model","PENDING INPUTS",MIN(B302+D302,MAX(Inputs!$B$16,ROUND(B302*Inputs!$B$15,2))))</f>
        <v>0</v>
      </c>
      <c r="G302" s="3">
        <f>IF(Inputs!$B$27&lt;&gt;"Ready to model","PENDING INPUTS",MIN(C302+E302,Inputs!$B$9))</f>
        <v>0</v>
      </c>
      <c r="H302" s="3">
        <f>IF(Inputs!$B$27&lt;&gt;"Ready to model","PENDING INPUTS",Inputs!$B$7)</f>
        <v>550</v>
      </c>
      <c r="I302" s="3">
        <f>IF(Inputs!$B$27&lt;&gt;"Ready to model","PENDING INPUTS",MAX(0,F302+G302-H302))</f>
        <v>0</v>
      </c>
      <c r="J302" s="3">
        <f>IF(Inputs!$B$27&lt;&gt;"Ready to model","PENDING INPUTS",IF(F302+G302&gt;H302,IF(F302+G302=0,0,H302*F302/(F302+G302)),MIN(B302+D302,F302+MAX(0,H302-F302-G302-IF((IF(A302&lt;=Inputs!$B$13,Inputs!$B$12,Inputs!$B$14))&lt;Inputs!$B$5,C302+E302-G302,0)))))</f>
        <v>0</v>
      </c>
      <c r="K302" s="3">
        <f>IF(Inputs!$B$27&lt;&gt;"Ready to model","PENDING INPUTS",MIN(C302+E302,MAX(0,H302-J302)))</f>
        <v>0</v>
      </c>
      <c r="L302" s="3">
        <f>IF(Inputs!$B$27&lt;&gt;"Ready to model","PENDING INPUTS",MAX(0,B302+D302-J302))</f>
        <v>0</v>
      </c>
      <c r="M302" s="3">
        <f>IF(Inputs!$B$27&lt;&gt;"Ready to model","PENDING INPUTS",MAX(0,C302+E302-K302))</f>
        <v>0</v>
      </c>
      <c r="N302" s="3">
        <f>IF(Inputs!$B$27&lt;&gt;"Ready to model","PENDING INPUTS",L302+M302)</f>
        <v>0</v>
      </c>
      <c r="O302" s="3">
        <f>IF(Inputs!$B$27&lt;&gt;"Ready to model","PENDING INPUTS",D302+E302+O301)</f>
        <v>792.25</v>
      </c>
      <c r="P302" s="3">
        <f>IF(Inputs!$B$27&lt;&gt;"Ready to model","PENDING INPUTS",J302+K302+P301)</f>
        <v>10866.25</v>
      </c>
    </row>
    <row r="303" spans="1:16" ht="27.95" customHeight="1" x14ac:dyDescent="0.25">
      <c r="A303">
        <v>299</v>
      </c>
      <c r="B303" s="3">
        <f>IF(Inputs!$B$27&lt;&gt;"Ready to model","PENDING INPUTS",L302)</f>
        <v>0</v>
      </c>
      <c r="C303" s="3">
        <f>IF(Inputs!$B$27&lt;&gt;"Ready to model","PENDING INPUTS",M302)</f>
        <v>0</v>
      </c>
      <c r="D303" s="3">
        <f>IF(Inputs!$B$27&lt;&gt;"Ready to model","PENDING INPUTS",ROUND(B303*(IF(A303&lt;=Inputs!$B$13,Inputs!$B$12,Inputs!$B$14))/12,2))</f>
        <v>0</v>
      </c>
      <c r="E303" s="3">
        <f>IF(Inputs!$B$27&lt;&gt;"Ready to model","PENDING INPUTS",ROUND(C303*Inputs!$B$5/12,2))</f>
        <v>0</v>
      </c>
      <c r="F303" s="3">
        <f>IF(Inputs!$B$27&lt;&gt;"Ready to model","PENDING INPUTS",MIN(B303+D303,MAX(Inputs!$B$16,ROUND(B303*Inputs!$B$15,2))))</f>
        <v>0</v>
      </c>
      <c r="G303" s="3">
        <f>IF(Inputs!$B$27&lt;&gt;"Ready to model","PENDING INPUTS",MIN(C303+E303,Inputs!$B$9))</f>
        <v>0</v>
      </c>
      <c r="H303" s="3">
        <f>IF(Inputs!$B$27&lt;&gt;"Ready to model","PENDING INPUTS",Inputs!$B$7)</f>
        <v>550</v>
      </c>
      <c r="I303" s="3">
        <f>IF(Inputs!$B$27&lt;&gt;"Ready to model","PENDING INPUTS",MAX(0,F303+G303-H303))</f>
        <v>0</v>
      </c>
      <c r="J303" s="3">
        <f>IF(Inputs!$B$27&lt;&gt;"Ready to model","PENDING INPUTS",IF(F303+G303&gt;H303,IF(F303+G303=0,0,H303*F303/(F303+G303)),MIN(B303+D303,F303+MAX(0,H303-F303-G303-IF((IF(A303&lt;=Inputs!$B$13,Inputs!$B$12,Inputs!$B$14))&lt;Inputs!$B$5,C303+E303-G303,0)))))</f>
        <v>0</v>
      </c>
      <c r="K303" s="3">
        <f>IF(Inputs!$B$27&lt;&gt;"Ready to model","PENDING INPUTS",MIN(C303+E303,MAX(0,H303-J303)))</f>
        <v>0</v>
      </c>
      <c r="L303" s="3">
        <f>IF(Inputs!$B$27&lt;&gt;"Ready to model","PENDING INPUTS",MAX(0,B303+D303-J303))</f>
        <v>0</v>
      </c>
      <c r="M303" s="3">
        <f>IF(Inputs!$B$27&lt;&gt;"Ready to model","PENDING INPUTS",MAX(0,C303+E303-K303))</f>
        <v>0</v>
      </c>
      <c r="N303" s="3">
        <f>IF(Inputs!$B$27&lt;&gt;"Ready to model","PENDING INPUTS",L303+M303)</f>
        <v>0</v>
      </c>
      <c r="O303" s="3">
        <f>IF(Inputs!$B$27&lt;&gt;"Ready to model","PENDING INPUTS",D303+E303+O302)</f>
        <v>792.25</v>
      </c>
      <c r="P303" s="3">
        <f>IF(Inputs!$B$27&lt;&gt;"Ready to model","PENDING INPUTS",J303+K303+P302)</f>
        <v>10866.25</v>
      </c>
    </row>
    <row r="304" spans="1:16" ht="27.95" customHeight="1" x14ac:dyDescent="0.25">
      <c r="A304">
        <v>300</v>
      </c>
      <c r="B304" s="3">
        <f>IF(Inputs!$B$27&lt;&gt;"Ready to model","PENDING INPUTS",L303)</f>
        <v>0</v>
      </c>
      <c r="C304" s="3">
        <f>IF(Inputs!$B$27&lt;&gt;"Ready to model","PENDING INPUTS",M303)</f>
        <v>0</v>
      </c>
      <c r="D304" s="3">
        <f>IF(Inputs!$B$27&lt;&gt;"Ready to model","PENDING INPUTS",ROUND(B304*(IF(A304&lt;=Inputs!$B$13,Inputs!$B$12,Inputs!$B$14))/12,2))</f>
        <v>0</v>
      </c>
      <c r="E304" s="3">
        <f>IF(Inputs!$B$27&lt;&gt;"Ready to model","PENDING INPUTS",ROUND(C304*Inputs!$B$5/12,2))</f>
        <v>0</v>
      </c>
      <c r="F304" s="3">
        <f>IF(Inputs!$B$27&lt;&gt;"Ready to model","PENDING INPUTS",MIN(B304+D304,MAX(Inputs!$B$16,ROUND(B304*Inputs!$B$15,2))))</f>
        <v>0</v>
      </c>
      <c r="G304" s="3">
        <f>IF(Inputs!$B$27&lt;&gt;"Ready to model","PENDING INPUTS",MIN(C304+E304,Inputs!$B$9))</f>
        <v>0</v>
      </c>
      <c r="H304" s="3">
        <f>IF(Inputs!$B$27&lt;&gt;"Ready to model","PENDING INPUTS",Inputs!$B$7)</f>
        <v>550</v>
      </c>
      <c r="I304" s="3">
        <f>IF(Inputs!$B$27&lt;&gt;"Ready to model","PENDING INPUTS",MAX(0,F304+G304-H304))</f>
        <v>0</v>
      </c>
      <c r="J304" s="3">
        <f>IF(Inputs!$B$27&lt;&gt;"Ready to model","PENDING INPUTS",IF(F304+G304&gt;H304,IF(F304+G304=0,0,H304*F304/(F304+G304)),MIN(B304+D304,F304+MAX(0,H304-F304-G304-IF((IF(A304&lt;=Inputs!$B$13,Inputs!$B$12,Inputs!$B$14))&lt;Inputs!$B$5,C304+E304-G304,0)))))</f>
        <v>0</v>
      </c>
      <c r="K304" s="3">
        <f>IF(Inputs!$B$27&lt;&gt;"Ready to model","PENDING INPUTS",MIN(C304+E304,MAX(0,H304-J304)))</f>
        <v>0</v>
      </c>
      <c r="L304" s="3">
        <f>IF(Inputs!$B$27&lt;&gt;"Ready to model","PENDING INPUTS",MAX(0,B304+D304-J304))</f>
        <v>0</v>
      </c>
      <c r="M304" s="3">
        <f>IF(Inputs!$B$27&lt;&gt;"Ready to model","PENDING INPUTS",MAX(0,C304+E304-K304))</f>
        <v>0</v>
      </c>
      <c r="N304" s="3">
        <f>IF(Inputs!$B$27&lt;&gt;"Ready to model","PENDING INPUTS",L304+M304)</f>
        <v>0</v>
      </c>
      <c r="O304" s="3">
        <f>IF(Inputs!$B$27&lt;&gt;"Ready to model","PENDING INPUTS",D304+E304+O303)</f>
        <v>792.25</v>
      </c>
      <c r="P304" s="3">
        <f>IF(Inputs!$B$27&lt;&gt;"Ready to model","PENDING INPUTS",J304+K304+P303)</f>
        <v>10866.25</v>
      </c>
    </row>
    <row r="305" spans="1:16" ht="27.95" customHeight="1" x14ac:dyDescent="0.25">
      <c r="A305">
        <v>301</v>
      </c>
      <c r="B305" s="3">
        <f>IF(Inputs!$B$27&lt;&gt;"Ready to model","PENDING INPUTS",L304)</f>
        <v>0</v>
      </c>
      <c r="C305" s="3">
        <f>IF(Inputs!$B$27&lt;&gt;"Ready to model","PENDING INPUTS",M304)</f>
        <v>0</v>
      </c>
      <c r="D305" s="3">
        <f>IF(Inputs!$B$27&lt;&gt;"Ready to model","PENDING INPUTS",ROUND(B305*(IF(A305&lt;=Inputs!$B$13,Inputs!$B$12,Inputs!$B$14))/12,2))</f>
        <v>0</v>
      </c>
      <c r="E305" s="3">
        <f>IF(Inputs!$B$27&lt;&gt;"Ready to model","PENDING INPUTS",ROUND(C305*Inputs!$B$5/12,2))</f>
        <v>0</v>
      </c>
      <c r="F305" s="3">
        <f>IF(Inputs!$B$27&lt;&gt;"Ready to model","PENDING INPUTS",MIN(B305+D305,MAX(Inputs!$B$16,ROUND(B305*Inputs!$B$15,2))))</f>
        <v>0</v>
      </c>
      <c r="G305" s="3">
        <f>IF(Inputs!$B$27&lt;&gt;"Ready to model","PENDING INPUTS",MIN(C305+E305,Inputs!$B$9))</f>
        <v>0</v>
      </c>
      <c r="H305" s="3">
        <f>IF(Inputs!$B$27&lt;&gt;"Ready to model","PENDING INPUTS",Inputs!$B$7)</f>
        <v>550</v>
      </c>
      <c r="I305" s="3">
        <f>IF(Inputs!$B$27&lt;&gt;"Ready to model","PENDING INPUTS",MAX(0,F305+G305-H305))</f>
        <v>0</v>
      </c>
      <c r="J305" s="3">
        <f>IF(Inputs!$B$27&lt;&gt;"Ready to model","PENDING INPUTS",IF(F305+G305&gt;H305,IF(F305+G305=0,0,H305*F305/(F305+G305)),MIN(B305+D305,F305+MAX(0,H305-F305-G305-IF((IF(A305&lt;=Inputs!$B$13,Inputs!$B$12,Inputs!$B$14))&lt;Inputs!$B$5,C305+E305-G305,0)))))</f>
        <v>0</v>
      </c>
      <c r="K305" s="3">
        <f>IF(Inputs!$B$27&lt;&gt;"Ready to model","PENDING INPUTS",MIN(C305+E305,MAX(0,H305-J305)))</f>
        <v>0</v>
      </c>
      <c r="L305" s="3">
        <f>IF(Inputs!$B$27&lt;&gt;"Ready to model","PENDING INPUTS",MAX(0,B305+D305-J305))</f>
        <v>0</v>
      </c>
      <c r="M305" s="3">
        <f>IF(Inputs!$B$27&lt;&gt;"Ready to model","PENDING INPUTS",MAX(0,C305+E305-K305))</f>
        <v>0</v>
      </c>
      <c r="N305" s="3">
        <f>IF(Inputs!$B$27&lt;&gt;"Ready to model","PENDING INPUTS",L305+M305)</f>
        <v>0</v>
      </c>
      <c r="O305" s="3">
        <f>IF(Inputs!$B$27&lt;&gt;"Ready to model","PENDING INPUTS",D305+E305+O304)</f>
        <v>792.25</v>
      </c>
      <c r="P305" s="3">
        <f>IF(Inputs!$B$27&lt;&gt;"Ready to model","PENDING INPUTS",J305+K305+P304)</f>
        <v>10866.25</v>
      </c>
    </row>
    <row r="306" spans="1:16" ht="27.95" customHeight="1" x14ac:dyDescent="0.25">
      <c r="A306">
        <v>302</v>
      </c>
      <c r="B306" s="3">
        <f>IF(Inputs!$B$27&lt;&gt;"Ready to model","PENDING INPUTS",L305)</f>
        <v>0</v>
      </c>
      <c r="C306" s="3">
        <f>IF(Inputs!$B$27&lt;&gt;"Ready to model","PENDING INPUTS",M305)</f>
        <v>0</v>
      </c>
      <c r="D306" s="3">
        <f>IF(Inputs!$B$27&lt;&gt;"Ready to model","PENDING INPUTS",ROUND(B306*(IF(A306&lt;=Inputs!$B$13,Inputs!$B$12,Inputs!$B$14))/12,2))</f>
        <v>0</v>
      </c>
      <c r="E306" s="3">
        <f>IF(Inputs!$B$27&lt;&gt;"Ready to model","PENDING INPUTS",ROUND(C306*Inputs!$B$5/12,2))</f>
        <v>0</v>
      </c>
      <c r="F306" s="3">
        <f>IF(Inputs!$B$27&lt;&gt;"Ready to model","PENDING INPUTS",MIN(B306+D306,MAX(Inputs!$B$16,ROUND(B306*Inputs!$B$15,2))))</f>
        <v>0</v>
      </c>
      <c r="G306" s="3">
        <f>IF(Inputs!$B$27&lt;&gt;"Ready to model","PENDING INPUTS",MIN(C306+E306,Inputs!$B$9))</f>
        <v>0</v>
      </c>
      <c r="H306" s="3">
        <f>IF(Inputs!$B$27&lt;&gt;"Ready to model","PENDING INPUTS",Inputs!$B$7)</f>
        <v>550</v>
      </c>
      <c r="I306" s="3">
        <f>IF(Inputs!$B$27&lt;&gt;"Ready to model","PENDING INPUTS",MAX(0,F306+G306-H306))</f>
        <v>0</v>
      </c>
      <c r="J306" s="3">
        <f>IF(Inputs!$B$27&lt;&gt;"Ready to model","PENDING INPUTS",IF(F306+G306&gt;H306,IF(F306+G306=0,0,H306*F306/(F306+G306)),MIN(B306+D306,F306+MAX(0,H306-F306-G306-IF((IF(A306&lt;=Inputs!$B$13,Inputs!$B$12,Inputs!$B$14))&lt;Inputs!$B$5,C306+E306-G306,0)))))</f>
        <v>0</v>
      </c>
      <c r="K306" s="3">
        <f>IF(Inputs!$B$27&lt;&gt;"Ready to model","PENDING INPUTS",MIN(C306+E306,MAX(0,H306-J306)))</f>
        <v>0</v>
      </c>
      <c r="L306" s="3">
        <f>IF(Inputs!$B$27&lt;&gt;"Ready to model","PENDING INPUTS",MAX(0,B306+D306-J306))</f>
        <v>0</v>
      </c>
      <c r="M306" s="3">
        <f>IF(Inputs!$B$27&lt;&gt;"Ready to model","PENDING INPUTS",MAX(0,C306+E306-K306))</f>
        <v>0</v>
      </c>
      <c r="N306" s="3">
        <f>IF(Inputs!$B$27&lt;&gt;"Ready to model","PENDING INPUTS",L306+M306)</f>
        <v>0</v>
      </c>
      <c r="O306" s="3">
        <f>IF(Inputs!$B$27&lt;&gt;"Ready to model","PENDING INPUTS",D306+E306+O305)</f>
        <v>792.25</v>
      </c>
      <c r="P306" s="3">
        <f>IF(Inputs!$B$27&lt;&gt;"Ready to model","PENDING INPUTS",J306+K306+P305)</f>
        <v>10866.25</v>
      </c>
    </row>
    <row r="307" spans="1:16" ht="27.95" customHeight="1" x14ac:dyDescent="0.25">
      <c r="A307">
        <v>303</v>
      </c>
      <c r="B307" s="3">
        <f>IF(Inputs!$B$27&lt;&gt;"Ready to model","PENDING INPUTS",L306)</f>
        <v>0</v>
      </c>
      <c r="C307" s="3">
        <f>IF(Inputs!$B$27&lt;&gt;"Ready to model","PENDING INPUTS",M306)</f>
        <v>0</v>
      </c>
      <c r="D307" s="3">
        <f>IF(Inputs!$B$27&lt;&gt;"Ready to model","PENDING INPUTS",ROUND(B307*(IF(A307&lt;=Inputs!$B$13,Inputs!$B$12,Inputs!$B$14))/12,2))</f>
        <v>0</v>
      </c>
      <c r="E307" s="3">
        <f>IF(Inputs!$B$27&lt;&gt;"Ready to model","PENDING INPUTS",ROUND(C307*Inputs!$B$5/12,2))</f>
        <v>0</v>
      </c>
      <c r="F307" s="3">
        <f>IF(Inputs!$B$27&lt;&gt;"Ready to model","PENDING INPUTS",MIN(B307+D307,MAX(Inputs!$B$16,ROUND(B307*Inputs!$B$15,2))))</f>
        <v>0</v>
      </c>
      <c r="G307" s="3">
        <f>IF(Inputs!$B$27&lt;&gt;"Ready to model","PENDING INPUTS",MIN(C307+E307,Inputs!$B$9))</f>
        <v>0</v>
      </c>
      <c r="H307" s="3">
        <f>IF(Inputs!$B$27&lt;&gt;"Ready to model","PENDING INPUTS",Inputs!$B$7)</f>
        <v>550</v>
      </c>
      <c r="I307" s="3">
        <f>IF(Inputs!$B$27&lt;&gt;"Ready to model","PENDING INPUTS",MAX(0,F307+G307-H307))</f>
        <v>0</v>
      </c>
      <c r="J307" s="3">
        <f>IF(Inputs!$B$27&lt;&gt;"Ready to model","PENDING INPUTS",IF(F307+G307&gt;H307,IF(F307+G307=0,0,H307*F307/(F307+G307)),MIN(B307+D307,F307+MAX(0,H307-F307-G307-IF((IF(A307&lt;=Inputs!$B$13,Inputs!$B$12,Inputs!$B$14))&lt;Inputs!$B$5,C307+E307-G307,0)))))</f>
        <v>0</v>
      </c>
      <c r="K307" s="3">
        <f>IF(Inputs!$B$27&lt;&gt;"Ready to model","PENDING INPUTS",MIN(C307+E307,MAX(0,H307-J307)))</f>
        <v>0</v>
      </c>
      <c r="L307" s="3">
        <f>IF(Inputs!$B$27&lt;&gt;"Ready to model","PENDING INPUTS",MAX(0,B307+D307-J307))</f>
        <v>0</v>
      </c>
      <c r="M307" s="3">
        <f>IF(Inputs!$B$27&lt;&gt;"Ready to model","PENDING INPUTS",MAX(0,C307+E307-K307))</f>
        <v>0</v>
      </c>
      <c r="N307" s="3">
        <f>IF(Inputs!$B$27&lt;&gt;"Ready to model","PENDING INPUTS",L307+M307)</f>
        <v>0</v>
      </c>
      <c r="O307" s="3">
        <f>IF(Inputs!$B$27&lt;&gt;"Ready to model","PENDING INPUTS",D307+E307+O306)</f>
        <v>792.25</v>
      </c>
      <c r="P307" s="3">
        <f>IF(Inputs!$B$27&lt;&gt;"Ready to model","PENDING INPUTS",J307+K307+P306)</f>
        <v>10866.25</v>
      </c>
    </row>
    <row r="308" spans="1:16" ht="27.95" customHeight="1" x14ac:dyDescent="0.25">
      <c r="A308">
        <v>304</v>
      </c>
      <c r="B308" s="3">
        <f>IF(Inputs!$B$27&lt;&gt;"Ready to model","PENDING INPUTS",L307)</f>
        <v>0</v>
      </c>
      <c r="C308" s="3">
        <f>IF(Inputs!$B$27&lt;&gt;"Ready to model","PENDING INPUTS",M307)</f>
        <v>0</v>
      </c>
      <c r="D308" s="3">
        <f>IF(Inputs!$B$27&lt;&gt;"Ready to model","PENDING INPUTS",ROUND(B308*(IF(A308&lt;=Inputs!$B$13,Inputs!$B$12,Inputs!$B$14))/12,2))</f>
        <v>0</v>
      </c>
      <c r="E308" s="3">
        <f>IF(Inputs!$B$27&lt;&gt;"Ready to model","PENDING INPUTS",ROUND(C308*Inputs!$B$5/12,2))</f>
        <v>0</v>
      </c>
      <c r="F308" s="3">
        <f>IF(Inputs!$B$27&lt;&gt;"Ready to model","PENDING INPUTS",MIN(B308+D308,MAX(Inputs!$B$16,ROUND(B308*Inputs!$B$15,2))))</f>
        <v>0</v>
      </c>
      <c r="G308" s="3">
        <f>IF(Inputs!$B$27&lt;&gt;"Ready to model","PENDING INPUTS",MIN(C308+E308,Inputs!$B$9))</f>
        <v>0</v>
      </c>
      <c r="H308" s="3">
        <f>IF(Inputs!$B$27&lt;&gt;"Ready to model","PENDING INPUTS",Inputs!$B$7)</f>
        <v>550</v>
      </c>
      <c r="I308" s="3">
        <f>IF(Inputs!$B$27&lt;&gt;"Ready to model","PENDING INPUTS",MAX(0,F308+G308-H308))</f>
        <v>0</v>
      </c>
      <c r="J308" s="3">
        <f>IF(Inputs!$B$27&lt;&gt;"Ready to model","PENDING INPUTS",IF(F308+G308&gt;H308,IF(F308+G308=0,0,H308*F308/(F308+G308)),MIN(B308+D308,F308+MAX(0,H308-F308-G308-IF((IF(A308&lt;=Inputs!$B$13,Inputs!$B$12,Inputs!$B$14))&lt;Inputs!$B$5,C308+E308-G308,0)))))</f>
        <v>0</v>
      </c>
      <c r="K308" s="3">
        <f>IF(Inputs!$B$27&lt;&gt;"Ready to model","PENDING INPUTS",MIN(C308+E308,MAX(0,H308-J308)))</f>
        <v>0</v>
      </c>
      <c r="L308" s="3">
        <f>IF(Inputs!$B$27&lt;&gt;"Ready to model","PENDING INPUTS",MAX(0,B308+D308-J308))</f>
        <v>0</v>
      </c>
      <c r="M308" s="3">
        <f>IF(Inputs!$B$27&lt;&gt;"Ready to model","PENDING INPUTS",MAX(0,C308+E308-K308))</f>
        <v>0</v>
      </c>
      <c r="N308" s="3">
        <f>IF(Inputs!$B$27&lt;&gt;"Ready to model","PENDING INPUTS",L308+M308)</f>
        <v>0</v>
      </c>
      <c r="O308" s="3">
        <f>IF(Inputs!$B$27&lt;&gt;"Ready to model","PENDING INPUTS",D308+E308+O307)</f>
        <v>792.25</v>
      </c>
      <c r="P308" s="3">
        <f>IF(Inputs!$B$27&lt;&gt;"Ready to model","PENDING INPUTS",J308+K308+P307)</f>
        <v>10866.25</v>
      </c>
    </row>
    <row r="309" spans="1:16" ht="27.95" customHeight="1" x14ac:dyDescent="0.25">
      <c r="A309">
        <v>305</v>
      </c>
      <c r="B309" s="3">
        <f>IF(Inputs!$B$27&lt;&gt;"Ready to model","PENDING INPUTS",L308)</f>
        <v>0</v>
      </c>
      <c r="C309" s="3">
        <f>IF(Inputs!$B$27&lt;&gt;"Ready to model","PENDING INPUTS",M308)</f>
        <v>0</v>
      </c>
      <c r="D309" s="3">
        <f>IF(Inputs!$B$27&lt;&gt;"Ready to model","PENDING INPUTS",ROUND(B309*(IF(A309&lt;=Inputs!$B$13,Inputs!$B$12,Inputs!$B$14))/12,2))</f>
        <v>0</v>
      </c>
      <c r="E309" s="3">
        <f>IF(Inputs!$B$27&lt;&gt;"Ready to model","PENDING INPUTS",ROUND(C309*Inputs!$B$5/12,2))</f>
        <v>0</v>
      </c>
      <c r="F309" s="3">
        <f>IF(Inputs!$B$27&lt;&gt;"Ready to model","PENDING INPUTS",MIN(B309+D309,MAX(Inputs!$B$16,ROUND(B309*Inputs!$B$15,2))))</f>
        <v>0</v>
      </c>
      <c r="G309" s="3">
        <f>IF(Inputs!$B$27&lt;&gt;"Ready to model","PENDING INPUTS",MIN(C309+E309,Inputs!$B$9))</f>
        <v>0</v>
      </c>
      <c r="H309" s="3">
        <f>IF(Inputs!$B$27&lt;&gt;"Ready to model","PENDING INPUTS",Inputs!$B$7)</f>
        <v>550</v>
      </c>
      <c r="I309" s="3">
        <f>IF(Inputs!$B$27&lt;&gt;"Ready to model","PENDING INPUTS",MAX(0,F309+G309-H309))</f>
        <v>0</v>
      </c>
      <c r="J309" s="3">
        <f>IF(Inputs!$B$27&lt;&gt;"Ready to model","PENDING INPUTS",IF(F309+G309&gt;H309,IF(F309+G309=0,0,H309*F309/(F309+G309)),MIN(B309+D309,F309+MAX(0,H309-F309-G309-IF((IF(A309&lt;=Inputs!$B$13,Inputs!$B$12,Inputs!$B$14))&lt;Inputs!$B$5,C309+E309-G309,0)))))</f>
        <v>0</v>
      </c>
      <c r="K309" s="3">
        <f>IF(Inputs!$B$27&lt;&gt;"Ready to model","PENDING INPUTS",MIN(C309+E309,MAX(0,H309-J309)))</f>
        <v>0</v>
      </c>
      <c r="L309" s="3">
        <f>IF(Inputs!$B$27&lt;&gt;"Ready to model","PENDING INPUTS",MAX(0,B309+D309-J309))</f>
        <v>0</v>
      </c>
      <c r="M309" s="3">
        <f>IF(Inputs!$B$27&lt;&gt;"Ready to model","PENDING INPUTS",MAX(0,C309+E309-K309))</f>
        <v>0</v>
      </c>
      <c r="N309" s="3">
        <f>IF(Inputs!$B$27&lt;&gt;"Ready to model","PENDING INPUTS",L309+M309)</f>
        <v>0</v>
      </c>
      <c r="O309" s="3">
        <f>IF(Inputs!$B$27&lt;&gt;"Ready to model","PENDING INPUTS",D309+E309+O308)</f>
        <v>792.25</v>
      </c>
      <c r="P309" s="3">
        <f>IF(Inputs!$B$27&lt;&gt;"Ready to model","PENDING INPUTS",J309+K309+P308)</f>
        <v>10866.25</v>
      </c>
    </row>
    <row r="310" spans="1:16" ht="27.95" customHeight="1" x14ac:dyDescent="0.25">
      <c r="A310">
        <v>306</v>
      </c>
      <c r="B310" s="3">
        <f>IF(Inputs!$B$27&lt;&gt;"Ready to model","PENDING INPUTS",L309)</f>
        <v>0</v>
      </c>
      <c r="C310" s="3">
        <f>IF(Inputs!$B$27&lt;&gt;"Ready to model","PENDING INPUTS",M309)</f>
        <v>0</v>
      </c>
      <c r="D310" s="3">
        <f>IF(Inputs!$B$27&lt;&gt;"Ready to model","PENDING INPUTS",ROUND(B310*(IF(A310&lt;=Inputs!$B$13,Inputs!$B$12,Inputs!$B$14))/12,2))</f>
        <v>0</v>
      </c>
      <c r="E310" s="3">
        <f>IF(Inputs!$B$27&lt;&gt;"Ready to model","PENDING INPUTS",ROUND(C310*Inputs!$B$5/12,2))</f>
        <v>0</v>
      </c>
      <c r="F310" s="3">
        <f>IF(Inputs!$B$27&lt;&gt;"Ready to model","PENDING INPUTS",MIN(B310+D310,MAX(Inputs!$B$16,ROUND(B310*Inputs!$B$15,2))))</f>
        <v>0</v>
      </c>
      <c r="G310" s="3">
        <f>IF(Inputs!$B$27&lt;&gt;"Ready to model","PENDING INPUTS",MIN(C310+E310,Inputs!$B$9))</f>
        <v>0</v>
      </c>
      <c r="H310" s="3">
        <f>IF(Inputs!$B$27&lt;&gt;"Ready to model","PENDING INPUTS",Inputs!$B$7)</f>
        <v>550</v>
      </c>
      <c r="I310" s="3">
        <f>IF(Inputs!$B$27&lt;&gt;"Ready to model","PENDING INPUTS",MAX(0,F310+G310-H310))</f>
        <v>0</v>
      </c>
      <c r="J310" s="3">
        <f>IF(Inputs!$B$27&lt;&gt;"Ready to model","PENDING INPUTS",IF(F310+G310&gt;H310,IF(F310+G310=0,0,H310*F310/(F310+G310)),MIN(B310+D310,F310+MAX(0,H310-F310-G310-IF((IF(A310&lt;=Inputs!$B$13,Inputs!$B$12,Inputs!$B$14))&lt;Inputs!$B$5,C310+E310-G310,0)))))</f>
        <v>0</v>
      </c>
      <c r="K310" s="3">
        <f>IF(Inputs!$B$27&lt;&gt;"Ready to model","PENDING INPUTS",MIN(C310+E310,MAX(0,H310-J310)))</f>
        <v>0</v>
      </c>
      <c r="L310" s="3">
        <f>IF(Inputs!$B$27&lt;&gt;"Ready to model","PENDING INPUTS",MAX(0,B310+D310-J310))</f>
        <v>0</v>
      </c>
      <c r="M310" s="3">
        <f>IF(Inputs!$B$27&lt;&gt;"Ready to model","PENDING INPUTS",MAX(0,C310+E310-K310))</f>
        <v>0</v>
      </c>
      <c r="N310" s="3">
        <f>IF(Inputs!$B$27&lt;&gt;"Ready to model","PENDING INPUTS",L310+M310)</f>
        <v>0</v>
      </c>
      <c r="O310" s="3">
        <f>IF(Inputs!$B$27&lt;&gt;"Ready to model","PENDING INPUTS",D310+E310+O309)</f>
        <v>792.25</v>
      </c>
      <c r="P310" s="3">
        <f>IF(Inputs!$B$27&lt;&gt;"Ready to model","PENDING INPUTS",J310+K310+P309)</f>
        <v>10866.25</v>
      </c>
    </row>
    <row r="311" spans="1:16" ht="27.95" customHeight="1" x14ac:dyDescent="0.25">
      <c r="A311">
        <v>307</v>
      </c>
      <c r="B311" s="3">
        <f>IF(Inputs!$B$27&lt;&gt;"Ready to model","PENDING INPUTS",L310)</f>
        <v>0</v>
      </c>
      <c r="C311" s="3">
        <f>IF(Inputs!$B$27&lt;&gt;"Ready to model","PENDING INPUTS",M310)</f>
        <v>0</v>
      </c>
      <c r="D311" s="3">
        <f>IF(Inputs!$B$27&lt;&gt;"Ready to model","PENDING INPUTS",ROUND(B311*(IF(A311&lt;=Inputs!$B$13,Inputs!$B$12,Inputs!$B$14))/12,2))</f>
        <v>0</v>
      </c>
      <c r="E311" s="3">
        <f>IF(Inputs!$B$27&lt;&gt;"Ready to model","PENDING INPUTS",ROUND(C311*Inputs!$B$5/12,2))</f>
        <v>0</v>
      </c>
      <c r="F311" s="3">
        <f>IF(Inputs!$B$27&lt;&gt;"Ready to model","PENDING INPUTS",MIN(B311+D311,MAX(Inputs!$B$16,ROUND(B311*Inputs!$B$15,2))))</f>
        <v>0</v>
      </c>
      <c r="G311" s="3">
        <f>IF(Inputs!$B$27&lt;&gt;"Ready to model","PENDING INPUTS",MIN(C311+E311,Inputs!$B$9))</f>
        <v>0</v>
      </c>
      <c r="H311" s="3">
        <f>IF(Inputs!$B$27&lt;&gt;"Ready to model","PENDING INPUTS",Inputs!$B$7)</f>
        <v>550</v>
      </c>
      <c r="I311" s="3">
        <f>IF(Inputs!$B$27&lt;&gt;"Ready to model","PENDING INPUTS",MAX(0,F311+G311-H311))</f>
        <v>0</v>
      </c>
      <c r="J311" s="3">
        <f>IF(Inputs!$B$27&lt;&gt;"Ready to model","PENDING INPUTS",IF(F311+G311&gt;H311,IF(F311+G311=0,0,H311*F311/(F311+G311)),MIN(B311+D311,F311+MAX(0,H311-F311-G311-IF((IF(A311&lt;=Inputs!$B$13,Inputs!$B$12,Inputs!$B$14))&lt;Inputs!$B$5,C311+E311-G311,0)))))</f>
        <v>0</v>
      </c>
      <c r="K311" s="3">
        <f>IF(Inputs!$B$27&lt;&gt;"Ready to model","PENDING INPUTS",MIN(C311+E311,MAX(0,H311-J311)))</f>
        <v>0</v>
      </c>
      <c r="L311" s="3">
        <f>IF(Inputs!$B$27&lt;&gt;"Ready to model","PENDING INPUTS",MAX(0,B311+D311-J311))</f>
        <v>0</v>
      </c>
      <c r="M311" s="3">
        <f>IF(Inputs!$B$27&lt;&gt;"Ready to model","PENDING INPUTS",MAX(0,C311+E311-K311))</f>
        <v>0</v>
      </c>
      <c r="N311" s="3">
        <f>IF(Inputs!$B$27&lt;&gt;"Ready to model","PENDING INPUTS",L311+M311)</f>
        <v>0</v>
      </c>
      <c r="O311" s="3">
        <f>IF(Inputs!$B$27&lt;&gt;"Ready to model","PENDING INPUTS",D311+E311+O310)</f>
        <v>792.25</v>
      </c>
      <c r="P311" s="3">
        <f>IF(Inputs!$B$27&lt;&gt;"Ready to model","PENDING INPUTS",J311+K311+P310)</f>
        <v>10866.25</v>
      </c>
    </row>
    <row r="312" spans="1:16" ht="27.95" customHeight="1" x14ac:dyDescent="0.25">
      <c r="A312">
        <v>308</v>
      </c>
      <c r="B312" s="3">
        <f>IF(Inputs!$B$27&lt;&gt;"Ready to model","PENDING INPUTS",L311)</f>
        <v>0</v>
      </c>
      <c r="C312" s="3">
        <f>IF(Inputs!$B$27&lt;&gt;"Ready to model","PENDING INPUTS",M311)</f>
        <v>0</v>
      </c>
      <c r="D312" s="3">
        <f>IF(Inputs!$B$27&lt;&gt;"Ready to model","PENDING INPUTS",ROUND(B312*(IF(A312&lt;=Inputs!$B$13,Inputs!$B$12,Inputs!$B$14))/12,2))</f>
        <v>0</v>
      </c>
      <c r="E312" s="3">
        <f>IF(Inputs!$B$27&lt;&gt;"Ready to model","PENDING INPUTS",ROUND(C312*Inputs!$B$5/12,2))</f>
        <v>0</v>
      </c>
      <c r="F312" s="3">
        <f>IF(Inputs!$B$27&lt;&gt;"Ready to model","PENDING INPUTS",MIN(B312+D312,MAX(Inputs!$B$16,ROUND(B312*Inputs!$B$15,2))))</f>
        <v>0</v>
      </c>
      <c r="G312" s="3">
        <f>IF(Inputs!$B$27&lt;&gt;"Ready to model","PENDING INPUTS",MIN(C312+E312,Inputs!$B$9))</f>
        <v>0</v>
      </c>
      <c r="H312" s="3">
        <f>IF(Inputs!$B$27&lt;&gt;"Ready to model","PENDING INPUTS",Inputs!$B$7)</f>
        <v>550</v>
      </c>
      <c r="I312" s="3">
        <f>IF(Inputs!$B$27&lt;&gt;"Ready to model","PENDING INPUTS",MAX(0,F312+G312-H312))</f>
        <v>0</v>
      </c>
      <c r="J312" s="3">
        <f>IF(Inputs!$B$27&lt;&gt;"Ready to model","PENDING INPUTS",IF(F312+G312&gt;H312,IF(F312+G312=0,0,H312*F312/(F312+G312)),MIN(B312+D312,F312+MAX(0,H312-F312-G312-IF((IF(A312&lt;=Inputs!$B$13,Inputs!$B$12,Inputs!$B$14))&lt;Inputs!$B$5,C312+E312-G312,0)))))</f>
        <v>0</v>
      </c>
      <c r="K312" s="3">
        <f>IF(Inputs!$B$27&lt;&gt;"Ready to model","PENDING INPUTS",MIN(C312+E312,MAX(0,H312-J312)))</f>
        <v>0</v>
      </c>
      <c r="L312" s="3">
        <f>IF(Inputs!$B$27&lt;&gt;"Ready to model","PENDING INPUTS",MAX(0,B312+D312-J312))</f>
        <v>0</v>
      </c>
      <c r="M312" s="3">
        <f>IF(Inputs!$B$27&lt;&gt;"Ready to model","PENDING INPUTS",MAX(0,C312+E312-K312))</f>
        <v>0</v>
      </c>
      <c r="N312" s="3">
        <f>IF(Inputs!$B$27&lt;&gt;"Ready to model","PENDING INPUTS",L312+M312)</f>
        <v>0</v>
      </c>
      <c r="O312" s="3">
        <f>IF(Inputs!$B$27&lt;&gt;"Ready to model","PENDING INPUTS",D312+E312+O311)</f>
        <v>792.25</v>
      </c>
      <c r="P312" s="3">
        <f>IF(Inputs!$B$27&lt;&gt;"Ready to model","PENDING INPUTS",J312+K312+P311)</f>
        <v>10866.25</v>
      </c>
    </row>
    <row r="313" spans="1:16" ht="27.95" customHeight="1" x14ac:dyDescent="0.25">
      <c r="A313">
        <v>309</v>
      </c>
      <c r="B313" s="3">
        <f>IF(Inputs!$B$27&lt;&gt;"Ready to model","PENDING INPUTS",L312)</f>
        <v>0</v>
      </c>
      <c r="C313" s="3">
        <f>IF(Inputs!$B$27&lt;&gt;"Ready to model","PENDING INPUTS",M312)</f>
        <v>0</v>
      </c>
      <c r="D313" s="3">
        <f>IF(Inputs!$B$27&lt;&gt;"Ready to model","PENDING INPUTS",ROUND(B313*(IF(A313&lt;=Inputs!$B$13,Inputs!$B$12,Inputs!$B$14))/12,2))</f>
        <v>0</v>
      </c>
      <c r="E313" s="3">
        <f>IF(Inputs!$B$27&lt;&gt;"Ready to model","PENDING INPUTS",ROUND(C313*Inputs!$B$5/12,2))</f>
        <v>0</v>
      </c>
      <c r="F313" s="3">
        <f>IF(Inputs!$B$27&lt;&gt;"Ready to model","PENDING INPUTS",MIN(B313+D313,MAX(Inputs!$B$16,ROUND(B313*Inputs!$B$15,2))))</f>
        <v>0</v>
      </c>
      <c r="G313" s="3">
        <f>IF(Inputs!$B$27&lt;&gt;"Ready to model","PENDING INPUTS",MIN(C313+E313,Inputs!$B$9))</f>
        <v>0</v>
      </c>
      <c r="H313" s="3">
        <f>IF(Inputs!$B$27&lt;&gt;"Ready to model","PENDING INPUTS",Inputs!$B$7)</f>
        <v>550</v>
      </c>
      <c r="I313" s="3">
        <f>IF(Inputs!$B$27&lt;&gt;"Ready to model","PENDING INPUTS",MAX(0,F313+G313-H313))</f>
        <v>0</v>
      </c>
      <c r="J313" s="3">
        <f>IF(Inputs!$B$27&lt;&gt;"Ready to model","PENDING INPUTS",IF(F313+G313&gt;H313,IF(F313+G313=0,0,H313*F313/(F313+G313)),MIN(B313+D313,F313+MAX(0,H313-F313-G313-IF((IF(A313&lt;=Inputs!$B$13,Inputs!$B$12,Inputs!$B$14))&lt;Inputs!$B$5,C313+E313-G313,0)))))</f>
        <v>0</v>
      </c>
      <c r="K313" s="3">
        <f>IF(Inputs!$B$27&lt;&gt;"Ready to model","PENDING INPUTS",MIN(C313+E313,MAX(0,H313-J313)))</f>
        <v>0</v>
      </c>
      <c r="L313" s="3">
        <f>IF(Inputs!$B$27&lt;&gt;"Ready to model","PENDING INPUTS",MAX(0,B313+D313-J313))</f>
        <v>0</v>
      </c>
      <c r="M313" s="3">
        <f>IF(Inputs!$B$27&lt;&gt;"Ready to model","PENDING INPUTS",MAX(0,C313+E313-K313))</f>
        <v>0</v>
      </c>
      <c r="N313" s="3">
        <f>IF(Inputs!$B$27&lt;&gt;"Ready to model","PENDING INPUTS",L313+M313)</f>
        <v>0</v>
      </c>
      <c r="O313" s="3">
        <f>IF(Inputs!$B$27&lt;&gt;"Ready to model","PENDING INPUTS",D313+E313+O312)</f>
        <v>792.25</v>
      </c>
      <c r="P313" s="3">
        <f>IF(Inputs!$B$27&lt;&gt;"Ready to model","PENDING INPUTS",J313+K313+P312)</f>
        <v>10866.25</v>
      </c>
    </row>
    <row r="314" spans="1:16" ht="27.95" customHeight="1" x14ac:dyDescent="0.25">
      <c r="A314">
        <v>310</v>
      </c>
      <c r="B314" s="3">
        <f>IF(Inputs!$B$27&lt;&gt;"Ready to model","PENDING INPUTS",L313)</f>
        <v>0</v>
      </c>
      <c r="C314" s="3">
        <f>IF(Inputs!$B$27&lt;&gt;"Ready to model","PENDING INPUTS",M313)</f>
        <v>0</v>
      </c>
      <c r="D314" s="3">
        <f>IF(Inputs!$B$27&lt;&gt;"Ready to model","PENDING INPUTS",ROUND(B314*(IF(A314&lt;=Inputs!$B$13,Inputs!$B$12,Inputs!$B$14))/12,2))</f>
        <v>0</v>
      </c>
      <c r="E314" s="3">
        <f>IF(Inputs!$B$27&lt;&gt;"Ready to model","PENDING INPUTS",ROUND(C314*Inputs!$B$5/12,2))</f>
        <v>0</v>
      </c>
      <c r="F314" s="3">
        <f>IF(Inputs!$B$27&lt;&gt;"Ready to model","PENDING INPUTS",MIN(B314+D314,MAX(Inputs!$B$16,ROUND(B314*Inputs!$B$15,2))))</f>
        <v>0</v>
      </c>
      <c r="G314" s="3">
        <f>IF(Inputs!$B$27&lt;&gt;"Ready to model","PENDING INPUTS",MIN(C314+E314,Inputs!$B$9))</f>
        <v>0</v>
      </c>
      <c r="H314" s="3">
        <f>IF(Inputs!$B$27&lt;&gt;"Ready to model","PENDING INPUTS",Inputs!$B$7)</f>
        <v>550</v>
      </c>
      <c r="I314" s="3">
        <f>IF(Inputs!$B$27&lt;&gt;"Ready to model","PENDING INPUTS",MAX(0,F314+G314-H314))</f>
        <v>0</v>
      </c>
      <c r="J314" s="3">
        <f>IF(Inputs!$B$27&lt;&gt;"Ready to model","PENDING INPUTS",IF(F314+G314&gt;H314,IF(F314+G314=0,0,H314*F314/(F314+G314)),MIN(B314+D314,F314+MAX(0,H314-F314-G314-IF((IF(A314&lt;=Inputs!$B$13,Inputs!$B$12,Inputs!$B$14))&lt;Inputs!$B$5,C314+E314-G314,0)))))</f>
        <v>0</v>
      </c>
      <c r="K314" s="3">
        <f>IF(Inputs!$B$27&lt;&gt;"Ready to model","PENDING INPUTS",MIN(C314+E314,MAX(0,H314-J314)))</f>
        <v>0</v>
      </c>
      <c r="L314" s="3">
        <f>IF(Inputs!$B$27&lt;&gt;"Ready to model","PENDING INPUTS",MAX(0,B314+D314-J314))</f>
        <v>0</v>
      </c>
      <c r="M314" s="3">
        <f>IF(Inputs!$B$27&lt;&gt;"Ready to model","PENDING INPUTS",MAX(0,C314+E314-K314))</f>
        <v>0</v>
      </c>
      <c r="N314" s="3">
        <f>IF(Inputs!$B$27&lt;&gt;"Ready to model","PENDING INPUTS",L314+M314)</f>
        <v>0</v>
      </c>
      <c r="O314" s="3">
        <f>IF(Inputs!$B$27&lt;&gt;"Ready to model","PENDING INPUTS",D314+E314+O313)</f>
        <v>792.25</v>
      </c>
      <c r="P314" s="3">
        <f>IF(Inputs!$B$27&lt;&gt;"Ready to model","PENDING INPUTS",J314+K314+P313)</f>
        <v>10866.25</v>
      </c>
    </row>
    <row r="315" spans="1:16" ht="27.95" customHeight="1" x14ac:dyDescent="0.25">
      <c r="A315">
        <v>311</v>
      </c>
      <c r="B315" s="3">
        <f>IF(Inputs!$B$27&lt;&gt;"Ready to model","PENDING INPUTS",L314)</f>
        <v>0</v>
      </c>
      <c r="C315" s="3">
        <f>IF(Inputs!$B$27&lt;&gt;"Ready to model","PENDING INPUTS",M314)</f>
        <v>0</v>
      </c>
      <c r="D315" s="3">
        <f>IF(Inputs!$B$27&lt;&gt;"Ready to model","PENDING INPUTS",ROUND(B315*(IF(A315&lt;=Inputs!$B$13,Inputs!$B$12,Inputs!$B$14))/12,2))</f>
        <v>0</v>
      </c>
      <c r="E315" s="3">
        <f>IF(Inputs!$B$27&lt;&gt;"Ready to model","PENDING INPUTS",ROUND(C315*Inputs!$B$5/12,2))</f>
        <v>0</v>
      </c>
      <c r="F315" s="3">
        <f>IF(Inputs!$B$27&lt;&gt;"Ready to model","PENDING INPUTS",MIN(B315+D315,MAX(Inputs!$B$16,ROUND(B315*Inputs!$B$15,2))))</f>
        <v>0</v>
      </c>
      <c r="G315" s="3">
        <f>IF(Inputs!$B$27&lt;&gt;"Ready to model","PENDING INPUTS",MIN(C315+E315,Inputs!$B$9))</f>
        <v>0</v>
      </c>
      <c r="H315" s="3">
        <f>IF(Inputs!$B$27&lt;&gt;"Ready to model","PENDING INPUTS",Inputs!$B$7)</f>
        <v>550</v>
      </c>
      <c r="I315" s="3">
        <f>IF(Inputs!$B$27&lt;&gt;"Ready to model","PENDING INPUTS",MAX(0,F315+G315-H315))</f>
        <v>0</v>
      </c>
      <c r="J315" s="3">
        <f>IF(Inputs!$B$27&lt;&gt;"Ready to model","PENDING INPUTS",IF(F315+G315&gt;H315,IF(F315+G315=0,0,H315*F315/(F315+G315)),MIN(B315+D315,F315+MAX(0,H315-F315-G315-IF((IF(A315&lt;=Inputs!$B$13,Inputs!$B$12,Inputs!$B$14))&lt;Inputs!$B$5,C315+E315-G315,0)))))</f>
        <v>0</v>
      </c>
      <c r="K315" s="3">
        <f>IF(Inputs!$B$27&lt;&gt;"Ready to model","PENDING INPUTS",MIN(C315+E315,MAX(0,H315-J315)))</f>
        <v>0</v>
      </c>
      <c r="L315" s="3">
        <f>IF(Inputs!$B$27&lt;&gt;"Ready to model","PENDING INPUTS",MAX(0,B315+D315-J315))</f>
        <v>0</v>
      </c>
      <c r="M315" s="3">
        <f>IF(Inputs!$B$27&lt;&gt;"Ready to model","PENDING INPUTS",MAX(0,C315+E315-K315))</f>
        <v>0</v>
      </c>
      <c r="N315" s="3">
        <f>IF(Inputs!$B$27&lt;&gt;"Ready to model","PENDING INPUTS",L315+M315)</f>
        <v>0</v>
      </c>
      <c r="O315" s="3">
        <f>IF(Inputs!$B$27&lt;&gt;"Ready to model","PENDING INPUTS",D315+E315+O314)</f>
        <v>792.25</v>
      </c>
      <c r="P315" s="3">
        <f>IF(Inputs!$B$27&lt;&gt;"Ready to model","PENDING INPUTS",J315+K315+P314)</f>
        <v>10866.25</v>
      </c>
    </row>
    <row r="316" spans="1:16" ht="27.95" customHeight="1" x14ac:dyDescent="0.25">
      <c r="A316">
        <v>312</v>
      </c>
      <c r="B316" s="3">
        <f>IF(Inputs!$B$27&lt;&gt;"Ready to model","PENDING INPUTS",L315)</f>
        <v>0</v>
      </c>
      <c r="C316" s="3">
        <f>IF(Inputs!$B$27&lt;&gt;"Ready to model","PENDING INPUTS",M315)</f>
        <v>0</v>
      </c>
      <c r="D316" s="3">
        <f>IF(Inputs!$B$27&lt;&gt;"Ready to model","PENDING INPUTS",ROUND(B316*(IF(A316&lt;=Inputs!$B$13,Inputs!$B$12,Inputs!$B$14))/12,2))</f>
        <v>0</v>
      </c>
      <c r="E316" s="3">
        <f>IF(Inputs!$B$27&lt;&gt;"Ready to model","PENDING INPUTS",ROUND(C316*Inputs!$B$5/12,2))</f>
        <v>0</v>
      </c>
      <c r="F316" s="3">
        <f>IF(Inputs!$B$27&lt;&gt;"Ready to model","PENDING INPUTS",MIN(B316+D316,MAX(Inputs!$B$16,ROUND(B316*Inputs!$B$15,2))))</f>
        <v>0</v>
      </c>
      <c r="G316" s="3">
        <f>IF(Inputs!$B$27&lt;&gt;"Ready to model","PENDING INPUTS",MIN(C316+E316,Inputs!$B$9))</f>
        <v>0</v>
      </c>
      <c r="H316" s="3">
        <f>IF(Inputs!$B$27&lt;&gt;"Ready to model","PENDING INPUTS",Inputs!$B$7)</f>
        <v>550</v>
      </c>
      <c r="I316" s="3">
        <f>IF(Inputs!$B$27&lt;&gt;"Ready to model","PENDING INPUTS",MAX(0,F316+G316-H316))</f>
        <v>0</v>
      </c>
      <c r="J316" s="3">
        <f>IF(Inputs!$B$27&lt;&gt;"Ready to model","PENDING INPUTS",IF(F316+G316&gt;H316,IF(F316+G316=0,0,H316*F316/(F316+G316)),MIN(B316+D316,F316+MAX(0,H316-F316-G316-IF((IF(A316&lt;=Inputs!$B$13,Inputs!$B$12,Inputs!$B$14))&lt;Inputs!$B$5,C316+E316-G316,0)))))</f>
        <v>0</v>
      </c>
      <c r="K316" s="3">
        <f>IF(Inputs!$B$27&lt;&gt;"Ready to model","PENDING INPUTS",MIN(C316+E316,MAX(0,H316-J316)))</f>
        <v>0</v>
      </c>
      <c r="L316" s="3">
        <f>IF(Inputs!$B$27&lt;&gt;"Ready to model","PENDING INPUTS",MAX(0,B316+D316-J316))</f>
        <v>0</v>
      </c>
      <c r="M316" s="3">
        <f>IF(Inputs!$B$27&lt;&gt;"Ready to model","PENDING INPUTS",MAX(0,C316+E316-K316))</f>
        <v>0</v>
      </c>
      <c r="N316" s="3">
        <f>IF(Inputs!$B$27&lt;&gt;"Ready to model","PENDING INPUTS",L316+M316)</f>
        <v>0</v>
      </c>
      <c r="O316" s="3">
        <f>IF(Inputs!$B$27&lt;&gt;"Ready to model","PENDING INPUTS",D316+E316+O315)</f>
        <v>792.25</v>
      </c>
      <c r="P316" s="3">
        <f>IF(Inputs!$B$27&lt;&gt;"Ready to model","PENDING INPUTS",J316+K316+P315)</f>
        <v>10866.25</v>
      </c>
    </row>
    <row r="317" spans="1:16" ht="27.95" customHeight="1" x14ac:dyDescent="0.25">
      <c r="A317">
        <v>313</v>
      </c>
      <c r="B317" s="3">
        <f>IF(Inputs!$B$27&lt;&gt;"Ready to model","PENDING INPUTS",L316)</f>
        <v>0</v>
      </c>
      <c r="C317" s="3">
        <f>IF(Inputs!$B$27&lt;&gt;"Ready to model","PENDING INPUTS",M316)</f>
        <v>0</v>
      </c>
      <c r="D317" s="3">
        <f>IF(Inputs!$B$27&lt;&gt;"Ready to model","PENDING INPUTS",ROUND(B317*(IF(A317&lt;=Inputs!$B$13,Inputs!$B$12,Inputs!$B$14))/12,2))</f>
        <v>0</v>
      </c>
      <c r="E317" s="3">
        <f>IF(Inputs!$B$27&lt;&gt;"Ready to model","PENDING INPUTS",ROUND(C317*Inputs!$B$5/12,2))</f>
        <v>0</v>
      </c>
      <c r="F317" s="3">
        <f>IF(Inputs!$B$27&lt;&gt;"Ready to model","PENDING INPUTS",MIN(B317+D317,MAX(Inputs!$B$16,ROUND(B317*Inputs!$B$15,2))))</f>
        <v>0</v>
      </c>
      <c r="G317" s="3">
        <f>IF(Inputs!$B$27&lt;&gt;"Ready to model","PENDING INPUTS",MIN(C317+E317,Inputs!$B$9))</f>
        <v>0</v>
      </c>
      <c r="H317" s="3">
        <f>IF(Inputs!$B$27&lt;&gt;"Ready to model","PENDING INPUTS",Inputs!$B$7)</f>
        <v>550</v>
      </c>
      <c r="I317" s="3">
        <f>IF(Inputs!$B$27&lt;&gt;"Ready to model","PENDING INPUTS",MAX(0,F317+G317-H317))</f>
        <v>0</v>
      </c>
      <c r="J317" s="3">
        <f>IF(Inputs!$B$27&lt;&gt;"Ready to model","PENDING INPUTS",IF(F317+G317&gt;H317,IF(F317+G317=0,0,H317*F317/(F317+G317)),MIN(B317+D317,F317+MAX(0,H317-F317-G317-IF((IF(A317&lt;=Inputs!$B$13,Inputs!$B$12,Inputs!$B$14))&lt;Inputs!$B$5,C317+E317-G317,0)))))</f>
        <v>0</v>
      </c>
      <c r="K317" s="3">
        <f>IF(Inputs!$B$27&lt;&gt;"Ready to model","PENDING INPUTS",MIN(C317+E317,MAX(0,H317-J317)))</f>
        <v>0</v>
      </c>
      <c r="L317" s="3">
        <f>IF(Inputs!$B$27&lt;&gt;"Ready to model","PENDING INPUTS",MAX(0,B317+D317-J317))</f>
        <v>0</v>
      </c>
      <c r="M317" s="3">
        <f>IF(Inputs!$B$27&lt;&gt;"Ready to model","PENDING INPUTS",MAX(0,C317+E317-K317))</f>
        <v>0</v>
      </c>
      <c r="N317" s="3">
        <f>IF(Inputs!$B$27&lt;&gt;"Ready to model","PENDING INPUTS",L317+M317)</f>
        <v>0</v>
      </c>
      <c r="O317" s="3">
        <f>IF(Inputs!$B$27&lt;&gt;"Ready to model","PENDING INPUTS",D317+E317+O316)</f>
        <v>792.25</v>
      </c>
      <c r="P317" s="3">
        <f>IF(Inputs!$B$27&lt;&gt;"Ready to model","PENDING INPUTS",J317+K317+P316)</f>
        <v>10866.25</v>
      </c>
    </row>
    <row r="318" spans="1:16" ht="27.95" customHeight="1" x14ac:dyDescent="0.25">
      <c r="A318">
        <v>314</v>
      </c>
      <c r="B318" s="3">
        <f>IF(Inputs!$B$27&lt;&gt;"Ready to model","PENDING INPUTS",L317)</f>
        <v>0</v>
      </c>
      <c r="C318" s="3">
        <f>IF(Inputs!$B$27&lt;&gt;"Ready to model","PENDING INPUTS",M317)</f>
        <v>0</v>
      </c>
      <c r="D318" s="3">
        <f>IF(Inputs!$B$27&lt;&gt;"Ready to model","PENDING INPUTS",ROUND(B318*(IF(A318&lt;=Inputs!$B$13,Inputs!$B$12,Inputs!$B$14))/12,2))</f>
        <v>0</v>
      </c>
      <c r="E318" s="3">
        <f>IF(Inputs!$B$27&lt;&gt;"Ready to model","PENDING INPUTS",ROUND(C318*Inputs!$B$5/12,2))</f>
        <v>0</v>
      </c>
      <c r="F318" s="3">
        <f>IF(Inputs!$B$27&lt;&gt;"Ready to model","PENDING INPUTS",MIN(B318+D318,MAX(Inputs!$B$16,ROUND(B318*Inputs!$B$15,2))))</f>
        <v>0</v>
      </c>
      <c r="G318" s="3">
        <f>IF(Inputs!$B$27&lt;&gt;"Ready to model","PENDING INPUTS",MIN(C318+E318,Inputs!$B$9))</f>
        <v>0</v>
      </c>
      <c r="H318" s="3">
        <f>IF(Inputs!$B$27&lt;&gt;"Ready to model","PENDING INPUTS",Inputs!$B$7)</f>
        <v>550</v>
      </c>
      <c r="I318" s="3">
        <f>IF(Inputs!$B$27&lt;&gt;"Ready to model","PENDING INPUTS",MAX(0,F318+G318-H318))</f>
        <v>0</v>
      </c>
      <c r="J318" s="3">
        <f>IF(Inputs!$B$27&lt;&gt;"Ready to model","PENDING INPUTS",IF(F318+G318&gt;H318,IF(F318+G318=0,0,H318*F318/(F318+G318)),MIN(B318+D318,F318+MAX(0,H318-F318-G318-IF((IF(A318&lt;=Inputs!$B$13,Inputs!$B$12,Inputs!$B$14))&lt;Inputs!$B$5,C318+E318-G318,0)))))</f>
        <v>0</v>
      </c>
      <c r="K318" s="3">
        <f>IF(Inputs!$B$27&lt;&gt;"Ready to model","PENDING INPUTS",MIN(C318+E318,MAX(0,H318-J318)))</f>
        <v>0</v>
      </c>
      <c r="L318" s="3">
        <f>IF(Inputs!$B$27&lt;&gt;"Ready to model","PENDING INPUTS",MAX(0,B318+D318-J318))</f>
        <v>0</v>
      </c>
      <c r="M318" s="3">
        <f>IF(Inputs!$B$27&lt;&gt;"Ready to model","PENDING INPUTS",MAX(0,C318+E318-K318))</f>
        <v>0</v>
      </c>
      <c r="N318" s="3">
        <f>IF(Inputs!$B$27&lt;&gt;"Ready to model","PENDING INPUTS",L318+M318)</f>
        <v>0</v>
      </c>
      <c r="O318" s="3">
        <f>IF(Inputs!$B$27&lt;&gt;"Ready to model","PENDING INPUTS",D318+E318+O317)</f>
        <v>792.25</v>
      </c>
      <c r="P318" s="3">
        <f>IF(Inputs!$B$27&lt;&gt;"Ready to model","PENDING INPUTS",J318+K318+P317)</f>
        <v>10866.25</v>
      </c>
    </row>
    <row r="319" spans="1:16" ht="27.95" customHeight="1" x14ac:dyDescent="0.25">
      <c r="A319">
        <v>315</v>
      </c>
      <c r="B319" s="3">
        <f>IF(Inputs!$B$27&lt;&gt;"Ready to model","PENDING INPUTS",L318)</f>
        <v>0</v>
      </c>
      <c r="C319" s="3">
        <f>IF(Inputs!$B$27&lt;&gt;"Ready to model","PENDING INPUTS",M318)</f>
        <v>0</v>
      </c>
      <c r="D319" s="3">
        <f>IF(Inputs!$B$27&lt;&gt;"Ready to model","PENDING INPUTS",ROUND(B319*(IF(A319&lt;=Inputs!$B$13,Inputs!$B$12,Inputs!$B$14))/12,2))</f>
        <v>0</v>
      </c>
      <c r="E319" s="3">
        <f>IF(Inputs!$B$27&lt;&gt;"Ready to model","PENDING INPUTS",ROUND(C319*Inputs!$B$5/12,2))</f>
        <v>0</v>
      </c>
      <c r="F319" s="3">
        <f>IF(Inputs!$B$27&lt;&gt;"Ready to model","PENDING INPUTS",MIN(B319+D319,MAX(Inputs!$B$16,ROUND(B319*Inputs!$B$15,2))))</f>
        <v>0</v>
      </c>
      <c r="G319" s="3">
        <f>IF(Inputs!$B$27&lt;&gt;"Ready to model","PENDING INPUTS",MIN(C319+E319,Inputs!$B$9))</f>
        <v>0</v>
      </c>
      <c r="H319" s="3">
        <f>IF(Inputs!$B$27&lt;&gt;"Ready to model","PENDING INPUTS",Inputs!$B$7)</f>
        <v>550</v>
      </c>
      <c r="I319" s="3">
        <f>IF(Inputs!$B$27&lt;&gt;"Ready to model","PENDING INPUTS",MAX(0,F319+G319-H319))</f>
        <v>0</v>
      </c>
      <c r="J319" s="3">
        <f>IF(Inputs!$B$27&lt;&gt;"Ready to model","PENDING INPUTS",IF(F319+G319&gt;H319,IF(F319+G319=0,0,H319*F319/(F319+G319)),MIN(B319+D319,F319+MAX(0,H319-F319-G319-IF((IF(A319&lt;=Inputs!$B$13,Inputs!$B$12,Inputs!$B$14))&lt;Inputs!$B$5,C319+E319-G319,0)))))</f>
        <v>0</v>
      </c>
      <c r="K319" s="3">
        <f>IF(Inputs!$B$27&lt;&gt;"Ready to model","PENDING INPUTS",MIN(C319+E319,MAX(0,H319-J319)))</f>
        <v>0</v>
      </c>
      <c r="L319" s="3">
        <f>IF(Inputs!$B$27&lt;&gt;"Ready to model","PENDING INPUTS",MAX(0,B319+D319-J319))</f>
        <v>0</v>
      </c>
      <c r="M319" s="3">
        <f>IF(Inputs!$B$27&lt;&gt;"Ready to model","PENDING INPUTS",MAX(0,C319+E319-K319))</f>
        <v>0</v>
      </c>
      <c r="N319" s="3">
        <f>IF(Inputs!$B$27&lt;&gt;"Ready to model","PENDING INPUTS",L319+M319)</f>
        <v>0</v>
      </c>
      <c r="O319" s="3">
        <f>IF(Inputs!$B$27&lt;&gt;"Ready to model","PENDING INPUTS",D319+E319+O318)</f>
        <v>792.25</v>
      </c>
      <c r="P319" s="3">
        <f>IF(Inputs!$B$27&lt;&gt;"Ready to model","PENDING INPUTS",J319+K319+P318)</f>
        <v>10866.25</v>
      </c>
    </row>
    <row r="320" spans="1:16" ht="27.95" customHeight="1" x14ac:dyDescent="0.25">
      <c r="A320">
        <v>316</v>
      </c>
      <c r="B320" s="3">
        <f>IF(Inputs!$B$27&lt;&gt;"Ready to model","PENDING INPUTS",L319)</f>
        <v>0</v>
      </c>
      <c r="C320" s="3">
        <f>IF(Inputs!$B$27&lt;&gt;"Ready to model","PENDING INPUTS",M319)</f>
        <v>0</v>
      </c>
      <c r="D320" s="3">
        <f>IF(Inputs!$B$27&lt;&gt;"Ready to model","PENDING INPUTS",ROUND(B320*(IF(A320&lt;=Inputs!$B$13,Inputs!$B$12,Inputs!$B$14))/12,2))</f>
        <v>0</v>
      </c>
      <c r="E320" s="3">
        <f>IF(Inputs!$B$27&lt;&gt;"Ready to model","PENDING INPUTS",ROUND(C320*Inputs!$B$5/12,2))</f>
        <v>0</v>
      </c>
      <c r="F320" s="3">
        <f>IF(Inputs!$B$27&lt;&gt;"Ready to model","PENDING INPUTS",MIN(B320+D320,MAX(Inputs!$B$16,ROUND(B320*Inputs!$B$15,2))))</f>
        <v>0</v>
      </c>
      <c r="G320" s="3">
        <f>IF(Inputs!$B$27&lt;&gt;"Ready to model","PENDING INPUTS",MIN(C320+E320,Inputs!$B$9))</f>
        <v>0</v>
      </c>
      <c r="H320" s="3">
        <f>IF(Inputs!$B$27&lt;&gt;"Ready to model","PENDING INPUTS",Inputs!$B$7)</f>
        <v>550</v>
      </c>
      <c r="I320" s="3">
        <f>IF(Inputs!$B$27&lt;&gt;"Ready to model","PENDING INPUTS",MAX(0,F320+G320-H320))</f>
        <v>0</v>
      </c>
      <c r="J320" s="3">
        <f>IF(Inputs!$B$27&lt;&gt;"Ready to model","PENDING INPUTS",IF(F320+G320&gt;H320,IF(F320+G320=0,0,H320*F320/(F320+G320)),MIN(B320+D320,F320+MAX(0,H320-F320-G320-IF((IF(A320&lt;=Inputs!$B$13,Inputs!$B$12,Inputs!$B$14))&lt;Inputs!$B$5,C320+E320-G320,0)))))</f>
        <v>0</v>
      </c>
      <c r="K320" s="3">
        <f>IF(Inputs!$B$27&lt;&gt;"Ready to model","PENDING INPUTS",MIN(C320+E320,MAX(0,H320-J320)))</f>
        <v>0</v>
      </c>
      <c r="L320" s="3">
        <f>IF(Inputs!$B$27&lt;&gt;"Ready to model","PENDING INPUTS",MAX(0,B320+D320-J320))</f>
        <v>0</v>
      </c>
      <c r="M320" s="3">
        <f>IF(Inputs!$B$27&lt;&gt;"Ready to model","PENDING INPUTS",MAX(0,C320+E320-K320))</f>
        <v>0</v>
      </c>
      <c r="N320" s="3">
        <f>IF(Inputs!$B$27&lt;&gt;"Ready to model","PENDING INPUTS",L320+M320)</f>
        <v>0</v>
      </c>
      <c r="O320" s="3">
        <f>IF(Inputs!$B$27&lt;&gt;"Ready to model","PENDING INPUTS",D320+E320+O319)</f>
        <v>792.25</v>
      </c>
      <c r="P320" s="3">
        <f>IF(Inputs!$B$27&lt;&gt;"Ready to model","PENDING INPUTS",J320+K320+P319)</f>
        <v>10866.25</v>
      </c>
    </row>
    <row r="321" spans="1:16" ht="27.95" customHeight="1" x14ac:dyDescent="0.25">
      <c r="A321">
        <v>317</v>
      </c>
      <c r="B321" s="3">
        <f>IF(Inputs!$B$27&lt;&gt;"Ready to model","PENDING INPUTS",L320)</f>
        <v>0</v>
      </c>
      <c r="C321" s="3">
        <f>IF(Inputs!$B$27&lt;&gt;"Ready to model","PENDING INPUTS",M320)</f>
        <v>0</v>
      </c>
      <c r="D321" s="3">
        <f>IF(Inputs!$B$27&lt;&gt;"Ready to model","PENDING INPUTS",ROUND(B321*(IF(A321&lt;=Inputs!$B$13,Inputs!$B$12,Inputs!$B$14))/12,2))</f>
        <v>0</v>
      </c>
      <c r="E321" s="3">
        <f>IF(Inputs!$B$27&lt;&gt;"Ready to model","PENDING INPUTS",ROUND(C321*Inputs!$B$5/12,2))</f>
        <v>0</v>
      </c>
      <c r="F321" s="3">
        <f>IF(Inputs!$B$27&lt;&gt;"Ready to model","PENDING INPUTS",MIN(B321+D321,MAX(Inputs!$B$16,ROUND(B321*Inputs!$B$15,2))))</f>
        <v>0</v>
      </c>
      <c r="G321" s="3">
        <f>IF(Inputs!$B$27&lt;&gt;"Ready to model","PENDING INPUTS",MIN(C321+E321,Inputs!$B$9))</f>
        <v>0</v>
      </c>
      <c r="H321" s="3">
        <f>IF(Inputs!$B$27&lt;&gt;"Ready to model","PENDING INPUTS",Inputs!$B$7)</f>
        <v>550</v>
      </c>
      <c r="I321" s="3">
        <f>IF(Inputs!$B$27&lt;&gt;"Ready to model","PENDING INPUTS",MAX(0,F321+G321-H321))</f>
        <v>0</v>
      </c>
      <c r="J321" s="3">
        <f>IF(Inputs!$B$27&lt;&gt;"Ready to model","PENDING INPUTS",IF(F321+G321&gt;H321,IF(F321+G321=0,0,H321*F321/(F321+G321)),MIN(B321+D321,F321+MAX(0,H321-F321-G321-IF((IF(A321&lt;=Inputs!$B$13,Inputs!$B$12,Inputs!$B$14))&lt;Inputs!$B$5,C321+E321-G321,0)))))</f>
        <v>0</v>
      </c>
      <c r="K321" s="3">
        <f>IF(Inputs!$B$27&lt;&gt;"Ready to model","PENDING INPUTS",MIN(C321+E321,MAX(0,H321-J321)))</f>
        <v>0</v>
      </c>
      <c r="L321" s="3">
        <f>IF(Inputs!$B$27&lt;&gt;"Ready to model","PENDING INPUTS",MAX(0,B321+D321-J321))</f>
        <v>0</v>
      </c>
      <c r="M321" s="3">
        <f>IF(Inputs!$B$27&lt;&gt;"Ready to model","PENDING INPUTS",MAX(0,C321+E321-K321))</f>
        <v>0</v>
      </c>
      <c r="N321" s="3">
        <f>IF(Inputs!$B$27&lt;&gt;"Ready to model","PENDING INPUTS",L321+M321)</f>
        <v>0</v>
      </c>
      <c r="O321" s="3">
        <f>IF(Inputs!$B$27&lt;&gt;"Ready to model","PENDING INPUTS",D321+E321+O320)</f>
        <v>792.25</v>
      </c>
      <c r="P321" s="3">
        <f>IF(Inputs!$B$27&lt;&gt;"Ready to model","PENDING INPUTS",J321+K321+P320)</f>
        <v>10866.25</v>
      </c>
    </row>
    <row r="322" spans="1:16" ht="27.95" customHeight="1" x14ac:dyDescent="0.25">
      <c r="A322">
        <v>318</v>
      </c>
      <c r="B322" s="3">
        <f>IF(Inputs!$B$27&lt;&gt;"Ready to model","PENDING INPUTS",L321)</f>
        <v>0</v>
      </c>
      <c r="C322" s="3">
        <f>IF(Inputs!$B$27&lt;&gt;"Ready to model","PENDING INPUTS",M321)</f>
        <v>0</v>
      </c>
      <c r="D322" s="3">
        <f>IF(Inputs!$B$27&lt;&gt;"Ready to model","PENDING INPUTS",ROUND(B322*(IF(A322&lt;=Inputs!$B$13,Inputs!$B$12,Inputs!$B$14))/12,2))</f>
        <v>0</v>
      </c>
      <c r="E322" s="3">
        <f>IF(Inputs!$B$27&lt;&gt;"Ready to model","PENDING INPUTS",ROUND(C322*Inputs!$B$5/12,2))</f>
        <v>0</v>
      </c>
      <c r="F322" s="3">
        <f>IF(Inputs!$B$27&lt;&gt;"Ready to model","PENDING INPUTS",MIN(B322+D322,MAX(Inputs!$B$16,ROUND(B322*Inputs!$B$15,2))))</f>
        <v>0</v>
      </c>
      <c r="G322" s="3">
        <f>IF(Inputs!$B$27&lt;&gt;"Ready to model","PENDING INPUTS",MIN(C322+E322,Inputs!$B$9))</f>
        <v>0</v>
      </c>
      <c r="H322" s="3">
        <f>IF(Inputs!$B$27&lt;&gt;"Ready to model","PENDING INPUTS",Inputs!$B$7)</f>
        <v>550</v>
      </c>
      <c r="I322" s="3">
        <f>IF(Inputs!$B$27&lt;&gt;"Ready to model","PENDING INPUTS",MAX(0,F322+G322-H322))</f>
        <v>0</v>
      </c>
      <c r="J322" s="3">
        <f>IF(Inputs!$B$27&lt;&gt;"Ready to model","PENDING INPUTS",IF(F322+G322&gt;H322,IF(F322+G322=0,0,H322*F322/(F322+G322)),MIN(B322+D322,F322+MAX(0,H322-F322-G322-IF((IF(A322&lt;=Inputs!$B$13,Inputs!$B$12,Inputs!$B$14))&lt;Inputs!$B$5,C322+E322-G322,0)))))</f>
        <v>0</v>
      </c>
      <c r="K322" s="3">
        <f>IF(Inputs!$B$27&lt;&gt;"Ready to model","PENDING INPUTS",MIN(C322+E322,MAX(0,H322-J322)))</f>
        <v>0</v>
      </c>
      <c r="L322" s="3">
        <f>IF(Inputs!$B$27&lt;&gt;"Ready to model","PENDING INPUTS",MAX(0,B322+D322-J322))</f>
        <v>0</v>
      </c>
      <c r="M322" s="3">
        <f>IF(Inputs!$B$27&lt;&gt;"Ready to model","PENDING INPUTS",MAX(0,C322+E322-K322))</f>
        <v>0</v>
      </c>
      <c r="N322" s="3">
        <f>IF(Inputs!$B$27&lt;&gt;"Ready to model","PENDING INPUTS",L322+M322)</f>
        <v>0</v>
      </c>
      <c r="O322" s="3">
        <f>IF(Inputs!$B$27&lt;&gt;"Ready to model","PENDING INPUTS",D322+E322+O321)</f>
        <v>792.25</v>
      </c>
      <c r="P322" s="3">
        <f>IF(Inputs!$B$27&lt;&gt;"Ready to model","PENDING INPUTS",J322+K322+P321)</f>
        <v>10866.25</v>
      </c>
    </row>
    <row r="323" spans="1:16" ht="27.95" customHeight="1" x14ac:dyDescent="0.25">
      <c r="A323">
        <v>319</v>
      </c>
      <c r="B323" s="3">
        <f>IF(Inputs!$B$27&lt;&gt;"Ready to model","PENDING INPUTS",L322)</f>
        <v>0</v>
      </c>
      <c r="C323" s="3">
        <f>IF(Inputs!$B$27&lt;&gt;"Ready to model","PENDING INPUTS",M322)</f>
        <v>0</v>
      </c>
      <c r="D323" s="3">
        <f>IF(Inputs!$B$27&lt;&gt;"Ready to model","PENDING INPUTS",ROUND(B323*(IF(A323&lt;=Inputs!$B$13,Inputs!$B$12,Inputs!$B$14))/12,2))</f>
        <v>0</v>
      </c>
      <c r="E323" s="3">
        <f>IF(Inputs!$B$27&lt;&gt;"Ready to model","PENDING INPUTS",ROUND(C323*Inputs!$B$5/12,2))</f>
        <v>0</v>
      </c>
      <c r="F323" s="3">
        <f>IF(Inputs!$B$27&lt;&gt;"Ready to model","PENDING INPUTS",MIN(B323+D323,MAX(Inputs!$B$16,ROUND(B323*Inputs!$B$15,2))))</f>
        <v>0</v>
      </c>
      <c r="G323" s="3">
        <f>IF(Inputs!$B$27&lt;&gt;"Ready to model","PENDING INPUTS",MIN(C323+E323,Inputs!$B$9))</f>
        <v>0</v>
      </c>
      <c r="H323" s="3">
        <f>IF(Inputs!$B$27&lt;&gt;"Ready to model","PENDING INPUTS",Inputs!$B$7)</f>
        <v>550</v>
      </c>
      <c r="I323" s="3">
        <f>IF(Inputs!$B$27&lt;&gt;"Ready to model","PENDING INPUTS",MAX(0,F323+G323-H323))</f>
        <v>0</v>
      </c>
      <c r="J323" s="3">
        <f>IF(Inputs!$B$27&lt;&gt;"Ready to model","PENDING INPUTS",IF(F323+G323&gt;H323,IF(F323+G323=0,0,H323*F323/(F323+G323)),MIN(B323+D323,F323+MAX(0,H323-F323-G323-IF((IF(A323&lt;=Inputs!$B$13,Inputs!$B$12,Inputs!$B$14))&lt;Inputs!$B$5,C323+E323-G323,0)))))</f>
        <v>0</v>
      </c>
      <c r="K323" s="3">
        <f>IF(Inputs!$B$27&lt;&gt;"Ready to model","PENDING INPUTS",MIN(C323+E323,MAX(0,H323-J323)))</f>
        <v>0</v>
      </c>
      <c r="L323" s="3">
        <f>IF(Inputs!$B$27&lt;&gt;"Ready to model","PENDING INPUTS",MAX(0,B323+D323-J323))</f>
        <v>0</v>
      </c>
      <c r="M323" s="3">
        <f>IF(Inputs!$B$27&lt;&gt;"Ready to model","PENDING INPUTS",MAX(0,C323+E323-K323))</f>
        <v>0</v>
      </c>
      <c r="N323" s="3">
        <f>IF(Inputs!$B$27&lt;&gt;"Ready to model","PENDING INPUTS",L323+M323)</f>
        <v>0</v>
      </c>
      <c r="O323" s="3">
        <f>IF(Inputs!$B$27&lt;&gt;"Ready to model","PENDING INPUTS",D323+E323+O322)</f>
        <v>792.25</v>
      </c>
      <c r="P323" s="3">
        <f>IF(Inputs!$B$27&lt;&gt;"Ready to model","PENDING INPUTS",J323+K323+P322)</f>
        <v>10866.25</v>
      </c>
    </row>
    <row r="324" spans="1:16" ht="27.95" customHeight="1" x14ac:dyDescent="0.25">
      <c r="A324">
        <v>320</v>
      </c>
      <c r="B324" s="3">
        <f>IF(Inputs!$B$27&lt;&gt;"Ready to model","PENDING INPUTS",L323)</f>
        <v>0</v>
      </c>
      <c r="C324" s="3">
        <f>IF(Inputs!$B$27&lt;&gt;"Ready to model","PENDING INPUTS",M323)</f>
        <v>0</v>
      </c>
      <c r="D324" s="3">
        <f>IF(Inputs!$B$27&lt;&gt;"Ready to model","PENDING INPUTS",ROUND(B324*(IF(A324&lt;=Inputs!$B$13,Inputs!$B$12,Inputs!$B$14))/12,2))</f>
        <v>0</v>
      </c>
      <c r="E324" s="3">
        <f>IF(Inputs!$B$27&lt;&gt;"Ready to model","PENDING INPUTS",ROUND(C324*Inputs!$B$5/12,2))</f>
        <v>0</v>
      </c>
      <c r="F324" s="3">
        <f>IF(Inputs!$B$27&lt;&gt;"Ready to model","PENDING INPUTS",MIN(B324+D324,MAX(Inputs!$B$16,ROUND(B324*Inputs!$B$15,2))))</f>
        <v>0</v>
      </c>
      <c r="G324" s="3">
        <f>IF(Inputs!$B$27&lt;&gt;"Ready to model","PENDING INPUTS",MIN(C324+E324,Inputs!$B$9))</f>
        <v>0</v>
      </c>
      <c r="H324" s="3">
        <f>IF(Inputs!$B$27&lt;&gt;"Ready to model","PENDING INPUTS",Inputs!$B$7)</f>
        <v>550</v>
      </c>
      <c r="I324" s="3">
        <f>IF(Inputs!$B$27&lt;&gt;"Ready to model","PENDING INPUTS",MAX(0,F324+G324-H324))</f>
        <v>0</v>
      </c>
      <c r="J324" s="3">
        <f>IF(Inputs!$B$27&lt;&gt;"Ready to model","PENDING INPUTS",IF(F324+G324&gt;H324,IF(F324+G324=0,0,H324*F324/(F324+G324)),MIN(B324+D324,F324+MAX(0,H324-F324-G324-IF((IF(A324&lt;=Inputs!$B$13,Inputs!$B$12,Inputs!$B$14))&lt;Inputs!$B$5,C324+E324-G324,0)))))</f>
        <v>0</v>
      </c>
      <c r="K324" s="3">
        <f>IF(Inputs!$B$27&lt;&gt;"Ready to model","PENDING INPUTS",MIN(C324+E324,MAX(0,H324-J324)))</f>
        <v>0</v>
      </c>
      <c r="L324" s="3">
        <f>IF(Inputs!$B$27&lt;&gt;"Ready to model","PENDING INPUTS",MAX(0,B324+D324-J324))</f>
        <v>0</v>
      </c>
      <c r="M324" s="3">
        <f>IF(Inputs!$B$27&lt;&gt;"Ready to model","PENDING INPUTS",MAX(0,C324+E324-K324))</f>
        <v>0</v>
      </c>
      <c r="N324" s="3">
        <f>IF(Inputs!$B$27&lt;&gt;"Ready to model","PENDING INPUTS",L324+M324)</f>
        <v>0</v>
      </c>
      <c r="O324" s="3">
        <f>IF(Inputs!$B$27&lt;&gt;"Ready to model","PENDING INPUTS",D324+E324+O323)</f>
        <v>792.25</v>
      </c>
      <c r="P324" s="3">
        <f>IF(Inputs!$B$27&lt;&gt;"Ready to model","PENDING INPUTS",J324+K324+P323)</f>
        <v>10866.25</v>
      </c>
    </row>
    <row r="325" spans="1:16" ht="27.95" customHeight="1" x14ac:dyDescent="0.25">
      <c r="A325">
        <v>321</v>
      </c>
      <c r="B325" s="3">
        <f>IF(Inputs!$B$27&lt;&gt;"Ready to model","PENDING INPUTS",L324)</f>
        <v>0</v>
      </c>
      <c r="C325" s="3">
        <f>IF(Inputs!$B$27&lt;&gt;"Ready to model","PENDING INPUTS",M324)</f>
        <v>0</v>
      </c>
      <c r="D325" s="3">
        <f>IF(Inputs!$B$27&lt;&gt;"Ready to model","PENDING INPUTS",ROUND(B325*(IF(A325&lt;=Inputs!$B$13,Inputs!$B$12,Inputs!$B$14))/12,2))</f>
        <v>0</v>
      </c>
      <c r="E325" s="3">
        <f>IF(Inputs!$B$27&lt;&gt;"Ready to model","PENDING INPUTS",ROUND(C325*Inputs!$B$5/12,2))</f>
        <v>0</v>
      </c>
      <c r="F325" s="3">
        <f>IF(Inputs!$B$27&lt;&gt;"Ready to model","PENDING INPUTS",MIN(B325+D325,MAX(Inputs!$B$16,ROUND(B325*Inputs!$B$15,2))))</f>
        <v>0</v>
      </c>
      <c r="G325" s="3">
        <f>IF(Inputs!$B$27&lt;&gt;"Ready to model","PENDING INPUTS",MIN(C325+E325,Inputs!$B$9))</f>
        <v>0</v>
      </c>
      <c r="H325" s="3">
        <f>IF(Inputs!$B$27&lt;&gt;"Ready to model","PENDING INPUTS",Inputs!$B$7)</f>
        <v>550</v>
      </c>
      <c r="I325" s="3">
        <f>IF(Inputs!$B$27&lt;&gt;"Ready to model","PENDING INPUTS",MAX(0,F325+G325-H325))</f>
        <v>0</v>
      </c>
      <c r="J325" s="3">
        <f>IF(Inputs!$B$27&lt;&gt;"Ready to model","PENDING INPUTS",IF(F325+G325&gt;H325,IF(F325+G325=0,0,H325*F325/(F325+G325)),MIN(B325+D325,F325+MAX(0,H325-F325-G325-IF((IF(A325&lt;=Inputs!$B$13,Inputs!$B$12,Inputs!$B$14))&lt;Inputs!$B$5,C325+E325-G325,0)))))</f>
        <v>0</v>
      </c>
      <c r="K325" s="3">
        <f>IF(Inputs!$B$27&lt;&gt;"Ready to model","PENDING INPUTS",MIN(C325+E325,MAX(0,H325-J325)))</f>
        <v>0</v>
      </c>
      <c r="L325" s="3">
        <f>IF(Inputs!$B$27&lt;&gt;"Ready to model","PENDING INPUTS",MAX(0,B325+D325-J325))</f>
        <v>0</v>
      </c>
      <c r="M325" s="3">
        <f>IF(Inputs!$B$27&lt;&gt;"Ready to model","PENDING INPUTS",MAX(0,C325+E325-K325))</f>
        <v>0</v>
      </c>
      <c r="N325" s="3">
        <f>IF(Inputs!$B$27&lt;&gt;"Ready to model","PENDING INPUTS",L325+M325)</f>
        <v>0</v>
      </c>
      <c r="O325" s="3">
        <f>IF(Inputs!$B$27&lt;&gt;"Ready to model","PENDING INPUTS",D325+E325+O324)</f>
        <v>792.25</v>
      </c>
      <c r="P325" s="3">
        <f>IF(Inputs!$B$27&lt;&gt;"Ready to model","PENDING INPUTS",J325+K325+P324)</f>
        <v>10866.25</v>
      </c>
    </row>
    <row r="326" spans="1:16" ht="27.95" customHeight="1" x14ac:dyDescent="0.25">
      <c r="A326">
        <v>322</v>
      </c>
      <c r="B326" s="3">
        <f>IF(Inputs!$B$27&lt;&gt;"Ready to model","PENDING INPUTS",L325)</f>
        <v>0</v>
      </c>
      <c r="C326" s="3">
        <f>IF(Inputs!$B$27&lt;&gt;"Ready to model","PENDING INPUTS",M325)</f>
        <v>0</v>
      </c>
      <c r="D326" s="3">
        <f>IF(Inputs!$B$27&lt;&gt;"Ready to model","PENDING INPUTS",ROUND(B326*(IF(A326&lt;=Inputs!$B$13,Inputs!$B$12,Inputs!$B$14))/12,2))</f>
        <v>0</v>
      </c>
      <c r="E326" s="3">
        <f>IF(Inputs!$B$27&lt;&gt;"Ready to model","PENDING INPUTS",ROUND(C326*Inputs!$B$5/12,2))</f>
        <v>0</v>
      </c>
      <c r="F326" s="3">
        <f>IF(Inputs!$B$27&lt;&gt;"Ready to model","PENDING INPUTS",MIN(B326+D326,MAX(Inputs!$B$16,ROUND(B326*Inputs!$B$15,2))))</f>
        <v>0</v>
      </c>
      <c r="G326" s="3">
        <f>IF(Inputs!$B$27&lt;&gt;"Ready to model","PENDING INPUTS",MIN(C326+E326,Inputs!$B$9))</f>
        <v>0</v>
      </c>
      <c r="H326" s="3">
        <f>IF(Inputs!$B$27&lt;&gt;"Ready to model","PENDING INPUTS",Inputs!$B$7)</f>
        <v>550</v>
      </c>
      <c r="I326" s="3">
        <f>IF(Inputs!$B$27&lt;&gt;"Ready to model","PENDING INPUTS",MAX(0,F326+G326-H326))</f>
        <v>0</v>
      </c>
      <c r="J326" s="3">
        <f>IF(Inputs!$B$27&lt;&gt;"Ready to model","PENDING INPUTS",IF(F326+G326&gt;H326,IF(F326+G326=0,0,H326*F326/(F326+G326)),MIN(B326+D326,F326+MAX(0,H326-F326-G326-IF((IF(A326&lt;=Inputs!$B$13,Inputs!$B$12,Inputs!$B$14))&lt;Inputs!$B$5,C326+E326-G326,0)))))</f>
        <v>0</v>
      </c>
      <c r="K326" s="3">
        <f>IF(Inputs!$B$27&lt;&gt;"Ready to model","PENDING INPUTS",MIN(C326+E326,MAX(0,H326-J326)))</f>
        <v>0</v>
      </c>
      <c r="L326" s="3">
        <f>IF(Inputs!$B$27&lt;&gt;"Ready to model","PENDING INPUTS",MAX(0,B326+D326-J326))</f>
        <v>0</v>
      </c>
      <c r="M326" s="3">
        <f>IF(Inputs!$B$27&lt;&gt;"Ready to model","PENDING INPUTS",MAX(0,C326+E326-K326))</f>
        <v>0</v>
      </c>
      <c r="N326" s="3">
        <f>IF(Inputs!$B$27&lt;&gt;"Ready to model","PENDING INPUTS",L326+M326)</f>
        <v>0</v>
      </c>
      <c r="O326" s="3">
        <f>IF(Inputs!$B$27&lt;&gt;"Ready to model","PENDING INPUTS",D326+E326+O325)</f>
        <v>792.25</v>
      </c>
      <c r="P326" s="3">
        <f>IF(Inputs!$B$27&lt;&gt;"Ready to model","PENDING INPUTS",J326+K326+P325)</f>
        <v>10866.25</v>
      </c>
    </row>
    <row r="327" spans="1:16" ht="27.95" customHeight="1" x14ac:dyDescent="0.25">
      <c r="A327">
        <v>323</v>
      </c>
      <c r="B327" s="3">
        <f>IF(Inputs!$B$27&lt;&gt;"Ready to model","PENDING INPUTS",L326)</f>
        <v>0</v>
      </c>
      <c r="C327" s="3">
        <f>IF(Inputs!$B$27&lt;&gt;"Ready to model","PENDING INPUTS",M326)</f>
        <v>0</v>
      </c>
      <c r="D327" s="3">
        <f>IF(Inputs!$B$27&lt;&gt;"Ready to model","PENDING INPUTS",ROUND(B327*(IF(A327&lt;=Inputs!$B$13,Inputs!$B$12,Inputs!$B$14))/12,2))</f>
        <v>0</v>
      </c>
      <c r="E327" s="3">
        <f>IF(Inputs!$B$27&lt;&gt;"Ready to model","PENDING INPUTS",ROUND(C327*Inputs!$B$5/12,2))</f>
        <v>0</v>
      </c>
      <c r="F327" s="3">
        <f>IF(Inputs!$B$27&lt;&gt;"Ready to model","PENDING INPUTS",MIN(B327+D327,MAX(Inputs!$B$16,ROUND(B327*Inputs!$B$15,2))))</f>
        <v>0</v>
      </c>
      <c r="G327" s="3">
        <f>IF(Inputs!$B$27&lt;&gt;"Ready to model","PENDING INPUTS",MIN(C327+E327,Inputs!$B$9))</f>
        <v>0</v>
      </c>
      <c r="H327" s="3">
        <f>IF(Inputs!$B$27&lt;&gt;"Ready to model","PENDING INPUTS",Inputs!$B$7)</f>
        <v>550</v>
      </c>
      <c r="I327" s="3">
        <f>IF(Inputs!$B$27&lt;&gt;"Ready to model","PENDING INPUTS",MAX(0,F327+G327-H327))</f>
        <v>0</v>
      </c>
      <c r="J327" s="3">
        <f>IF(Inputs!$B$27&lt;&gt;"Ready to model","PENDING INPUTS",IF(F327+G327&gt;H327,IF(F327+G327=0,0,H327*F327/(F327+G327)),MIN(B327+D327,F327+MAX(0,H327-F327-G327-IF((IF(A327&lt;=Inputs!$B$13,Inputs!$B$12,Inputs!$B$14))&lt;Inputs!$B$5,C327+E327-G327,0)))))</f>
        <v>0</v>
      </c>
      <c r="K327" s="3">
        <f>IF(Inputs!$B$27&lt;&gt;"Ready to model","PENDING INPUTS",MIN(C327+E327,MAX(0,H327-J327)))</f>
        <v>0</v>
      </c>
      <c r="L327" s="3">
        <f>IF(Inputs!$B$27&lt;&gt;"Ready to model","PENDING INPUTS",MAX(0,B327+D327-J327))</f>
        <v>0</v>
      </c>
      <c r="M327" s="3">
        <f>IF(Inputs!$B$27&lt;&gt;"Ready to model","PENDING INPUTS",MAX(0,C327+E327-K327))</f>
        <v>0</v>
      </c>
      <c r="N327" s="3">
        <f>IF(Inputs!$B$27&lt;&gt;"Ready to model","PENDING INPUTS",L327+M327)</f>
        <v>0</v>
      </c>
      <c r="O327" s="3">
        <f>IF(Inputs!$B$27&lt;&gt;"Ready to model","PENDING INPUTS",D327+E327+O326)</f>
        <v>792.25</v>
      </c>
      <c r="P327" s="3">
        <f>IF(Inputs!$B$27&lt;&gt;"Ready to model","PENDING INPUTS",J327+K327+P326)</f>
        <v>10866.25</v>
      </c>
    </row>
    <row r="328" spans="1:16" ht="27.95" customHeight="1" x14ac:dyDescent="0.25">
      <c r="A328">
        <v>324</v>
      </c>
      <c r="B328" s="3">
        <f>IF(Inputs!$B$27&lt;&gt;"Ready to model","PENDING INPUTS",L327)</f>
        <v>0</v>
      </c>
      <c r="C328" s="3">
        <f>IF(Inputs!$B$27&lt;&gt;"Ready to model","PENDING INPUTS",M327)</f>
        <v>0</v>
      </c>
      <c r="D328" s="3">
        <f>IF(Inputs!$B$27&lt;&gt;"Ready to model","PENDING INPUTS",ROUND(B328*(IF(A328&lt;=Inputs!$B$13,Inputs!$B$12,Inputs!$B$14))/12,2))</f>
        <v>0</v>
      </c>
      <c r="E328" s="3">
        <f>IF(Inputs!$B$27&lt;&gt;"Ready to model","PENDING INPUTS",ROUND(C328*Inputs!$B$5/12,2))</f>
        <v>0</v>
      </c>
      <c r="F328" s="3">
        <f>IF(Inputs!$B$27&lt;&gt;"Ready to model","PENDING INPUTS",MIN(B328+D328,MAX(Inputs!$B$16,ROUND(B328*Inputs!$B$15,2))))</f>
        <v>0</v>
      </c>
      <c r="G328" s="3">
        <f>IF(Inputs!$B$27&lt;&gt;"Ready to model","PENDING INPUTS",MIN(C328+E328,Inputs!$B$9))</f>
        <v>0</v>
      </c>
      <c r="H328" s="3">
        <f>IF(Inputs!$B$27&lt;&gt;"Ready to model","PENDING INPUTS",Inputs!$B$7)</f>
        <v>550</v>
      </c>
      <c r="I328" s="3">
        <f>IF(Inputs!$B$27&lt;&gt;"Ready to model","PENDING INPUTS",MAX(0,F328+G328-H328))</f>
        <v>0</v>
      </c>
      <c r="J328" s="3">
        <f>IF(Inputs!$B$27&lt;&gt;"Ready to model","PENDING INPUTS",IF(F328+G328&gt;H328,IF(F328+G328=0,0,H328*F328/(F328+G328)),MIN(B328+D328,F328+MAX(0,H328-F328-G328-IF((IF(A328&lt;=Inputs!$B$13,Inputs!$B$12,Inputs!$B$14))&lt;Inputs!$B$5,C328+E328-G328,0)))))</f>
        <v>0</v>
      </c>
      <c r="K328" s="3">
        <f>IF(Inputs!$B$27&lt;&gt;"Ready to model","PENDING INPUTS",MIN(C328+E328,MAX(0,H328-J328)))</f>
        <v>0</v>
      </c>
      <c r="L328" s="3">
        <f>IF(Inputs!$B$27&lt;&gt;"Ready to model","PENDING INPUTS",MAX(0,B328+D328-J328))</f>
        <v>0</v>
      </c>
      <c r="M328" s="3">
        <f>IF(Inputs!$B$27&lt;&gt;"Ready to model","PENDING INPUTS",MAX(0,C328+E328-K328))</f>
        <v>0</v>
      </c>
      <c r="N328" s="3">
        <f>IF(Inputs!$B$27&lt;&gt;"Ready to model","PENDING INPUTS",L328+M328)</f>
        <v>0</v>
      </c>
      <c r="O328" s="3">
        <f>IF(Inputs!$B$27&lt;&gt;"Ready to model","PENDING INPUTS",D328+E328+O327)</f>
        <v>792.25</v>
      </c>
      <c r="P328" s="3">
        <f>IF(Inputs!$B$27&lt;&gt;"Ready to model","PENDING INPUTS",J328+K328+P327)</f>
        <v>10866.25</v>
      </c>
    </row>
    <row r="329" spans="1:16" ht="27.95" customHeight="1" x14ac:dyDescent="0.25">
      <c r="A329">
        <v>325</v>
      </c>
      <c r="B329" s="3">
        <f>IF(Inputs!$B$27&lt;&gt;"Ready to model","PENDING INPUTS",L328)</f>
        <v>0</v>
      </c>
      <c r="C329" s="3">
        <f>IF(Inputs!$B$27&lt;&gt;"Ready to model","PENDING INPUTS",M328)</f>
        <v>0</v>
      </c>
      <c r="D329" s="3">
        <f>IF(Inputs!$B$27&lt;&gt;"Ready to model","PENDING INPUTS",ROUND(B329*(IF(A329&lt;=Inputs!$B$13,Inputs!$B$12,Inputs!$B$14))/12,2))</f>
        <v>0</v>
      </c>
      <c r="E329" s="3">
        <f>IF(Inputs!$B$27&lt;&gt;"Ready to model","PENDING INPUTS",ROUND(C329*Inputs!$B$5/12,2))</f>
        <v>0</v>
      </c>
      <c r="F329" s="3">
        <f>IF(Inputs!$B$27&lt;&gt;"Ready to model","PENDING INPUTS",MIN(B329+D329,MAX(Inputs!$B$16,ROUND(B329*Inputs!$B$15,2))))</f>
        <v>0</v>
      </c>
      <c r="G329" s="3">
        <f>IF(Inputs!$B$27&lt;&gt;"Ready to model","PENDING INPUTS",MIN(C329+E329,Inputs!$B$9))</f>
        <v>0</v>
      </c>
      <c r="H329" s="3">
        <f>IF(Inputs!$B$27&lt;&gt;"Ready to model","PENDING INPUTS",Inputs!$B$7)</f>
        <v>550</v>
      </c>
      <c r="I329" s="3">
        <f>IF(Inputs!$B$27&lt;&gt;"Ready to model","PENDING INPUTS",MAX(0,F329+G329-H329))</f>
        <v>0</v>
      </c>
      <c r="J329" s="3">
        <f>IF(Inputs!$B$27&lt;&gt;"Ready to model","PENDING INPUTS",IF(F329+G329&gt;H329,IF(F329+G329=0,0,H329*F329/(F329+G329)),MIN(B329+D329,F329+MAX(0,H329-F329-G329-IF((IF(A329&lt;=Inputs!$B$13,Inputs!$B$12,Inputs!$B$14))&lt;Inputs!$B$5,C329+E329-G329,0)))))</f>
        <v>0</v>
      </c>
      <c r="K329" s="3">
        <f>IF(Inputs!$B$27&lt;&gt;"Ready to model","PENDING INPUTS",MIN(C329+E329,MAX(0,H329-J329)))</f>
        <v>0</v>
      </c>
      <c r="L329" s="3">
        <f>IF(Inputs!$B$27&lt;&gt;"Ready to model","PENDING INPUTS",MAX(0,B329+D329-J329))</f>
        <v>0</v>
      </c>
      <c r="M329" s="3">
        <f>IF(Inputs!$B$27&lt;&gt;"Ready to model","PENDING INPUTS",MAX(0,C329+E329-K329))</f>
        <v>0</v>
      </c>
      <c r="N329" s="3">
        <f>IF(Inputs!$B$27&lt;&gt;"Ready to model","PENDING INPUTS",L329+M329)</f>
        <v>0</v>
      </c>
      <c r="O329" s="3">
        <f>IF(Inputs!$B$27&lt;&gt;"Ready to model","PENDING INPUTS",D329+E329+O328)</f>
        <v>792.25</v>
      </c>
      <c r="P329" s="3">
        <f>IF(Inputs!$B$27&lt;&gt;"Ready to model","PENDING INPUTS",J329+K329+P328)</f>
        <v>10866.25</v>
      </c>
    </row>
    <row r="330" spans="1:16" ht="27.95" customHeight="1" x14ac:dyDescent="0.25">
      <c r="A330">
        <v>326</v>
      </c>
      <c r="B330" s="3">
        <f>IF(Inputs!$B$27&lt;&gt;"Ready to model","PENDING INPUTS",L329)</f>
        <v>0</v>
      </c>
      <c r="C330" s="3">
        <f>IF(Inputs!$B$27&lt;&gt;"Ready to model","PENDING INPUTS",M329)</f>
        <v>0</v>
      </c>
      <c r="D330" s="3">
        <f>IF(Inputs!$B$27&lt;&gt;"Ready to model","PENDING INPUTS",ROUND(B330*(IF(A330&lt;=Inputs!$B$13,Inputs!$B$12,Inputs!$B$14))/12,2))</f>
        <v>0</v>
      </c>
      <c r="E330" s="3">
        <f>IF(Inputs!$B$27&lt;&gt;"Ready to model","PENDING INPUTS",ROUND(C330*Inputs!$B$5/12,2))</f>
        <v>0</v>
      </c>
      <c r="F330" s="3">
        <f>IF(Inputs!$B$27&lt;&gt;"Ready to model","PENDING INPUTS",MIN(B330+D330,MAX(Inputs!$B$16,ROUND(B330*Inputs!$B$15,2))))</f>
        <v>0</v>
      </c>
      <c r="G330" s="3">
        <f>IF(Inputs!$B$27&lt;&gt;"Ready to model","PENDING INPUTS",MIN(C330+E330,Inputs!$B$9))</f>
        <v>0</v>
      </c>
      <c r="H330" s="3">
        <f>IF(Inputs!$B$27&lt;&gt;"Ready to model","PENDING INPUTS",Inputs!$B$7)</f>
        <v>550</v>
      </c>
      <c r="I330" s="3">
        <f>IF(Inputs!$B$27&lt;&gt;"Ready to model","PENDING INPUTS",MAX(0,F330+G330-H330))</f>
        <v>0</v>
      </c>
      <c r="J330" s="3">
        <f>IF(Inputs!$B$27&lt;&gt;"Ready to model","PENDING INPUTS",IF(F330+G330&gt;H330,IF(F330+G330=0,0,H330*F330/(F330+G330)),MIN(B330+D330,F330+MAX(0,H330-F330-G330-IF((IF(A330&lt;=Inputs!$B$13,Inputs!$B$12,Inputs!$B$14))&lt;Inputs!$B$5,C330+E330-G330,0)))))</f>
        <v>0</v>
      </c>
      <c r="K330" s="3">
        <f>IF(Inputs!$B$27&lt;&gt;"Ready to model","PENDING INPUTS",MIN(C330+E330,MAX(0,H330-J330)))</f>
        <v>0</v>
      </c>
      <c r="L330" s="3">
        <f>IF(Inputs!$B$27&lt;&gt;"Ready to model","PENDING INPUTS",MAX(0,B330+D330-J330))</f>
        <v>0</v>
      </c>
      <c r="M330" s="3">
        <f>IF(Inputs!$B$27&lt;&gt;"Ready to model","PENDING INPUTS",MAX(0,C330+E330-K330))</f>
        <v>0</v>
      </c>
      <c r="N330" s="3">
        <f>IF(Inputs!$B$27&lt;&gt;"Ready to model","PENDING INPUTS",L330+M330)</f>
        <v>0</v>
      </c>
      <c r="O330" s="3">
        <f>IF(Inputs!$B$27&lt;&gt;"Ready to model","PENDING INPUTS",D330+E330+O329)</f>
        <v>792.25</v>
      </c>
      <c r="P330" s="3">
        <f>IF(Inputs!$B$27&lt;&gt;"Ready to model","PENDING INPUTS",J330+K330+P329)</f>
        <v>10866.25</v>
      </c>
    </row>
    <row r="331" spans="1:16" ht="27.95" customHeight="1" x14ac:dyDescent="0.25">
      <c r="A331">
        <v>327</v>
      </c>
      <c r="B331" s="3">
        <f>IF(Inputs!$B$27&lt;&gt;"Ready to model","PENDING INPUTS",L330)</f>
        <v>0</v>
      </c>
      <c r="C331" s="3">
        <f>IF(Inputs!$B$27&lt;&gt;"Ready to model","PENDING INPUTS",M330)</f>
        <v>0</v>
      </c>
      <c r="D331" s="3">
        <f>IF(Inputs!$B$27&lt;&gt;"Ready to model","PENDING INPUTS",ROUND(B331*(IF(A331&lt;=Inputs!$B$13,Inputs!$B$12,Inputs!$B$14))/12,2))</f>
        <v>0</v>
      </c>
      <c r="E331" s="3">
        <f>IF(Inputs!$B$27&lt;&gt;"Ready to model","PENDING INPUTS",ROUND(C331*Inputs!$B$5/12,2))</f>
        <v>0</v>
      </c>
      <c r="F331" s="3">
        <f>IF(Inputs!$B$27&lt;&gt;"Ready to model","PENDING INPUTS",MIN(B331+D331,MAX(Inputs!$B$16,ROUND(B331*Inputs!$B$15,2))))</f>
        <v>0</v>
      </c>
      <c r="G331" s="3">
        <f>IF(Inputs!$B$27&lt;&gt;"Ready to model","PENDING INPUTS",MIN(C331+E331,Inputs!$B$9))</f>
        <v>0</v>
      </c>
      <c r="H331" s="3">
        <f>IF(Inputs!$B$27&lt;&gt;"Ready to model","PENDING INPUTS",Inputs!$B$7)</f>
        <v>550</v>
      </c>
      <c r="I331" s="3">
        <f>IF(Inputs!$B$27&lt;&gt;"Ready to model","PENDING INPUTS",MAX(0,F331+G331-H331))</f>
        <v>0</v>
      </c>
      <c r="J331" s="3">
        <f>IF(Inputs!$B$27&lt;&gt;"Ready to model","PENDING INPUTS",IF(F331+G331&gt;H331,IF(F331+G331=0,0,H331*F331/(F331+G331)),MIN(B331+D331,F331+MAX(0,H331-F331-G331-IF((IF(A331&lt;=Inputs!$B$13,Inputs!$B$12,Inputs!$B$14))&lt;Inputs!$B$5,C331+E331-G331,0)))))</f>
        <v>0</v>
      </c>
      <c r="K331" s="3">
        <f>IF(Inputs!$B$27&lt;&gt;"Ready to model","PENDING INPUTS",MIN(C331+E331,MAX(0,H331-J331)))</f>
        <v>0</v>
      </c>
      <c r="L331" s="3">
        <f>IF(Inputs!$B$27&lt;&gt;"Ready to model","PENDING INPUTS",MAX(0,B331+D331-J331))</f>
        <v>0</v>
      </c>
      <c r="M331" s="3">
        <f>IF(Inputs!$B$27&lt;&gt;"Ready to model","PENDING INPUTS",MAX(0,C331+E331-K331))</f>
        <v>0</v>
      </c>
      <c r="N331" s="3">
        <f>IF(Inputs!$B$27&lt;&gt;"Ready to model","PENDING INPUTS",L331+M331)</f>
        <v>0</v>
      </c>
      <c r="O331" s="3">
        <f>IF(Inputs!$B$27&lt;&gt;"Ready to model","PENDING INPUTS",D331+E331+O330)</f>
        <v>792.25</v>
      </c>
      <c r="P331" s="3">
        <f>IF(Inputs!$B$27&lt;&gt;"Ready to model","PENDING INPUTS",J331+K331+P330)</f>
        <v>10866.25</v>
      </c>
    </row>
    <row r="332" spans="1:16" ht="27.95" customHeight="1" x14ac:dyDescent="0.25">
      <c r="A332">
        <v>328</v>
      </c>
      <c r="B332" s="3">
        <f>IF(Inputs!$B$27&lt;&gt;"Ready to model","PENDING INPUTS",L331)</f>
        <v>0</v>
      </c>
      <c r="C332" s="3">
        <f>IF(Inputs!$B$27&lt;&gt;"Ready to model","PENDING INPUTS",M331)</f>
        <v>0</v>
      </c>
      <c r="D332" s="3">
        <f>IF(Inputs!$B$27&lt;&gt;"Ready to model","PENDING INPUTS",ROUND(B332*(IF(A332&lt;=Inputs!$B$13,Inputs!$B$12,Inputs!$B$14))/12,2))</f>
        <v>0</v>
      </c>
      <c r="E332" s="3">
        <f>IF(Inputs!$B$27&lt;&gt;"Ready to model","PENDING INPUTS",ROUND(C332*Inputs!$B$5/12,2))</f>
        <v>0</v>
      </c>
      <c r="F332" s="3">
        <f>IF(Inputs!$B$27&lt;&gt;"Ready to model","PENDING INPUTS",MIN(B332+D332,MAX(Inputs!$B$16,ROUND(B332*Inputs!$B$15,2))))</f>
        <v>0</v>
      </c>
      <c r="G332" s="3">
        <f>IF(Inputs!$B$27&lt;&gt;"Ready to model","PENDING INPUTS",MIN(C332+E332,Inputs!$B$9))</f>
        <v>0</v>
      </c>
      <c r="H332" s="3">
        <f>IF(Inputs!$B$27&lt;&gt;"Ready to model","PENDING INPUTS",Inputs!$B$7)</f>
        <v>550</v>
      </c>
      <c r="I332" s="3">
        <f>IF(Inputs!$B$27&lt;&gt;"Ready to model","PENDING INPUTS",MAX(0,F332+G332-H332))</f>
        <v>0</v>
      </c>
      <c r="J332" s="3">
        <f>IF(Inputs!$B$27&lt;&gt;"Ready to model","PENDING INPUTS",IF(F332+G332&gt;H332,IF(F332+G332=0,0,H332*F332/(F332+G332)),MIN(B332+D332,F332+MAX(0,H332-F332-G332-IF((IF(A332&lt;=Inputs!$B$13,Inputs!$B$12,Inputs!$B$14))&lt;Inputs!$B$5,C332+E332-G332,0)))))</f>
        <v>0</v>
      </c>
      <c r="K332" s="3">
        <f>IF(Inputs!$B$27&lt;&gt;"Ready to model","PENDING INPUTS",MIN(C332+E332,MAX(0,H332-J332)))</f>
        <v>0</v>
      </c>
      <c r="L332" s="3">
        <f>IF(Inputs!$B$27&lt;&gt;"Ready to model","PENDING INPUTS",MAX(0,B332+D332-J332))</f>
        <v>0</v>
      </c>
      <c r="M332" s="3">
        <f>IF(Inputs!$B$27&lt;&gt;"Ready to model","PENDING INPUTS",MAX(0,C332+E332-K332))</f>
        <v>0</v>
      </c>
      <c r="N332" s="3">
        <f>IF(Inputs!$B$27&lt;&gt;"Ready to model","PENDING INPUTS",L332+M332)</f>
        <v>0</v>
      </c>
      <c r="O332" s="3">
        <f>IF(Inputs!$B$27&lt;&gt;"Ready to model","PENDING INPUTS",D332+E332+O331)</f>
        <v>792.25</v>
      </c>
      <c r="P332" s="3">
        <f>IF(Inputs!$B$27&lt;&gt;"Ready to model","PENDING INPUTS",J332+K332+P331)</f>
        <v>10866.25</v>
      </c>
    </row>
    <row r="333" spans="1:16" ht="27.95" customHeight="1" x14ac:dyDescent="0.25">
      <c r="A333">
        <v>329</v>
      </c>
      <c r="B333" s="3">
        <f>IF(Inputs!$B$27&lt;&gt;"Ready to model","PENDING INPUTS",L332)</f>
        <v>0</v>
      </c>
      <c r="C333" s="3">
        <f>IF(Inputs!$B$27&lt;&gt;"Ready to model","PENDING INPUTS",M332)</f>
        <v>0</v>
      </c>
      <c r="D333" s="3">
        <f>IF(Inputs!$B$27&lt;&gt;"Ready to model","PENDING INPUTS",ROUND(B333*(IF(A333&lt;=Inputs!$B$13,Inputs!$B$12,Inputs!$B$14))/12,2))</f>
        <v>0</v>
      </c>
      <c r="E333" s="3">
        <f>IF(Inputs!$B$27&lt;&gt;"Ready to model","PENDING INPUTS",ROUND(C333*Inputs!$B$5/12,2))</f>
        <v>0</v>
      </c>
      <c r="F333" s="3">
        <f>IF(Inputs!$B$27&lt;&gt;"Ready to model","PENDING INPUTS",MIN(B333+D333,MAX(Inputs!$B$16,ROUND(B333*Inputs!$B$15,2))))</f>
        <v>0</v>
      </c>
      <c r="G333" s="3">
        <f>IF(Inputs!$B$27&lt;&gt;"Ready to model","PENDING INPUTS",MIN(C333+E333,Inputs!$B$9))</f>
        <v>0</v>
      </c>
      <c r="H333" s="3">
        <f>IF(Inputs!$B$27&lt;&gt;"Ready to model","PENDING INPUTS",Inputs!$B$7)</f>
        <v>550</v>
      </c>
      <c r="I333" s="3">
        <f>IF(Inputs!$B$27&lt;&gt;"Ready to model","PENDING INPUTS",MAX(0,F333+G333-H333))</f>
        <v>0</v>
      </c>
      <c r="J333" s="3">
        <f>IF(Inputs!$B$27&lt;&gt;"Ready to model","PENDING INPUTS",IF(F333+G333&gt;H333,IF(F333+G333=0,0,H333*F333/(F333+G333)),MIN(B333+D333,F333+MAX(0,H333-F333-G333-IF((IF(A333&lt;=Inputs!$B$13,Inputs!$B$12,Inputs!$B$14))&lt;Inputs!$B$5,C333+E333-G333,0)))))</f>
        <v>0</v>
      </c>
      <c r="K333" s="3">
        <f>IF(Inputs!$B$27&lt;&gt;"Ready to model","PENDING INPUTS",MIN(C333+E333,MAX(0,H333-J333)))</f>
        <v>0</v>
      </c>
      <c r="L333" s="3">
        <f>IF(Inputs!$B$27&lt;&gt;"Ready to model","PENDING INPUTS",MAX(0,B333+D333-J333))</f>
        <v>0</v>
      </c>
      <c r="M333" s="3">
        <f>IF(Inputs!$B$27&lt;&gt;"Ready to model","PENDING INPUTS",MAX(0,C333+E333-K333))</f>
        <v>0</v>
      </c>
      <c r="N333" s="3">
        <f>IF(Inputs!$B$27&lt;&gt;"Ready to model","PENDING INPUTS",L333+M333)</f>
        <v>0</v>
      </c>
      <c r="O333" s="3">
        <f>IF(Inputs!$B$27&lt;&gt;"Ready to model","PENDING INPUTS",D333+E333+O332)</f>
        <v>792.25</v>
      </c>
      <c r="P333" s="3">
        <f>IF(Inputs!$B$27&lt;&gt;"Ready to model","PENDING INPUTS",J333+K333+P332)</f>
        <v>10866.25</v>
      </c>
    </row>
    <row r="334" spans="1:16" ht="27.95" customHeight="1" x14ac:dyDescent="0.25">
      <c r="A334">
        <v>330</v>
      </c>
      <c r="B334" s="3">
        <f>IF(Inputs!$B$27&lt;&gt;"Ready to model","PENDING INPUTS",L333)</f>
        <v>0</v>
      </c>
      <c r="C334" s="3">
        <f>IF(Inputs!$B$27&lt;&gt;"Ready to model","PENDING INPUTS",M333)</f>
        <v>0</v>
      </c>
      <c r="D334" s="3">
        <f>IF(Inputs!$B$27&lt;&gt;"Ready to model","PENDING INPUTS",ROUND(B334*(IF(A334&lt;=Inputs!$B$13,Inputs!$B$12,Inputs!$B$14))/12,2))</f>
        <v>0</v>
      </c>
      <c r="E334" s="3">
        <f>IF(Inputs!$B$27&lt;&gt;"Ready to model","PENDING INPUTS",ROUND(C334*Inputs!$B$5/12,2))</f>
        <v>0</v>
      </c>
      <c r="F334" s="3">
        <f>IF(Inputs!$B$27&lt;&gt;"Ready to model","PENDING INPUTS",MIN(B334+D334,MAX(Inputs!$B$16,ROUND(B334*Inputs!$B$15,2))))</f>
        <v>0</v>
      </c>
      <c r="G334" s="3">
        <f>IF(Inputs!$B$27&lt;&gt;"Ready to model","PENDING INPUTS",MIN(C334+E334,Inputs!$B$9))</f>
        <v>0</v>
      </c>
      <c r="H334" s="3">
        <f>IF(Inputs!$B$27&lt;&gt;"Ready to model","PENDING INPUTS",Inputs!$B$7)</f>
        <v>550</v>
      </c>
      <c r="I334" s="3">
        <f>IF(Inputs!$B$27&lt;&gt;"Ready to model","PENDING INPUTS",MAX(0,F334+G334-H334))</f>
        <v>0</v>
      </c>
      <c r="J334" s="3">
        <f>IF(Inputs!$B$27&lt;&gt;"Ready to model","PENDING INPUTS",IF(F334+G334&gt;H334,IF(F334+G334=0,0,H334*F334/(F334+G334)),MIN(B334+D334,F334+MAX(0,H334-F334-G334-IF((IF(A334&lt;=Inputs!$B$13,Inputs!$B$12,Inputs!$B$14))&lt;Inputs!$B$5,C334+E334-G334,0)))))</f>
        <v>0</v>
      </c>
      <c r="K334" s="3">
        <f>IF(Inputs!$B$27&lt;&gt;"Ready to model","PENDING INPUTS",MIN(C334+E334,MAX(0,H334-J334)))</f>
        <v>0</v>
      </c>
      <c r="L334" s="3">
        <f>IF(Inputs!$B$27&lt;&gt;"Ready to model","PENDING INPUTS",MAX(0,B334+D334-J334))</f>
        <v>0</v>
      </c>
      <c r="M334" s="3">
        <f>IF(Inputs!$B$27&lt;&gt;"Ready to model","PENDING INPUTS",MAX(0,C334+E334-K334))</f>
        <v>0</v>
      </c>
      <c r="N334" s="3">
        <f>IF(Inputs!$B$27&lt;&gt;"Ready to model","PENDING INPUTS",L334+M334)</f>
        <v>0</v>
      </c>
      <c r="O334" s="3">
        <f>IF(Inputs!$B$27&lt;&gt;"Ready to model","PENDING INPUTS",D334+E334+O333)</f>
        <v>792.25</v>
      </c>
      <c r="P334" s="3">
        <f>IF(Inputs!$B$27&lt;&gt;"Ready to model","PENDING INPUTS",J334+K334+P333)</f>
        <v>10866.25</v>
      </c>
    </row>
    <row r="335" spans="1:16" ht="27.95" customHeight="1" x14ac:dyDescent="0.25">
      <c r="A335">
        <v>331</v>
      </c>
      <c r="B335" s="3">
        <f>IF(Inputs!$B$27&lt;&gt;"Ready to model","PENDING INPUTS",L334)</f>
        <v>0</v>
      </c>
      <c r="C335" s="3">
        <f>IF(Inputs!$B$27&lt;&gt;"Ready to model","PENDING INPUTS",M334)</f>
        <v>0</v>
      </c>
      <c r="D335" s="3">
        <f>IF(Inputs!$B$27&lt;&gt;"Ready to model","PENDING INPUTS",ROUND(B335*(IF(A335&lt;=Inputs!$B$13,Inputs!$B$12,Inputs!$B$14))/12,2))</f>
        <v>0</v>
      </c>
      <c r="E335" s="3">
        <f>IF(Inputs!$B$27&lt;&gt;"Ready to model","PENDING INPUTS",ROUND(C335*Inputs!$B$5/12,2))</f>
        <v>0</v>
      </c>
      <c r="F335" s="3">
        <f>IF(Inputs!$B$27&lt;&gt;"Ready to model","PENDING INPUTS",MIN(B335+D335,MAX(Inputs!$B$16,ROUND(B335*Inputs!$B$15,2))))</f>
        <v>0</v>
      </c>
      <c r="G335" s="3">
        <f>IF(Inputs!$B$27&lt;&gt;"Ready to model","PENDING INPUTS",MIN(C335+E335,Inputs!$B$9))</f>
        <v>0</v>
      </c>
      <c r="H335" s="3">
        <f>IF(Inputs!$B$27&lt;&gt;"Ready to model","PENDING INPUTS",Inputs!$B$7)</f>
        <v>550</v>
      </c>
      <c r="I335" s="3">
        <f>IF(Inputs!$B$27&lt;&gt;"Ready to model","PENDING INPUTS",MAX(0,F335+G335-H335))</f>
        <v>0</v>
      </c>
      <c r="J335" s="3">
        <f>IF(Inputs!$B$27&lt;&gt;"Ready to model","PENDING INPUTS",IF(F335+G335&gt;H335,IF(F335+G335=0,0,H335*F335/(F335+G335)),MIN(B335+D335,F335+MAX(0,H335-F335-G335-IF((IF(A335&lt;=Inputs!$B$13,Inputs!$B$12,Inputs!$B$14))&lt;Inputs!$B$5,C335+E335-G335,0)))))</f>
        <v>0</v>
      </c>
      <c r="K335" s="3">
        <f>IF(Inputs!$B$27&lt;&gt;"Ready to model","PENDING INPUTS",MIN(C335+E335,MAX(0,H335-J335)))</f>
        <v>0</v>
      </c>
      <c r="L335" s="3">
        <f>IF(Inputs!$B$27&lt;&gt;"Ready to model","PENDING INPUTS",MAX(0,B335+D335-J335))</f>
        <v>0</v>
      </c>
      <c r="M335" s="3">
        <f>IF(Inputs!$B$27&lt;&gt;"Ready to model","PENDING INPUTS",MAX(0,C335+E335-K335))</f>
        <v>0</v>
      </c>
      <c r="N335" s="3">
        <f>IF(Inputs!$B$27&lt;&gt;"Ready to model","PENDING INPUTS",L335+M335)</f>
        <v>0</v>
      </c>
      <c r="O335" s="3">
        <f>IF(Inputs!$B$27&lt;&gt;"Ready to model","PENDING INPUTS",D335+E335+O334)</f>
        <v>792.25</v>
      </c>
      <c r="P335" s="3">
        <f>IF(Inputs!$B$27&lt;&gt;"Ready to model","PENDING INPUTS",J335+K335+P334)</f>
        <v>10866.25</v>
      </c>
    </row>
    <row r="336" spans="1:16" ht="27.95" customHeight="1" x14ac:dyDescent="0.25">
      <c r="A336">
        <v>332</v>
      </c>
      <c r="B336" s="3">
        <f>IF(Inputs!$B$27&lt;&gt;"Ready to model","PENDING INPUTS",L335)</f>
        <v>0</v>
      </c>
      <c r="C336" s="3">
        <f>IF(Inputs!$B$27&lt;&gt;"Ready to model","PENDING INPUTS",M335)</f>
        <v>0</v>
      </c>
      <c r="D336" s="3">
        <f>IF(Inputs!$B$27&lt;&gt;"Ready to model","PENDING INPUTS",ROUND(B336*(IF(A336&lt;=Inputs!$B$13,Inputs!$B$12,Inputs!$B$14))/12,2))</f>
        <v>0</v>
      </c>
      <c r="E336" s="3">
        <f>IF(Inputs!$B$27&lt;&gt;"Ready to model","PENDING INPUTS",ROUND(C336*Inputs!$B$5/12,2))</f>
        <v>0</v>
      </c>
      <c r="F336" s="3">
        <f>IF(Inputs!$B$27&lt;&gt;"Ready to model","PENDING INPUTS",MIN(B336+D336,MAX(Inputs!$B$16,ROUND(B336*Inputs!$B$15,2))))</f>
        <v>0</v>
      </c>
      <c r="G336" s="3">
        <f>IF(Inputs!$B$27&lt;&gt;"Ready to model","PENDING INPUTS",MIN(C336+E336,Inputs!$B$9))</f>
        <v>0</v>
      </c>
      <c r="H336" s="3">
        <f>IF(Inputs!$B$27&lt;&gt;"Ready to model","PENDING INPUTS",Inputs!$B$7)</f>
        <v>550</v>
      </c>
      <c r="I336" s="3">
        <f>IF(Inputs!$B$27&lt;&gt;"Ready to model","PENDING INPUTS",MAX(0,F336+G336-H336))</f>
        <v>0</v>
      </c>
      <c r="J336" s="3">
        <f>IF(Inputs!$B$27&lt;&gt;"Ready to model","PENDING INPUTS",IF(F336+G336&gt;H336,IF(F336+G336=0,0,H336*F336/(F336+G336)),MIN(B336+D336,F336+MAX(0,H336-F336-G336-IF((IF(A336&lt;=Inputs!$B$13,Inputs!$B$12,Inputs!$B$14))&lt;Inputs!$B$5,C336+E336-G336,0)))))</f>
        <v>0</v>
      </c>
      <c r="K336" s="3">
        <f>IF(Inputs!$B$27&lt;&gt;"Ready to model","PENDING INPUTS",MIN(C336+E336,MAX(0,H336-J336)))</f>
        <v>0</v>
      </c>
      <c r="L336" s="3">
        <f>IF(Inputs!$B$27&lt;&gt;"Ready to model","PENDING INPUTS",MAX(0,B336+D336-J336))</f>
        <v>0</v>
      </c>
      <c r="M336" s="3">
        <f>IF(Inputs!$B$27&lt;&gt;"Ready to model","PENDING INPUTS",MAX(0,C336+E336-K336))</f>
        <v>0</v>
      </c>
      <c r="N336" s="3">
        <f>IF(Inputs!$B$27&lt;&gt;"Ready to model","PENDING INPUTS",L336+M336)</f>
        <v>0</v>
      </c>
      <c r="O336" s="3">
        <f>IF(Inputs!$B$27&lt;&gt;"Ready to model","PENDING INPUTS",D336+E336+O335)</f>
        <v>792.25</v>
      </c>
      <c r="P336" s="3">
        <f>IF(Inputs!$B$27&lt;&gt;"Ready to model","PENDING INPUTS",J336+K336+P335)</f>
        <v>10866.25</v>
      </c>
    </row>
    <row r="337" spans="1:16" ht="27.95" customHeight="1" x14ac:dyDescent="0.25">
      <c r="A337">
        <v>333</v>
      </c>
      <c r="B337" s="3">
        <f>IF(Inputs!$B$27&lt;&gt;"Ready to model","PENDING INPUTS",L336)</f>
        <v>0</v>
      </c>
      <c r="C337" s="3">
        <f>IF(Inputs!$B$27&lt;&gt;"Ready to model","PENDING INPUTS",M336)</f>
        <v>0</v>
      </c>
      <c r="D337" s="3">
        <f>IF(Inputs!$B$27&lt;&gt;"Ready to model","PENDING INPUTS",ROUND(B337*(IF(A337&lt;=Inputs!$B$13,Inputs!$B$12,Inputs!$B$14))/12,2))</f>
        <v>0</v>
      </c>
      <c r="E337" s="3">
        <f>IF(Inputs!$B$27&lt;&gt;"Ready to model","PENDING INPUTS",ROUND(C337*Inputs!$B$5/12,2))</f>
        <v>0</v>
      </c>
      <c r="F337" s="3">
        <f>IF(Inputs!$B$27&lt;&gt;"Ready to model","PENDING INPUTS",MIN(B337+D337,MAX(Inputs!$B$16,ROUND(B337*Inputs!$B$15,2))))</f>
        <v>0</v>
      </c>
      <c r="G337" s="3">
        <f>IF(Inputs!$B$27&lt;&gt;"Ready to model","PENDING INPUTS",MIN(C337+E337,Inputs!$B$9))</f>
        <v>0</v>
      </c>
      <c r="H337" s="3">
        <f>IF(Inputs!$B$27&lt;&gt;"Ready to model","PENDING INPUTS",Inputs!$B$7)</f>
        <v>550</v>
      </c>
      <c r="I337" s="3">
        <f>IF(Inputs!$B$27&lt;&gt;"Ready to model","PENDING INPUTS",MAX(0,F337+G337-H337))</f>
        <v>0</v>
      </c>
      <c r="J337" s="3">
        <f>IF(Inputs!$B$27&lt;&gt;"Ready to model","PENDING INPUTS",IF(F337+G337&gt;H337,IF(F337+G337=0,0,H337*F337/(F337+G337)),MIN(B337+D337,F337+MAX(0,H337-F337-G337-IF((IF(A337&lt;=Inputs!$B$13,Inputs!$B$12,Inputs!$B$14))&lt;Inputs!$B$5,C337+E337-G337,0)))))</f>
        <v>0</v>
      </c>
      <c r="K337" s="3">
        <f>IF(Inputs!$B$27&lt;&gt;"Ready to model","PENDING INPUTS",MIN(C337+E337,MAX(0,H337-J337)))</f>
        <v>0</v>
      </c>
      <c r="L337" s="3">
        <f>IF(Inputs!$B$27&lt;&gt;"Ready to model","PENDING INPUTS",MAX(0,B337+D337-J337))</f>
        <v>0</v>
      </c>
      <c r="M337" s="3">
        <f>IF(Inputs!$B$27&lt;&gt;"Ready to model","PENDING INPUTS",MAX(0,C337+E337-K337))</f>
        <v>0</v>
      </c>
      <c r="N337" s="3">
        <f>IF(Inputs!$B$27&lt;&gt;"Ready to model","PENDING INPUTS",L337+M337)</f>
        <v>0</v>
      </c>
      <c r="O337" s="3">
        <f>IF(Inputs!$B$27&lt;&gt;"Ready to model","PENDING INPUTS",D337+E337+O336)</f>
        <v>792.25</v>
      </c>
      <c r="P337" s="3">
        <f>IF(Inputs!$B$27&lt;&gt;"Ready to model","PENDING INPUTS",J337+K337+P336)</f>
        <v>10866.25</v>
      </c>
    </row>
    <row r="338" spans="1:16" ht="27.95" customHeight="1" x14ac:dyDescent="0.25">
      <c r="A338">
        <v>334</v>
      </c>
      <c r="B338" s="3">
        <f>IF(Inputs!$B$27&lt;&gt;"Ready to model","PENDING INPUTS",L337)</f>
        <v>0</v>
      </c>
      <c r="C338" s="3">
        <f>IF(Inputs!$B$27&lt;&gt;"Ready to model","PENDING INPUTS",M337)</f>
        <v>0</v>
      </c>
      <c r="D338" s="3">
        <f>IF(Inputs!$B$27&lt;&gt;"Ready to model","PENDING INPUTS",ROUND(B338*(IF(A338&lt;=Inputs!$B$13,Inputs!$B$12,Inputs!$B$14))/12,2))</f>
        <v>0</v>
      </c>
      <c r="E338" s="3">
        <f>IF(Inputs!$B$27&lt;&gt;"Ready to model","PENDING INPUTS",ROUND(C338*Inputs!$B$5/12,2))</f>
        <v>0</v>
      </c>
      <c r="F338" s="3">
        <f>IF(Inputs!$B$27&lt;&gt;"Ready to model","PENDING INPUTS",MIN(B338+D338,MAX(Inputs!$B$16,ROUND(B338*Inputs!$B$15,2))))</f>
        <v>0</v>
      </c>
      <c r="G338" s="3">
        <f>IF(Inputs!$B$27&lt;&gt;"Ready to model","PENDING INPUTS",MIN(C338+E338,Inputs!$B$9))</f>
        <v>0</v>
      </c>
      <c r="H338" s="3">
        <f>IF(Inputs!$B$27&lt;&gt;"Ready to model","PENDING INPUTS",Inputs!$B$7)</f>
        <v>550</v>
      </c>
      <c r="I338" s="3">
        <f>IF(Inputs!$B$27&lt;&gt;"Ready to model","PENDING INPUTS",MAX(0,F338+G338-H338))</f>
        <v>0</v>
      </c>
      <c r="J338" s="3">
        <f>IF(Inputs!$B$27&lt;&gt;"Ready to model","PENDING INPUTS",IF(F338+G338&gt;H338,IF(F338+G338=0,0,H338*F338/(F338+G338)),MIN(B338+D338,F338+MAX(0,H338-F338-G338-IF((IF(A338&lt;=Inputs!$B$13,Inputs!$B$12,Inputs!$B$14))&lt;Inputs!$B$5,C338+E338-G338,0)))))</f>
        <v>0</v>
      </c>
      <c r="K338" s="3">
        <f>IF(Inputs!$B$27&lt;&gt;"Ready to model","PENDING INPUTS",MIN(C338+E338,MAX(0,H338-J338)))</f>
        <v>0</v>
      </c>
      <c r="L338" s="3">
        <f>IF(Inputs!$B$27&lt;&gt;"Ready to model","PENDING INPUTS",MAX(0,B338+D338-J338))</f>
        <v>0</v>
      </c>
      <c r="M338" s="3">
        <f>IF(Inputs!$B$27&lt;&gt;"Ready to model","PENDING INPUTS",MAX(0,C338+E338-K338))</f>
        <v>0</v>
      </c>
      <c r="N338" s="3">
        <f>IF(Inputs!$B$27&lt;&gt;"Ready to model","PENDING INPUTS",L338+M338)</f>
        <v>0</v>
      </c>
      <c r="O338" s="3">
        <f>IF(Inputs!$B$27&lt;&gt;"Ready to model","PENDING INPUTS",D338+E338+O337)</f>
        <v>792.25</v>
      </c>
      <c r="P338" s="3">
        <f>IF(Inputs!$B$27&lt;&gt;"Ready to model","PENDING INPUTS",J338+K338+P337)</f>
        <v>10866.25</v>
      </c>
    </row>
    <row r="339" spans="1:16" ht="27.95" customHeight="1" x14ac:dyDescent="0.25">
      <c r="A339">
        <v>335</v>
      </c>
      <c r="B339" s="3">
        <f>IF(Inputs!$B$27&lt;&gt;"Ready to model","PENDING INPUTS",L338)</f>
        <v>0</v>
      </c>
      <c r="C339" s="3">
        <f>IF(Inputs!$B$27&lt;&gt;"Ready to model","PENDING INPUTS",M338)</f>
        <v>0</v>
      </c>
      <c r="D339" s="3">
        <f>IF(Inputs!$B$27&lt;&gt;"Ready to model","PENDING INPUTS",ROUND(B339*(IF(A339&lt;=Inputs!$B$13,Inputs!$B$12,Inputs!$B$14))/12,2))</f>
        <v>0</v>
      </c>
      <c r="E339" s="3">
        <f>IF(Inputs!$B$27&lt;&gt;"Ready to model","PENDING INPUTS",ROUND(C339*Inputs!$B$5/12,2))</f>
        <v>0</v>
      </c>
      <c r="F339" s="3">
        <f>IF(Inputs!$B$27&lt;&gt;"Ready to model","PENDING INPUTS",MIN(B339+D339,MAX(Inputs!$B$16,ROUND(B339*Inputs!$B$15,2))))</f>
        <v>0</v>
      </c>
      <c r="G339" s="3">
        <f>IF(Inputs!$B$27&lt;&gt;"Ready to model","PENDING INPUTS",MIN(C339+E339,Inputs!$B$9))</f>
        <v>0</v>
      </c>
      <c r="H339" s="3">
        <f>IF(Inputs!$B$27&lt;&gt;"Ready to model","PENDING INPUTS",Inputs!$B$7)</f>
        <v>550</v>
      </c>
      <c r="I339" s="3">
        <f>IF(Inputs!$B$27&lt;&gt;"Ready to model","PENDING INPUTS",MAX(0,F339+G339-H339))</f>
        <v>0</v>
      </c>
      <c r="J339" s="3">
        <f>IF(Inputs!$B$27&lt;&gt;"Ready to model","PENDING INPUTS",IF(F339+G339&gt;H339,IF(F339+G339=0,0,H339*F339/(F339+G339)),MIN(B339+D339,F339+MAX(0,H339-F339-G339-IF((IF(A339&lt;=Inputs!$B$13,Inputs!$B$12,Inputs!$B$14))&lt;Inputs!$B$5,C339+E339-G339,0)))))</f>
        <v>0</v>
      </c>
      <c r="K339" s="3">
        <f>IF(Inputs!$B$27&lt;&gt;"Ready to model","PENDING INPUTS",MIN(C339+E339,MAX(0,H339-J339)))</f>
        <v>0</v>
      </c>
      <c r="L339" s="3">
        <f>IF(Inputs!$B$27&lt;&gt;"Ready to model","PENDING INPUTS",MAX(0,B339+D339-J339))</f>
        <v>0</v>
      </c>
      <c r="M339" s="3">
        <f>IF(Inputs!$B$27&lt;&gt;"Ready to model","PENDING INPUTS",MAX(0,C339+E339-K339))</f>
        <v>0</v>
      </c>
      <c r="N339" s="3">
        <f>IF(Inputs!$B$27&lt;&gt;"Ready to model","PENDING INPUTS",L339+M339)</f>
        <v>0</v>
      </c>
      <c r="O339" s="3">
        <f>IF(Inputs!$B$27&lt;&gt;"Ready to model","PENDING INPUTS",D339+E339+O338)</f>
        <v>792.25</v>
      </c>
      <c r="P339" s="3">
        <f>IF(Inputs!$B$27&lt;&gt;"Ready to model","PENDING INPUTS",J339+K339+P338)</f>
        <v>10866.25</v>
      </c>
    </row>
    <row r="340" spans="1:16" ht="27.95" customHeight="1" x14ac:dyDescent="0.25">
      <c r="A340">
        <v>336</v>
      </c>
      <c r="B340" s="3">
        <f>IF(Inputs!$B$27&lt;&gt;"Ready to model","PENDING INPUTS",L339)</f>
        <v>0</v>
      </c>
      <c r="C340" s="3">
        <f>IF(Inputs!$B$27&lt;&gt;"Ready to model","PENDING INPUTS",M339)</f>
        <v>0</v>
      </c>
      <c r="D340" s="3">
        <f>IF(Inputs!$B$27&lt;&gt;"Ready to model","PENDING INPUTS",ROUND(B340*(IF(A340&lt;=Inputs!$B$13,Inputs!$B$12,Inputs!$B$14))/12,2))</f>
        <v>0</v>
      </c>
      <c r="E340" s="3">
        <f>IF(Inputs!$B$27&lt;&gt;"Ready to model","PENDING INPUTS",ROUND(C340*Inputs!$B$5/12,2))</f>
        <v>0</v>
      </c>
      <c r="F340" s="3">
        <f>IF(Inputs!$B$27&lt;&gt;"Ready to model","PENDING INPUTS",MIN(B340+D340,MAX(Inputs!$B$16,ROUND(B340*Inputs!$B$15,2))))</f>
        <v>0</v>
      </c>
      <c r="G340" s="3">
        <f>IF(Inputs!$B$27&lt;&gt;"Ready to model","PENDING INPUTS",MIN(C340+E340,Inputs!$B$9))</f>
        <v>0</v>
      </c>
      <c r="H340" s="3">
        <f>IF(Inputs!$B$27&lt;&gt;"Ready to model","PENDING INPUTS",Inputs!$B$7)</f>
        <v>550</v>
      </c>
      <c r="I340" s="3">
        <f>IF(Inputs!$B$27&lt;&gt;"Ready to model","PENDING INPUTS",MAX(0,F340+G340-H340))</f>
        <v>0</v>
      </c>
      <c r="J340" s="3">
        <f>IF(Inputs!$B$27&lt;&gt;"Ready to model","PENDING INPUTS",IF(F340+G340&gt;H340,IF(F340+G340=0,0,H340*F340/(F340+G340)),MIN(B340+D340,F340+MAX(0,H340-F340-G340-IF((IF(A340&lt;=Inputs!$B$13,Inputs!$B$12,Inputs!$B$14))&lt;Inputs!$B$5,C340+E340-G340,0)))))</f>
        <v>0</v>
      </c>
      <c r="K340" s="3">
        <f>IF(Inputs!$B$27&lt;&gt;"Ready to model","PENDING INPUTS",MIN(C340+E340,MAX(0,H340-J340)))</f>
        <v>0</v>
      </c>
      <c r="L340" s="3">
        <f>IF(Inputs!$B$27&lt;&gt;"Ready to model","PENDING INPUTS",MAX(0,B340+D340-J340))</f>
        <v>0</v>
      </c>
      <c r="M340" s="3">
        <f>IF(Inputs!$B$27&lt;&gt;"Ready to model","PENDING INPUTS",MAX(0,C340+E340-K340))</f>
        <v>0</v>
      </c>
      <c r="N340" s="3">
        <f>IF(Inputs!$B$27&lt;&gt;"Ready to model","PENDING INPUTS",L340+M340)</f>
        <v>0</v>
      </c>
      <c r="O340" s="3">
        <f>IF(Inputs!$B$27&lt;&gt;"Ready to model","PENDING INPUTS",D340+E340+O339)</f>
        <v>792.25</v>
      </c>
      <c r="P340" s="3">
        <f>IF(Inputs!$B$27&lt;&gt;"Ready to model","PENDING INPUTS",J340+K340+P339)</f>
        <v>10866.25</v>
      </c>
    </row>
    <row r="341" spans="1:16" ht="27.95" customHeight="1" x14ac:dyDescent="0.25">
      <c r="A341">
        <v>337</v>
      </c>
      <c r="B341" s="3">
        <f>IF(Inputs!$B$27&lt;&gt;"Ready to model","PENDING INPUTS",L340)</f>
        <v>0</v>
      </c>
      <c r="C341" s="3">
        <f>IF(Inputs!$B$27&lt;&gt;"Ready to model","PENDING INPUTS",M340)</f>
        <v>0</v>
      </c>
      <c r="D341" s="3">
        <f>IF(Inputs!$B$27&lt;&gt;"Ready to model","PENDING INPUTS",ROUND(B341*(IF(A341&lt;=Inputs!$B$13,Inputs!$B$12,Inputs!$B$14))/12,2))</f>
        <v>0</v>
      </c>
      <c r="E341" s="3">
        <f>IF(Inputs!$B$27&lt;&gt;"Ready to model","PENDING INPUTS",ROUND(C341*Inputs!$B$5/12,2))</f>
        <v>0</v>
      </c>
      <c r="F341" s="3">
        <f>IF(Inputs!$B$27&lt;&gt;"Ready to model","PENDING INPUTS",MIN(B341+D341,MAX(Inputs!$B$16,ROUND(B341*Inputs!$B$15,2))))</f>
        <v>0</v>
      </c>
      <c r="G341" s="3">
        <f>IF(Inputs!$B$27&lt;&gt;"Ready to model","PENDING INPUTS",MIN(C341+E341,Inputs!$B$9))</f>
        <v>0</v>
      </c>
      <c r="H341" s="3">
        <f>IF(Inputs!$B$27&lt;&gt;"Ready to model","PENDING INPUTS",Inputs!$B$7)</f>
        <v>550</v>
      </c>
      <c r="I341" s="3">
        <f>IF(Inputs!$B$27&lt;&gt;"Ready to model","PENDING INPUTS",MAX(0,F341+G341-H341))</f>
        <v>0</v>
      </c>
      <c r="J341" s="3">
        <f>IF(Inputs!$B$27&lt;&gt;"Ready to model","PENDING INPUTS",IF(F341+G341&gt;H341,IF(F341+G341=0,0,H341*F341/(F341+G341)),MIN(B341+D341,F341+MAX(0,H341-F341-G341-IF((IF(A341&lt;=Inputs!$B$13,Inputs!$B$12,Inputs!$B$14))&lt;Inputs!$B$5,C341+E341-G341,0)))))</f>
        <v>0</v>
      </c>
      <c r="K341" s="3">
        <f>IF(Inputs!$B$27&lt;&gt;"Ready to model","PENDING INPUTS",MIN(C341+E341,MAX(0,H341-J341)))</f>
        <v>0</v>
      </c>
      <c r="L341" s="3">
        <f>IF(Inputs!$B$27&lt;&gt;"Ready to model","PENDING INPUTS",MAX(0,B341+D341-J341))</f>
        <v>0</v>
      </c>
      <c r="M341" s="3">
        <f>IF(Inputs!$B$27&lt;&gt;"Ready to model","PENDING INPUTS",MAX(0,C341+E341-K341))</f>
        <v>0</v>
      </c>
      <c r="N341" s="3">
        <f>IF(Inputs!$B$27&lt;&gt;"Ready to model","PENDING INPUTS",L341+M341)</f>
        <v>0</v>
      </c>
      <c r="O341" s="3">
        <f>IF(Inputs!$B$27&lt;&gt;"Ready to model","PENDING INPUTS",D341+E341+O340)</f>
        <v>792.25</v>
      </c>
      <c r="P341" s="3">
        <f>IF(Inputs!$B$27&lt;&gt;"Ready to model","PENDING INPUTS",J341+K341+P340)</f>
        <v>10866.25</v>
      </c>
    </row>
    <row r="342" spans="1:16" ht="27.95" customHeight="1" x14ac:dyDescent="0.25">
      <c r="A342">
        <v>338</v>
      </c>
      <c r="B342" s="3">
        <f>IF(Inputs!$B$27&lt;&gt;"Ready to model","PENDING INPUTS",L341)</f>
        <v>0</v>
      </c>
      <c r="C342" s="3">
        <f>IF(Inputs!$B$27&lt;&gt;"Ready to model","PENDING INPUTS",M341)</f>
        <v>0</v>
      </c>
      <c r="D342" s="3">
        <f>IF(Inputs!$B$27&lt;&gt;"Ready to model","PENDING INPUTS",ROUND(B342*(IF(A342&lt;=Inputs!$B$13,Inputs!$B$12,Inputs!$B$14))/12,2))</f>
        <v>0</v>
      </c>
      <c r="E342" s="3">
        <f>IF(Inputs!$B$27&lt;&gt;"Ready to model","PENDING INPUTS",ROUND(C342*Inputs!$B$5/12,2))</f>
        <v>0</v>
      </c>
      <c r="F342" s="3">
        <f>IF(Inputs!$B$27&lt;&gt;"Ready to model","PENDING INPUTS",MIN(B342+D342,MAX(Inputs!$B$16,ROUND(B342*Inputs!$B$15,2))))</f>
        <v>0</v>
      </c>
      <c r="G342" s="3">
        <f>IF(Inputs!$B$27&lt;&gt;"Ready to model","PENDING INPUTS",MIN(C342+E342,Inputs!$B$9))</f>
        <v>0</v>
      </c>
      <c r="H342" s="3">
        <f>IF(Inputs!$B$27&lt;&gt;"Ready to model","PENDING INPUTS",Inputs!$B$7)</f>
        <v>550</v>
      </c>
      <c r="I342" s="3">
        <f>IF(Inputs!$B$27&lt;&gt;"Ready to model","PENDING INPUTS",MAX(0,F342+G342-H342))</f>
        <v>0</v>
      </c>
      <c r="J342" s="3">
        <f>IF(Inputs!$B$27&lt;&gt;"Ready to model","PENDING INPUTS",IF(F342+G342&gt;H342,IF(F342+G342=0,0,H342*F342/(F342+G342)),MIN(B342+D342,F342+MAX(0,H342-F342-G342-IF((IF(A342&lt;=Inputs!$B$13,Inputs!$B$12,Inputs!$B$14))&lt;Inputs!$B$5,C342+E342-G342,0)))))</f>
        <v>0</v>
      </c>
      <c r="K342" s="3">
        <f>IF(Inputs!$B$27&lt;&gt;"Ready to model","PENDING INPUTS",MIN(C342+E342,MAX(0,H342-J342)))</f>
        <v>0</v>
      </c>
      <c r="L342" s="3">
        <f>IF(Inputs!$B$27&lt;&gt;"Ready to model","PENDING INPUTS",MAX(0,B342+D342-J342))</f>
        <v>0</v>
      </c>
      <c r="M342" s="3">
        <f>IF(Inputs!$B$27&lt;&gt;"Ready to model","PENDING INPUTS",MAX(0,C342+E342-K342))</f>
        <v>0</v>
      </c>
      <c r="N342" s="3">
        <f>IF(Inputs!$B$27&lt;&gt;"Ready to model","PENDING INPUTS",L342+M342)</f>
        <v>0</v>
      </c>
      <c r="O342" s="3">
        <f>IF(Inputs!$B$27&lt;&gt;"Ready to model","PENDING INPUTS",D342+E342+O341)</f>
        <v>792.25</v>
      </c>
      <c r="P342" s="3">
        <f>IF(Inputs!$B$27&lt;&gt;"Ready to model","PENDING INPUTS",J342+K342+P341)</f>
        <v>10866.25</v>
      </c>
    </row>
    <row r="343" spans="1:16" ht="27.95" customHeight="1" x14ac:dyDescent="0.25">
      <c r="A343">
        <v>339</v>
      </c>
      <c r="B343" s="3">
        <f>IF(Inputs!$B$27&lt;&gt;"Ready to model","PENDING INPUTS",L342)</f>
        <v>0</v>
      </c>
      <c r="C343" s="3">
        <f>IF(Inputs!$B$27&lt;&gt;"Ready to model","PENDING INPUTS",M342)</f>
        <v>0</v>
      </c>
      <c r="D343" s="3">
        <f>IF(Inputs!$B$27&lt;&gt;"Ready to model","PENDING INPUTS",ROUND(B343*(IF(A343&lt;=Inputs!$B$13,Inputs!$B$12,Inputs!$B$14))/12,2))</f>
        <v>0</v>
      </c>
      <c r="E343" s="3">
        <f>IF(Inputs!$B$27&lt;&gt;"Ready to model","PENDING INPUTS",ROUND(C343*Inputs!$B$5/12,2))</f>
        <v>0</v>
      </c>
      <c r="F343" s="3">
        <f>IF(Inputs!$B$27&lt;&gt;"Ready to model","PENDING INPUTS",MIN(B343+D343,MAX(Inputs!$B$16,ROUND(B343*Inputs!$B$15,2))))</f>
        <v>0</v>
      </c>
      <c r="G343" s="3">
        <f>IF(Inputs!$B$27&lt;&gt;"Ready to model","PENDING INPUTS",MIN(C343+E343,Inputs!$B$9))</f>
        <v>0</v>
      </c>
      <c r="H343" s="3">
        <f>IF(Inputs!$B$27&lt;&gt;"Ready to model","PENDING INPUTS",Inputs!$B$7)</f>
        <v>550</v>
      </c>
      <c r="I343" s="3">
        <f>IF(Inputs!$B$27&lt;&gt;"Ready to model","PENDING INPUTS",MAX(0,F343+G343-H343))</f>
        <v>0</v>
      </c>
      <c r="J343" s="3">
        <f>IF(Inputs!$B$27&lt;&gt;"Ready to model","PENDING INPUTS",IF(F343+G343&gt;H343,IF(F343+G343=0,0,H343*F343/(F343+G343)),MIN(B343+D343,F343+MAX(0,H343-F343-G343-IF((IF(A343&lt;=Inputs!$B$13,Inputs!$B$12,Inputs!$B$14))&lt;Inputs!$B$5,C343+E343-G343,0)))))</f>
        <v>0</v>
      </c>
      <c r="K343" s="3">
        <f>IF(Inputs!$B$27&lt;&gt;"Ready to model","PENDING INPUTS",MIN(C343+E343,MAX(0,H343-J343)))</f>
        <v>0</v>
      </c>
      <c r="L343" s="3">
        <f>IF(Inputs!$B$27&lt;&gt;"Ready to model","PENDING INPUTS",MAX(0,B343+D343-J343))</f>
        <v>0</v>
      </c>
      <c r="M343" s="3">
        <f>IF(Inputs!$B$27&lt;&gt;"Ready to model","PENDING INPUTS",MAX(0,C343+E343-K343))</f>
        <v>0</v>
      </c>
      <c r="N343" s="3">
        <f>IF(Inputs!$B$27&lt;&gt;"Ready to model","PENDING INPUTS",L343+M343)</f>
        <v>0</v>
      </c>
      <c r="O343" s="3">
        <f>IF(Inputs!$B$27&lt;&gt;"Ready to model","PENDING INPUTS",D343+E343+O342)</f>
        <v>792.25</v>
      </c>
      <c r="P343" s="3">
        <f>IF(Inputs!$B$27&lt;&gt;"Ready to model","PENDING INPUTS",J343+K343+P342)</f>
        <v>10866.25</v>
      </c>
    </row>
    <row r="344" spans="1:16" ht="27.95" customHeight="1" x14ac:dyDescent="0.25">
      <c r="A344">
        <v>340</v>
      </c>
      <c r="B344" s="3">
        <f>IF(Inputs!$B$27&lt;&gt;"Ready to model","PENDING INPUTS",L343)</f>
        <v>0</v>
      </c>
      <c r="C344" s="3">
        <f>IF(Inputs!$B$27&lt;&gt;"Ready to model","PENDING INPUTS",M343)</f>
        <v>0</v>
      </c>
      <c r="D344" s="3">
        <f>IF(Inputs!$B$27&lt;&gt;"Ready to model","PENDING INPUTS",ROUND(B344*(IF(A344&lt;=Inputs!$B$13,Inputs!$B$12,Inputs!$B$14))/12,2))</f>
        <v>0</v>
      </c>
      <c r="E344" s="3">
        <f>IF(Inputs!$B$27&lt;&gt;"Ready to model","PENDING INPUTS",ROUND(C344*Inputs!$B$5/12,2))</f>
        <v>0</v>
      </c>
      <c r="F344" s="3">
        <f>IF(Inputs!$B$27&lt;&gt;"Ready to model","PENDING INPUTS",MIN(B344+D344,MAX(Inputs!$B$16,ROUND(B344*Inputs!$B$15,2))))</f>
        <v>0</v>
      </c>
      <c r="G344" s="3">
        <f>IF(Inputs!$B$27&lt;&gt;"Ready to model","PENDING INPUTS",MIN(C344+E344,Inputs!$B$9))</f>
        <v>0</v>
      </c>
      <c r="H344" s="3">
        <f>IF(Inputs!$B$27&lt;&gt;"Ready to model","PENDING INPUTS",Inputs!$B$7)</f>
        <v>550</v>
      </c>
      <c r="I344" s="3">
        <f>IF(Inputs!$B$27&lt;&gt;"Ready to model","PENDING INPUTS",MAX(0,F344+G344-H344))</f>
        <v>0</v>
      </c>
      <c r="J344" s="3">
        <f>IF(Inputs!$B$27&lt;&gt;"Ready to model","PENDING INPUTS",IF(F344+G344&gt;H344,IF(F344+G344=0,0,H344*F344/(F344+G344)),MIN(B344+D344,F344+MAX(0,H344-F344-G344-IF((IF(A344&lt;=Inputs!$B$13,Inputs!$B$12,Inputs!$B$14))&lt;Inputs!$B$5,C344+E344-G344,0)))))</f>
        <v>0</v>
      </c>
      <c r="K344" s="3">
        <f>IF(Inputs!$B$27&lt;&gt;"Ready to model","PENDING INPUTS",MIN(C344+E344,MAX(0,H344-J344)))</f>
        <v>0</v>
      </c>
      <c r="L344" s="3">
        <f>IF(Inputs!$B$27&lt;&gt;"Ready to model","PENDING INPUTS",MAX(0,B344+D344-J344))</f>
        <v>0</v>
      </c>
      <c r="M344" s="3">
        <f>IF(Inputs!$B$27&lt;&gt;"Ready to model","PENDING INPUTS",MAX(0,C344+E344-K344))</f>
        <v>0</v>
      </c>
      <c r="N344" s="3">
        <f>IF(Inputs!$B$27&lt;&gt;"Ready to model","PENDING INPUTS",L344+M344)</f>
        <v>0</v>
      </c>
      <c r="O344" s="3">
        <f>IF(Inputs!$B$27&lt;&gt;"Ready to model","PENDING INPUTS",D344+E344+O343)</f>
        <v>792.25</v>
      </c>
      <c r="P344" s="3">
        <f>IF(Inputs!$B$27&lt;&gt;"Ready to model","PENDING INPUTS",J344+K344+P343)</f>
        <v>10866.25</v>
      </c>
    </row>
    <row r="345" spans="1:16" ht="27.95" customHeight="1" x14ac:dyDescent="0.25">
      <c r="A345">
        <v>341</v>
      </c>
      <c r="B345" s="3">
        <f>IF(Inputs!$B$27&lt;&gt;"Ready to model","PENDING INPUTS",L344)</f>
        <v>0</v>
      </c>
      <c r="C345" s="3">
        <f>IF(Inputs!$B$27&lt;&gt;"Ready to model","PENDING INPUTS",M344)</f>
        <v>0</v>
      </c>
      <c r="D345" s="3">
        <f>IF(Inputs!$B$27&lt;&gt;"Ready to model","PENDING INPUTS",ROUND(B345*(IF(A345&lt;=Inputs!$B$13,Inputs!$B$12,Inputs!$B$14))/12,2))</f>
        <v>0</v>
      </c>
      <c r="E345" s="3">
        <f>IF(Inputs!$B$27&lt;&gt;"Ready to model","PENDING INPUTS",ROUND(C345*Inputs!$B$5/12,2))</f>
        <v>0</v>
      </c>
      <c r="F345" s="3">
        <f>IF(Inputs!$B$27&lt;&gt;"Ready to model","PENDING INPUTS",MIN(B345+D345,MAX(Inputs!$B$16,ROUND(B345*Inputs!$B$15,2))))</f>
        <v>0</v>
      </c>
      <c r="G345" s="3">
        <f>IF(Inputs!$B$27&lt;&gt;"Ready to model","PENDING INPUTS",MIN(C345+E345,Inputs!$B$9))</f>
        <v>0</v>
      </c>
      <c r="H345" s="3">
        <f>IF(Inputs!$B$27&lt;&gt;"Ready to model","PENDING INPUTS",Inputs!$B$7)</f>
        <v>550</v>
      </c>
      <c r="I345" s="3">
        <f>IF(Inputs!$B$27&lt;&gt;"Ready to model","PENDING INPUTS",MAX(0,F345+G345-H345))</f>
        <v>0</v>
      </c>
      <c r="J345" s="3">
        <f>IF(Inputs!$B$27&lt;&gt;"Ready to model","PENDING INPUTS",IF(F345+G345&gt;H345,IF(F345+G345=0,0,H345*F345/(F345+G345)),MIN(B345+D345,F345+MAX(0,H345-F345-G345-IF((IF(A345&lt;=Inputs!$B$13,Inputs!$B$12,Inputs!$B$14))&lt;Inputs!$B$5,C345+E345-G345,0)))))</f>
        <v>0</v>
      </c>
      <c r="K345" s="3">
        <f>IF(Inputs!$B$27&lt;&gt;"Ready to model","PENDING INPUTS",MIN(C345+E345,MAX(0,H345-J345)))</f>
        <v>0</v>
      </c>
      <c r="L345" s="3">
        <f>IF(Inputs!$B$27&lt;&gt;"Ready to model","PENDING INPUTS",MAX(0,B345+D345-J345))</f>
        <v>0</v>
      </c>
      <c r="M345" s="3">
        <f>IF(Inputs!$B$27&lt;&gt;"Ready to model","PENDING INPUTS",MAX(0,C345+E345-K345))</f>
        <v>0</v>
      </c>
      <c r="N345" s="3">
        <f>IF(Inputs!$B$27&lt;&gt;"Ready to model","PENDING INPUTS",L345+M345)</f>
        <v>0</v>
      </c>
      <c r="O345" s="3">
        <f>IF(Inputs!$B$27&lt;&gt;"Ready to model","PENDING INPUTS",D345+E345+O344)</f>
        <v>792.25</v>
      </c>
      <c r="P345" s="3">
        <f>IF(Inputs!$B$27&lt;&gt;"Ready to model","PENDING INPUTS",J345+K345+P344)</f>
        <v>10866.25</v>
      </c>
    </row>
    <row r="346" spans="1:16" ht="27.95" customHeight="1" x14ac:dyDescent="0.25">
      <c r="A346">
        <v>342</v>
      </c>
      <c r="B346" s="3">
        <f>IF(Inputs!$B$27&lt;&gt;"Ready to model","PENDING INPUTS",L345)</f>
        <v>0</v>
      </c>
      <c r="C346" s="3">
        <f>IF(Inputs!$B$27&lt;&gt;"Ready to model","PENDING INPUTS",M345)</f>
        <v>0</v>
      </c>
      <c r="D346" s="3">
        <f>IF(Inputs!$B$27&lt;&gt;"Ready to model","PENDING INPUTS",ROUND(B346*(IF(A346&lt;=Inputs!$B$13,Inputs!$B$12,Inputs!$B$14))/12,2))</f>
        <v>0</v>
      </c>
      <c r="E346" s="3">
        <f>IF(Inputs!$B$27&lt;&gt;"Ready to model","PENDING INPUTS",ROUND(C346*Inputs!$B$5/12,2))</f>
        <v>0</v>
      </c>
      <c r="F346" s="3">
        <f>IF(Inputs!$B$27&lt;&gt;"Ready to model","PENDING INPUTS",MIN(B346+D346,MAX(Inputs!$B$16,ROUND(B346*Inputs!$B$15,2))))</f>
        <v>0</v>
      </c>
      <c r="G346" s="3">
        <f>IF(Inputs!$B$27&lt;&gt;"Ready to model","PENDING INPUTS",MIN(C346+E346,Inputs!$B$9))</f>
        <v>0</v>
      </c>
      <c r="H346" s="3">
        <f>IF(Inputs!$B$27&lt;&gt;"Ready to model","PENDING INPUTS",Inputs!$B$7)</f>
        <v>550</v>
      </c>
      <c r="I346" s="3">
        <f>IF(Inputs!$B$27&lt;&gt;"Ready to model","PENDING INPUTS",MAX(0,F346+G346-H346))</f>
        <v>0</v>
      </c>
      <c r="J346" s="3">
        <f>IF(Inputs!$B$27&lt;&gt;"Ready to model","PENDING INPUTS",IF(F346+G346&gt;H346,IF(F346+G346=0,0,H346*F346/(F346+G346)),MIN(B346+D346,F346+MAX(0,H346-F346-G346-IF((IF(A346&lt;=Inputs!$B$13,Inputs!$B$12,Inputs!$B$14))&lt;Inputs!$B$5,C346+E346-G346,0)))))</f>
        <v>0</v>
      </c>
      <c r="K346" s="3">
        <f>IF(Inputs!$B$27&lt;&gt;"Ready to model","PENDING INPUTS",MIN(C346+E346,MAX(0,H346-J346)))</f>
        <v>0</v>
      </c>
      <c r="L346" s="3">
        <f>IF(Inputs!$B$27&lt;&gt;"Ready to model","PENDING INPUTS",MAX(0,B346+D346-J346))</f>
        <v>0</v>
      </c>
      <c r="M346" s="3">
        <f>IF(Inputs!$B$27&lt;&gt;"Ready to model","PENDING INPUTS",MAX(0,C346+E346-K346))</f>
        <v>0</v>
      </c>
      <c r="N346" s="3">
        <f>IF(Inputs!$B$27&lt;&gt;"Ready to model","PENDING INPUTS",L346+M346)</f>
        <v>0</v>
      </c>
      <c r="O346" s="3">
        <f>IF(Inputs!$B$27&lt;&gt;"Ready to model","PENDING INPUTS",D346+E346+O345)</f>
        <v>792.25</v>
      </c>
      <c r="P346" s="3">
        <f>IF(Inputs!$B$27&lt;&gt;"Ready to model","PENDING INPUTS",J346+K346+P345)</f>
        <v>10866.25</v>
      </c>
    </row>
    <row r="347" spans="1:16" ht="27.95" customHeight="1" x14ac:dyDescent="0.25">
      <c r="A347">
        <v>343</v>
      </c>
      <c r="B347" s="3">
        <f>IF(Inputs!$B$27&lt;&gt;"Ready to model","PENDING INPUTS",L346)</f>
        <v>0</v>
      </c>
      <c r="C347" s="3">
        <f>IF(Inputs!$B$27&lt;&gt;"Ready to model","PENDING INPUTS",M346)</f>
        <v>0</v>
      </c>
      <c r="D347" s="3">
        <f>IF(Inputs!$B$27&lt;&gt;"Ready to model","PENDING INPUTS",ROUND(B347*(IF(A347&lt;=Inputs!$B$13,Inputs!$B$12,Inputs!$B$14))/12,2))</f>
        <v>0</v>
      </c>
      <c r="E347" s="3">
        <f>IF(Inputs!$B$27&lt;&gt;"Ready to model","PENDING INPUTS",ROUND(C347*Inputs!$B$5/12,2))</f>
        <v>0</v>
      </c>
      <c r="F347" s="3">
        <f>IF(Inputs!$B$27&lt;&gt;"Ready to model","PENDING INPUTS",MIN(B347+D347,MAX(Inputs!$B$16,ROUND(B347*Inputs!$B$15,2))))</f>
        <v>0</v>
      </c>
      <c r="G347" s="3">
        <f>IF(Inputs!$B$27&lt;&gt;"Ready to model","PENDING INPUTS",MIN(C347+E347,Inputs!$B$9))</f>
        <v>0</v>
      </c>
      <c r="H347" s="3">
        <f>IF(Inputs!$B$27&lt;&gt;"Ready to model","PENDING INPUTS",Inputs!$B$7)</f>
        <v>550</v>
      </c>
      <c r="I347" s="3">
        <f>IF(Inputs!$B$27&lt;&gt;"Ready to model","PENDING INPUTS",MAX(0,F347+G347-H347))</f>
        <v>0</v>
      </c>
      <c r="J347" s="3">
        <f>IF(Inputs!$B$27&lt;&gt;"Ready to model","PENDING INPUTS",IF(F347+G347&gt;H347,IF(F347+G347=0,0,H347*F347/(F347+G347)),MIN(B347+D347,F347+MAX(0,H347-F347-G347-IF((IF(A347&lt;=Inputs!$B$13,Inputs!$B$12,Inputs!$B$14))&lt;Inputs!$B$5,C347+E347-G347,0)))))</f>
        <v>0</v>
      </c>
      <c r="K347" s="3">
        <f>IF(Inputs!$B$27&lt;&gt;"Ready to model","PENDING INPUTS",MIN(C347+E347,MAX(0,H347-J347)))</f>
        <v>0</v>
      </c>
      <c r="L347" s="3">
        <f>IF(Inputs!$B$27&lt;&gt;"Ready to model","PENDING INPUTS",MAX(0,B347+D347-J347))</f>
        <v>0</v>
      </c>
      <c r="M347" s="3">
        <f>IF(Inputs!$B$27&lt;&gt;"Ready to model","PENDING INPUTS",MAX(0,C347+E347-K347))</f>
        <v>0</v>
      </c>
      <c r="N347" s="3">
        <f>IF(Inputs!$B$27&lt;&gt;"Ready to model","PENDING INPUTS",L347+M347)</f>
        <v>0</v>
      </c>
      <c r="O347" s="3">
        <f>IF(Inputs!$B$27&lt;&gt;"Ready to model","PENDING INPUTS",D347+E347+O346)</f>
        <v>792.25</v>
      </c>
      <c r="P347" s="3">
        <f>IF(Inputs!$B$27&lt;&gt;"Ready to model","PENDING INPUTS",J347+K347+P346)</f>
        <v>10866.25</v>
      </c>
    </row>
    <row r="348" spans="1:16" ht="27.95" customHeight="1" x14ac:dyDescent="0.25">
      <c r="A348">
        <v>344</v>
      </c>
      <c r="B348" s="3">
        <f>IF(Inputs!$B$27&lt;&gt;"Ready to model","PENDING INPUTS",L347)</f>
        <v>0</v>
      </c>
      <c r="C348" s="3">
        <f>IF(Inputs!$B$27&lt;&gt;"Ready to model","PENDING INPUTS",M347)</f>
        <v>0</v>
      </c>
      <c r="D348" s="3">
        <f>IF(Inputs!$B$27&lt;&gt;"Ready to model","PENDING INPUTS",ROUND(B348*(IF(A348&lt;=Inputs!$B$13,Inputs!$B$12,Inputs!$B$14))/12,2))</f>
        <v>0</v>
      </c>
      <c r="E348" s="3">
        <f>IF(Inputs!$B$27&lt;&gt;"Ready to model","PENDING INPUTS",ROUND(C348*Inputs!$B$5/12,2))</f>
        <v>0</v>
      </c>
      <c r="F348" s="3">
        <f>IF(Inputs!$B$27&lt;&gt;"Ready to model","PENDING INPUTS",MIN(B348+D348,MAX(Inputs!$B$16,ROUND(B348*Inputs!$B$15,2))))</f>
        <v>0</v>
      </c>
      <c r="G348" s="3">
        <f>IF(Inputs!$B$27&lt;&gt;"Ready to model","PENDING INPUTS",MIN(C348+E348,Inputs!$B$9))</f>
        <v>0</v>
      </c>
      <c r="H348" s="3">
        <f>IF(Inputs!$B$27&lt;&gt;"Ready to model","PENDING INPUTS",Inputs!$B$7)</f>
        <v>550</v>
      </c>
      <c r="I348" s="3">
        <f>IF(Inputs!$B$27&lt;&gt;"Ready to model","PENDING INPUTS",MAX(0,F348+G348-H348))</f>
        <v>0</v>
      </c>
      <c r="J348" s="3">
        <f>IF(Inputs!$B$27&lt;&gt;"Ready to model","PENDING INPUTS",IF(F348+G348&gt;H348,IF(F348+G348=0,0,H348*F348/(F348+G348)),MIN(B348+D348,F348+MAX(0,H348-F348-G348-IF((IF(A348&lt;=Inputs!$B$13,Inputs!$B$12,Inputs!$B$14))&lt;Inputs!$B$5,C348+E348-G348,0)))))</f>
        <v>0</v>
      </c>
      <c r="K348" s="3">
        <f>IF(Inputs!$B$27&lt;&gt;"Ready to model","PENDING INPUTS",MIN(C348+E348,MAX(0,H348-J348)))</f>
        <v>0</v>
      </c>
      <c r="L348" s="3">
        <f>IF(Inputs!$B$27&lt;&gt;"Ready to model","PENDING INPUTS",MAX(0,B348+D348-J348))</f>
        <v>0</v>
      </c>
      <c r="M348" s="3">
        <f>IF(Inputs!$B$27&lt;&gt;"Ready to model","PENDING INPUTS",MAX(0,C348+E348-K348))</f>
        <v>0</v>
      </c>
      <c r="N348" s="3">
        <f>IF(Inputs!$B$27&lt;&gt;"Ready to model","PENDING INPUTS",L348+M348)</f>
        <v>0</v>
      </c>
      <c r="O348" s="3">
        <f>IF(Inputs!$B$27&lt;&gt;"Ready to model","PENDING INPUTS",D348+E348+O347)</f>
        <v>792.25</v>
      </c>
      <c r="P348" s="3">
        <f>IF(Inputs!$B$27&lt;&gt;"Ready to model","PENDING INPUTS",J348+K348+P347)</f>
        <v>10866.25</v>
      </c>
    </row>
    <row r="349" spans="1:16" ht="27.95" customHeight="1" x14ac:dyDescent="0.25">
      <c r="A349">
        <v>345</v>
      </c>
      <c r="B349" s="3">
        <f>IF(Inputs!$B$27&lt;&gt;"Ready to model","PENDING INPUTS",L348)</f>
        <v>0</v>
      </c>
      <c r="C349" s="3">
        <f>IF(Inputs!$B$27&lt;&gt;"Ready to model","PENDING INPUTS",M348)</f>
        <v>0</v>
      </c>
      <c r="D349" s="3">
        <f>IF(Inputs!$B$27&lt;&gt;"Ready to model","PENDING INPUTS",ROUND(B349*(IF(A349&lt;=Inputs!$B$13,Inputs!$B$12,Inputs!$B$14))/12,2))</f>
        <v>0</v>
      </c>
      <c r="E349" s="3">
        <f>IF(Inputs!$B$27&lt;&gt;"Ready to model","PENDING INPUTS",ROUND(C349*Inputs!$B$5/12,2))</f>
        <v>0</v>
      </c>
      <c r="F349" s="3">
        <f>IF(Inputs!$B$27&lt;&gt;"Ready to model","PENDING INPUTS",MIN(B349+D349,MAX(Inputs!$B$16,ROUND(B349*Inputs!$B$15,2))))</f>
        <v>0</v>
      </c>
      <c r="G349" s="3">
        <f>IF(Inputs!$B$27&lt;&gt;"Ready to model","PENDING INPUTS",MIN(C349+E349,Inputs!$B$9))</f>
        <v>0</v>
      </c>
      <c r="H349" s="3">
        <f>IF(Inputs!$B$27&lt;&gt;"Ready to model","PENDING INPUTS",Inputs!$B$7)</f>
        <v>550</v>
      </c>
      <c r="I349" s="3">
        <f>IF(Inputs!$B$27&lt;&gt;"Ready to model","PENDING INPUTS",MAX(0,F349+G349-H349))</f>
        <v>0</v>
      </c>
      <c r="J349" s="3">
        <f>IF(Inputs!$B$27&lt;&gt;"Ready to model","PENDING INPUTS",IF(F349+G349&gt;H349,IF(F349+G349=0,0,H349*F349/(F349+G349)),MIN(B349+D349,F349+MAX(0,H349-F349-G349-IF((IF(A349&lt;=Inputs!$B$13,Inputs!$B$12,Inputs!$B$14))&lt;Inputs!$B$5,C349+E349-G349,0)))))</f>
        <v>0</v>
      </c>
      <c r="K349" s="3">
        <f>IF(Inputs!$B$27&lt;&gt;"Ready to model","PENDING INPUTS",MIN(C349+E349,MAX(0,H349-J349)))</f>
        <v>0</v>
      </c>
      <c r="L349" s="3">
        <f>IF(Inputs!$B$27&lt;&gt;"Ready to model","PENDING INPUTS",MAX(0,B349+D349-J349))</f>
        <v>0</v>
      </c>
      <c r="M349" s="3">
        <f>IF(Inputs!$B$27&lt;&gt;"Ready to model","PENDING INPUTS",MAX(0,C349+E349-K349))</f>
        <v>0</v>
      </c>
      <c r="N349" s="3">
        <f>IF(Inputs!$B$27&lt;&gt;"Ready to model","PENDING INPUTS",L349+M349)</f>
        <v>0</v>
      </c>
      <c r="O349" s="3">
        <f>IF(Inputs!$B$27&lt;&gt;"Ready to model","PENDING INPUTS",D349+E349+O348)</f>
        <v>792.25</v>
      </c>
      <c r="P349" s="3">
        <f>IF(Inputs!$B$27&lt;&gt;"Ready to model","PENDING INPUTS",J349+K349+P348)</f>
        <v>10866.25</v>
      </c>
    </row>
    <row r="350" spans="1:16" ht="27.95" customHeight="1" x14ac:dyDescent="0.25">
      <c r="A350">
        <v>346</v>
      </c>
      <c r="B350" s="3">
        <f>IF(Inputs!$B$27&lt;&gt;"Ready to model","PENDING INPUTS",L349)</f>
        <v>0</v>
      </c>
      <c r="C350" s="3">
        <f>IF(Inputs!$B$27&lt;&gt;"Ready to model","PENDING INPUTS",M349)</f>
        <v>0</v>
      </c>
      <c r="D350" s="3">
        <f>IF(Inputs!$B$27&lt;&gt;"Ready to model","PENDING INPUTS",ROUND(B350*(IF(A350&lt;=Inputs!$B$13,Inputs!$B$12,Inputs!$B$14))/12,2))</f>
        <v>0</v>
      </c>
      <c r="E350" s="3">
        <f>IF(Inputs!$B$27&lt;&gt;"Ready to model","PENDING INPUTS",ROUND(C350*Inputs!$B$5/12,2))</f>
        <v>0</v>
      </c>
      <c r="F350" s="3">
        <f>IF(Inputs!$B$27&lt;&gt;"Ready to model","PENDING INPUTS",MIN(B350+D350,MAX(Inputs!$B$16,ROUND(B350*Inputs!$B$15,2))))</f>
        <v>0</v>
      </c>
      <c r="G350" s="3">
        <f>IF(Inputs!$B$27&lt;&gt;"Ready to model","PENDING INPUTS",MIN(C350+E350,Inputs!$B$9))</f>
        <v>0</v>
      </c>
      <c r="H350" s="3">
        <f>IF(Inputs!$B$27&lt;&gt;"Ready to model","PENDING INPUTS",Inputs!$B$7)</f>
        <v>550</v>
      </c>
      <c r="I350" s="3">
        <f>IF(Inputs!$B$27&lt;&gt;"Ready to model","PENDING INPUTS",MAX(0,F350+G350-H350))</f>
        <v>0</v>
      </c>
      <c r="J350" s="3">
        <f>IF(Inputs!$B$27&lt;&gt;"Ready to model","PENDING INPUTS",IF(F350+G350&gt;H350,IF(F350+G350=0,0,H350*F350/(F350+G350)),MIN(B350+D350,F350+MAX(0,H350-F350-G350-IF((IF(A350&lt;=Inputs!$B$13,Inputs!$B$12,Inputs!$B$14))&lt;Inputs!$B$5,C350+E350-G350,0)))))</f>
        <v>0</v>
      </c>
      <c r="K350" s="3">
        <f>IF(Inputs!$B$27&lt;&gt;"Ready to model","PENDING INPUTS",MIN(C350+E350,MAX(0,H350-J350)))</f>
        <v>0</v>
      </c>
      <c r="L350" s="3">
        <f>IF(Inputs!$B$27&lt;&gt;"Ready to model","PENDING INPUTS",MAX(0,B350+D350-J350))</f>
        <v>0</v>
      </c>
      <c r="M350" s="3">
        <f>IF(Inputs!$B$27&lt;&gt;"Ready to model","PENDING INPUTS",MAX(0,C350+E350-K350))</f>
        <v>0</v>
      </c>
      <c r="N350" s="3">
        <f>IF(Inputs!$B$27&lt;&gt;"Ready to model","PENDING INPUTS",L350+M350)</f>
        <v>0</v>
      </c>
      <c r="O350" s="3">
        <f>IF(Inputs!$B$27&lt;&gt;"Ready to model","PENDING INPUTS",D350+E350+O349)</f>
        <v>792.25</v>
      </c>
      <c r="P350" s="3">
        <f>IF(Inputs!$B$27&lt;&gt;"Ready to model","PENDING INPUTS",J350+K350+P349)</f>
        <v>10866.25</v>
      </c>
    </row>
    <row r="351" spans="1:16" ht="27.95" customHeight="1" x14ac:dyDescent="0.25">
      <c r="A351">
        <v>347</v>
      </c>
      <c r="B351" s="3">
        <f>IF(Inputs!$B$27&lt;&gt;"Ready to model","PENDING INPUTS",L350)</f>
        <v>0</v>
      </c>
      <c r="C351" s="3">
        <f>IF(Inputs!$B$27&lt;&gt;"Ready to model","PENDING INPUTS",M350)</f>
        <v>0</v>
      </c>
      <c r="D351" s="3">
        <f>IF(Inputs!$B$27&lt;&gt;"Ready to model","PENDING INPUTS",ROUND(B351*(IF(A351&lt;=Inputs!$B$13,Inputs!$B$12,Inputs!$B$14))/12,2))</f>
        <v>0</v>
      </c>
      <c r="E351" s="3">
        <f>IF(Inputs!$B$27&lt;&gt;"Ready to model","PENDING INPUTS",ROUND(C351*Inputs!$B$5/12,2))</f>
        <v>0</v>
      </c>
      <c r="F351" s="3">
        <f>IF(Inputs!$B$27&lt;&gt;"Ready to model","PENDING INPUTS",MIN(B351+D351,MAX(Inputs!$B$16,ROUND(B351*Inputs!$B$15,2))))</f>
        <v>0</v>
      </c>
      <c r="G351" s="3">
        <f>IF(Inputs!$B$27&lt;&gt;"Ready to model","PENDING INPUTS",MIN(C351+E351,Inputs!$B$9))</f>
        <v>0</v>
      </c>
      <c r="H351" s="3">
        <f>IF(Inputs!$B$27&lt;&gt;"Ready to model","PENDING INPUTS",Inputs!$B$7)</f>
        <v>550</v>
      </c>
      <c r="I351" s="3">
        <f>IF(Inputs!$B$27&lt;&gt;"Ready to model","PENDING INPUTS",MAX(0,F351+G351-H351))</f>
        <v>0</v>
      </c>
      <c r="J351" s="3">
        <f>IF(Inputs!$B$27&lt;&gt;"Ready to model","PENDING INPUTS",IF(F351+G351&gt;H351,IF(F351+G351=0,0,H351*F351/(F351+G351)),MIN(B351+D351,F351+MAX(0,H351-F351-G351-IF((IF(A351&lt;=Inputs!$B$13,Inputs!$B$12,Inputs!$B$14))&lt;Inputs!$B$5,C351+E351-G351,0)))))</f>
        <v>0</v>
      </c>
      <c r="K351" s="3">
        <f>IF(Inputs!$B$27&lt;&gt;"Ready to model","PENDING INPUTS",MIN(C351+E351,MAX(0,H351-J351)))</f>
        <v>0</v>
      </c>
      <c r="L351" s="3">
        <f>IF(Inputs!$B$27&lt;&gt;"Ready to model","PENDING INPUTS",MAX(0,B351+D351-J351))</f>
        <v>0</v>
      </c>
      <c r="M351" s="3">
        <f>IF(Inputs!$B$27&lt;&gt;"Ready to model","PENDING INPUTS",MAX(0,C351+E351-K351))</f>
        <v>0</v>
      </c>
      <c r="N351" s="3">
        <f>IF(Inputs!$B$27&lt;&gt;"Ready to model","PENDING INPUTS",L351+M351)</f>
        <v>0</v>
      </c>
      <c r="O351" s="3">
        <f>IF(Inputs!$B$27&lt;&gt;"Ready to model","PENDING INPUTS",D351+E351+O350)</f>
        <v>792.25</v>
      </c>
      <c r="P351" s="3">
        <f>IF(Inputs!$B$27&lt;&gt;"Ready to model","PENDING INPUTS",J351+K351+P350)</f>
        <v>10866.25</v>
      </c>
    </row>
    <row r="352" spans="1:16" ht="27.95" customHeight="1" x14ac:dyDescent="0.25">
      <c r="A352">
        <v>348</v>
      </c>
      <c r="B352" s="3">
        <f>IF(Inputs!$B$27&lt;&gt;"Ready to model","PENDING INPUTS",L351)</f>
        <v>0</v>
      </c>
      <c r="C352" s="3">
        <f>IF(Inputs!$B$27&lt;&gt;"Ready to model","PENDING INPUTS",M351)</f>
        <v>0</v>
      </c>
      <c r="D352" s="3">
        <f>IF(Inputs!$B$27&lt;&gt;"Ready to model","PENDING INPUTS",ROUND(B352*(IF(A352&lt;=Inputs!$B$13,Inputs!$B$12,Inputs!$B$14))/12,2))</f>
        <v>0</v>
      </c>
      <c r="E352" s="3">
        <f>IF(Inputs!$B$27&lt;&gt;"Ready to model","PENDING INPUTS",ROUND(C352*Inputs!$B$5/12,2))</f>
        <v>0</v>
      </c>
      <c r="F352" s="3">
        <f>IF(Inputs!$B$27&lt;&gt;"Ready to model","PENDING INPUTS",MIN(B352+D352,MAX(Inputs!$B$16,ROUND(B352*Inputs!$B$15,2))))</f>
        <v>0</v>
      </c>
      <c r="G352" s="3">
        <f>IF(Inputs!$B$27&lt;&gt;"Ready to model","PENDING INPUTS",MIN(C352+E352,Inputs!$B$9))</f>
        <v>0</v>
      </c>
      <c r="H352" s="3">
        <f>IF(Inputs!$B$27&lt;&gt;"Ready to model","PENDING INPUTS",Inputs!$B$7)</f>
        <v>550</v>
      </c>
      <c r="I352" s="3">
        <f>IF(Inputs!$B$27&lt;&gt;"Ready to model","PENDING INPUTS",MAX(0,F352+G352-H352))</f>
        <v>0</v>
      </c>
      <c r="J352" s="3">
        <f>IF(Inputs!$B$27&lt;&gt;"Ready to model","PENDING INPUTS",IF(F352+G352&gt;H352,IF(F352+G352=0,0,H352*F352/(F352+G352)),MIN(B352+D352,F352+MAX(0,H352-F352-G352-IF((IF(A352&lt;=Inputs!$B$13,Inputs!$B$12,Inputs!$B$14))&lt;Inputs!$B$5,C352+E352-G352,0)))))</f>
        <v>0</v>
      </c>
      <c r="K352" s="3">
        <f>IF(Inputs!$B$27&lt;&gt;"Ready to model","PENDING INPUTS",MIN(C352+E352,MAX(0,H352-J352)))</f>
        <v>0</v>
      </c>
      <c r="L352" s="3">
        <f>IF(Inputs!$B$27&lt;&gt;"Ready to model","PENDING INPUTS",MAX(0,B352+D352-J352))</f>
        <v>0</v>
      </c>
      <c r="M352" s="3">
        <f>IF(Inputs!$B$27&lt;&gt;"Ready to model","PENDING INPUTS",MAX(0,C352+E352-K352))</f>
        <v>0</v>
      </c>
      <c r="N352" s="3">
        <f>IF(Inputs!$B$27&lt;&gt;"Ready to model","PENDING INPUTS",L352+M352)</f>
        <v>0</v>
      </c>
      <c r="O352" s="3">
        <f>IF(Inputs!$B$27&lt;&gt;"Ready to model","PENDING INPUTS",D352+E352+O351)</f>
        <v>792.25</v>
      </c>
      <c r="P352" s="3">
        <f>IF(Inputs!$B$27&lt;&gt;"Ready to model","PENDING INPUTS",J352+K352+P351)</f>
        <v>10866.25</v>
      </c>
    </row>
    <row r="353" spans="1:16" ht="27.95" customHeight="1" x14ac:dyDescent="0.25">
      <c r="A353">
        <v>349</v>
      </c>
      <c r="B353" s="3">
        <f>IF(Inputs!$B$27&lt;&gt;"Ready to model","PENDING INPUTS",L352)</f>
        <v>0</v>
      </c>
      <c r="C353" s="3">
        <f>IF(Inputs!$B$27&lt;&gt;"Ready to model","PENDING INPUTS",M352)</f>
        <v>0</v>
      </c>
      <c r="D353" s="3">
        <f>IF(Inputs!$B$27&lt;&gt;"Ready to model","PENDING INPUTS",ROUND(B353*(IF(A353&lt;=Inputs!$B$13,Inputs!$B$12,Inputs!$B$14))/12,2))</f>
        <v>0</v>
      </c>
      <c r="E353" s="3">
        <f>IF(Inputs!$B$27&lt;&gt;"Ready to model","PENDING INPUTS",ROUND(C353*Inputs!$B$5/12,2))</f>
        <v>0</v>
      </c>
      <c r="F353" s="3">
        <f>IF(Inputs!$B$27&lt;&gt;"Ready to model","PENDING INPUTS",MIN(B353+D353,MAX(Inputs!$B$16,ROUND(B353*Inputs!$B$15,2))))</f>
        <v>0</v>
      </c>
      <c r="G353" s="3">
        <f>IF(Inputs!$B$27&lt;&gt;"Ready to model","PENDING INPUTS",MIN(C353+E353,Inputs!$B$9))</f>
        <v>0</v>
      </c>
      <c r="H353" s="3">
        <f>IF(Inputs!$B$27&lt;&gt;"Ready to model","PENDING INPUTS",Inputs!$B$7)</f>
        <v>550</v>
      </c>
      <c r="I353" s="3">
        <f>IF(Inputs!$B$27&lt;&gt;"Ready to model","PENDING INPUTS",MAX(0,F353+G353-H353))</f>
        <v>0</v>
      </c>
      <c r="J353" s="3">
        <f>IF(Inputs!$B$27&lt;&gt;"Ready to model","PENDING INPUTS",IF(F353+G353&gt;H353,IF(F353+G353=0,0,H353*F353/(F353+G353)),MIN(B353+D353,F353+MAX(0,H353-F353-G353-IF((IF(A353&lt;=Inputs!$B$13,Inputs!$B$12,Inputs!$B$14))&lt;Inputs!$B$5,C353+E353-G353,0)))))</f>
        <v>0</v>
      </c>
      <c r="K353" s="3">
        <f>IF(Inputs!$B$27&lt;&gt;"Ready to model","PENDING INPUTS",MIN(C353+E353,MAX(0,H353-J353)))</f>
        <v>0</v>
      </c>
      <c r="L353" s="3">
        <f>IF(Inputs!$B$27&lt;&gt;"Ready to model","PENDING INPUTS",MAX(0,B353+D353-J353))</f>
        <v>0</v>
      </c>
      <c r="M353" s="3">
        <f>IF(Inputs!$B$27&lt;&gt;"Ready to model","PENDING INPUTS",MAX(0,C353+E353-K353))</f>
        <v>0</v>
      </c>
      <c r="N353" s="3">
        <f>IF(Inputs!$B$27&lt;&gt;"Ready to model","PENDING INPUTS",L353+M353)</f>
        <v>0</v>
      </c>
      <c r="O353" s="3">
        <f>IF(Inputs!$B$27&lt;&gt;"Ready to model","PENDING INPUTS",D353+E353+O352)</f>
        <v>792.25</v>
      </c>
      <c r="P353" s="3">
        <f>IF(Inputs!$B$27&lt;&gt;"Ready to model","PENDING INPUTS",J353+K353+P352)</f>
        <v>10866.25</v>
      </c>
    </row>
    <row r="354" spans="1:16" ht="27.95" customHeight="1" x14ac:dyDescent="0.25">
      <c r="A354">
        <v>350</v>
      </c>
      <c r="B354" s="3">
        <f>IF(Inputs!$B$27&lt;&gt;"Ready to model","PENDING INPUTS",L353)</f>
        <v>0</v>
      </c>
      <c r="C354" s="3">
        <f>IF(Inputs!$B$27&lt;&gt;"Ready to model","PENDING INPUTS",M353)</f>
        <v>0</v>
      </c>
      <c r="D354" s="3">
        <f>IF(Inputs!$B$27&lt;&gt;"Ready to model","PENDING INPUTS",ROUND(B354*(IF(A354&lt;=Inputs!$B$13,Inputs!$B$12,Inputs!$B$14))/12,2))</f>
        <v>0</v>
      </c>
      <c r="E354" s="3">
        <f>IF(Inputs!$B$27&lt;&gt;"Ready to model","PENDING INPUTS",ROUND(C354*Inputs!$B$5/12,2))</f>
        <v>0</v>
      </c>
      <c r="F354" s="3">
        <f>IF(Inputs!$B$27&lt;&gt;"Ready to model","PENDING INPUTS",MIN(B354+D354,MAX(Inputs!$B$16,ROUND(B354*Inputs!$B$15,2))))</f>
        <v>0</v>
      </c>
      <c r="G354" s="3">
        <f>IF(Inputs!$B$27&lt;&gt;"Ready to model","PENDING INPUTS",MIN(C354+E354,Inputs!$B$9))</f>
        <v>0</v>
      </c>
      <c r="H354" s="3">
        <f>IF(Inputs!$B$27&lt;&gt;"Ready to model","PENDING INPUTS",Inputs!$B$7)</f>
        <v>550</v>
      </c>
      <c r="I354" s="3">
        <f>IF(Inputs!$B$27&lt;&gt;"Ready to model","PENDING INPUTS",MAX(0,F354+G354-H354))</f>
        <v>0</v>
      </c>
      <c r="J354" s="3">
        <f>IF(Inputs!$B$27&lt;&gt;"Ready to model","PENDING INPUTS",IF(F354+G354&gt;H354,IF(F354+G354=0,0,H354*F354/(F354+G354)),MIN(B354+D354,F354+MAX(0,H354-F354-G354-IF((IF(A354&lt;=Inputs!$B$13,Inputs!$B$12,Inputs!$B$14))&lt;Inputs!$B$5,C354+E354-G354,0)))))</f>
        <v>0</v>
      </c>
      <c r="K354" s="3">
        <f>IF(Inputs!$B$27&lt;&gt;"Ready to model","PENDING INPUTS",MIN(C354+E354,MAX(0,H354-J354)))</f>
        <v>0</v>
      </c>
      <c r="L354" s="3">
        <f>IF(Inputs!$B$27&lt;&gt;"Ready to model","PENDING INPUTS",MAX(0,B354+D354-J354))</f>
        <v>0</v>
      </c>
      <c r="M354" s="3">
        <f>IF(Inputs!$B$27&lt;&gt;"Ready to model","PENDING INPUTS",MAX(0,C354+E354-K354))</f>
        <v>0</v>
      </c>
      <c r="N354" s="3">
        <f>IF(Inputs!$B$27&lt;&gt;"Ready to model","PENDING INPUTS",L354+M354)</f>
        <v>0</v>
      </c>
      <c r="O354" s="3">
        <f>IF(Inputs!$B$27&lt;&gt;"Ready to model","PENDING INPUTS",D354+E354+O353)</f>
        <v>792.25</v>
      </c>
      <c r="P354" s="3">
        <f>IF(Inputs!$B$27&lt;&gt;"Ready to model","PENDING INPUTS",J354+K354+P353)</f>
        <v>10866.25</v>
      </c>
    </row>
    <row r="355" spans="1:16" ht="27.95" customHeight="1" x14ac:dyDescent="0.25">
      <c r="A355">
        <v>351</v>
      </c>
      <c r="B355" s="3">
        <f>IF(Inputs!$B$27&lt;&gt;"Ready to model","PENDING INPUTS",L354)</f>
        <v>0</v>
      </c>
      <c r="C355" s="3">
        <f>IF(Inputs!$B$27&lt;&gt;"Ready to model","PENDING INPUTS",M354)</f>
        <v>0</v>
      </c>
      <c r="D355" s="3">
        <f>IF(Inputs!$B$27&lt;&gt;"Ready to model","PENDING INPUTS",ROUND(B355*(IF(A355&lt;=Inputs!$B$13,Inputs!$B$12,Inputs!$B$14))/12,2))</f>
        <v>0</v>
      </c>
      <c r="E355" s="3">
        <f>IF(Inputs!$B$27&lt;&gt;"Ready to model","PENDING INPUTS",ROUND(C355*Inputs!$B$5/12,2))</f>
        <v>0</v>
      </c>
      <c r="F355" s="3">
        <f>IF(Inputs!$B$27&lt;&gt;"Ready to model","PENDING INPUTS",MIN(B355+D355,MAX(Inputs!$B$16,ROUND(B355*Inputs!$B$15,2))))</f>
        <v>0</v>
      </c>
      <c r="G355" s="3">
        <f>IF(Inputs!$B$27&lt;&gt;"Ready to model","PENDING INPUTS",MIN(C355+E355,Inputs!$B$9))</f>
        <v>0</v>
      </c>
      <c r="H355" s="3">
        <f>IF(Inputs!$B$27&lt;&gt;"Ready to model","PENDING INPUTS",Inputs!$B$7)</f>
        <v>550</v>
      </c>
      <c r="I355" s="3">
        <f>IF(Inputs!$B$27&lt;&gt;"Ready to model","PENDING INPUTS",MAX(0,F355+G355-H355))</f>
        <v>0</v>
      </c>
      <c r="J355" s="3">
        <f>IF(Inputs!$B$27&lt;&gt;"Ready to model","PENDING INPUTS",IF(F355+G355&gt;H355,IF(F355+G355=0,0,H355*F355/(F355+G355)),MIN(B355+D355,F355+MAX(0,H355-F355-G355-IF((IF(A355&lt;=Inputs!$B$13,Inputs!$B$12,Inputs!$B$14))&lt;Inputs!$B$5,C355+E355-G355,0)))))</f>
        <v>0</v>
      </c>
      <c r="K355" s="3">
        <f>IF(Inputs!$B$27&lt;&gt;"Ready to model","PENDING INPUTS",MIN(C355+E355,MAX(0,H355-J355)))</f>
        <v>0</v>
      </c>
      <c r="L355" s="3">
        <f>IF(Inputs!$B$27&lt;&gt;"Ready to model","PENDING INPUTS",MAX(0,B355+D355-J355))</f>
        <v>0</v>
      </c>
      <c r="M355" s="3">
        <f>IF(Inputs!$B$27&lt;&gt;"Ready to model","PENDING INPUTS",MAX(0,C355+E355-K355))</f>
        <v>0</v>
      </c>
      <c r="N355" s="3">
        <f>IF(Inputs!$B$27&lt;&gt;"Ready to model","PENDING INPUTS",L355+M355)</f>
        <v>0</v>
      </c>
      <c r="O355" s="3">
        <f>IF(Inputs!$B$27&lt;&gt;"Ready to model","PENDING INPUTS",D355+E355+O354)</f>
        <v>792.25</v>
      </c>
      <c r="P355" s="3">
        <f>IF(Inputs!$B$27&lt;&gt;"Ready to model","PENDING INPUTS",J355+K355+P354)</f>
        <v>10866.25</v>
      </c>
    </row>
    <row r="356" spans="1:16" ht="27.95" customHeight="1" x14ac:dyDescent="0.25">
      <c r="A356">
        <v>352</v>
      </c>
      <c r="B356" s="3">
        <f>IF(Inputs!$B$27&lt;&gt;"Ready to model","PENDING INPUTS",L355)</f>
        <v>0</v>
      </c>
      <c r="C356" s="3">
        <f>IF(Inputs!$B$27&lt;&gt;"Ready to model","PENDING INPUTS",M355)</f>
        <v>0</v>
      </c>
      <c r="D356" s="3">
        <f>IF(Inputs!$B$27&lt;&gt;"Ready to model","PENDING INPUTS",ROUND(B356*(IF(A356&lt;=Inputs!$B$13,Inputs!$B$12,Inputs!$B$14))/12,2))</f>
        <v>0</v>
      </c>
      <c r="E356" s="3">
        <f>IF(Inputs!$B$27&lt;&gt;"Ready to model","PENDING INPUTS",ROUND(C356*Inputs!$B$5/12,2))</f>
        <v>0</v>
      </c>
      <c r="F356" s="3">
        <f>IF(Inputs!$B$27&lt;&gt;"Ready to model","PENDING INPUTS",MIN(B356+D356,MAX(Inputs!$B$16,ROUND(B356*Inputs!$B$15,2))))</f>
        <v>0</v>
      </c>
      <c r="G356" s="3">
        <f>IF(Inputs!$B$27&lt;&gt;"Ready to model","PENDING INPUTS",MIN(C356+E356,Inputs!$B$9))</f>
        <v>0</v>
      </c>
      <c r="H356" s="3">
        <f>IF(Inputs!$B$27&lt;&gt;"Ready to model","PENDING INPUTS",Inputs!$B$7)</f>
        <v>550</v>
      </c>
      <c r="I356" s="3">
        <f>IF(Inputs!$B$27&lt;&gt;"Ready to model","PENDING INPUTS",MAX(0,F356+G356-H356))</f>
        <v>0</v>
      </c>
      <c r="J356" s="3">
        <f>IF(Inputs!$B$27&lt;&gt;"Ready to model","PENDING INPUTS",IF(F356+G356&gt;H356,IF(F356+G356=0,0,H356*F356/(F356+G356)),MIN(B356+D356,F356+MAX(0,H356-F356-G356-IF((IF(A356&lt;=Inputs!$B$13,Inputs!$B$12,Inputs!$B$14))&lt;Inputs!$B$5,C356+E356-G356,0)))))</f>
        <v>0</v>
      </c>
      <c r="K356" s="3">
        <f>IF(Inputs!$B$27&lt;&gt;"Ready to model","PENDING INPUTS",MIN(C356+E356,MAX(0,H356-J356)))</f>
        <v>0</v>
      </c>
      <c r="L356" s="3">
        <f>IF(Inputs!$B$27&lt;&gt;"Ready to model","PENDING INPUTS",MAX(0,B356+D356-J356))</f>
        <v>0</v>
      </c>
      <c r="M356" s="3">
        <f>IF(Inputs!$B$27&lt;&gt;"Ready to model","PENDING INPUTS",MAX(0,C356+E356-K356))</f>
        <v>0</v>
      </c>
      <c r="N356" s="3">
        <f>IF(Inputs!$B$27&lt;&gt;"Ready to model","PENDING INPUTS",L356+M356)</f>
        <v>0</v>
      </c>
      <c r="O356" s="3">
        <f>IF(Inputs!$B$27&lt;&gt;"Ready to model","PENDING INPUTS",D356+E356+O355)</f>
        <v>792.25</v>
      </c>
      <c r="P356" s="3">
        <f>IF(Inputs!$B$27&lt;&gt;"Ready to model","PENDING INPUTS",J356+K356+P355)</f>
        <v>10866.25</v>
      </c>
    </row>
    <row r="357" spans="1:16" ht="27.95" customHeight="1" x14ac:dyDescent="0.25">
      <c r="A357">
        <v>353</v>
      </c>
      <c r="B357" s="3">
        <f>IF(Inputs!$B$27&lt;&gt;"Ready to model","PENDING INPUTS",L356)</f>
        <v>0</v>
      </c>
      <c r="C357" s="3">
        <f>IF(Inputs!$B$27&lt;&gt;"Ready to model","PENDING INPUTS",M356)</f>
        <v>0</v>
      </c>
      <c r="D357" s="3">
        <f>IF(Inputs!$B$27&lt;&gt;"Ready to model","PENDING INPUTS",ROUND(B357*(IF(A357&lt;=Inputs!$B$13,Inputs!$B$12,Inputs!$B$14))/12,2))</f>
        <v>0</v>
      </c>
      <c r="E357" s="3">
        <f>IF(Inputs!$B$27&lt;&gt;"Ready to model","PENDING INPUTS",ROUND(C357*Inputs!$B$5/12,2))</f>
        <v>0</v>
      </c>
      <c r="F357" s="3">
        <f>IF(Inputs!$B$27&lt;&gt;"Ready to model","PENDING INPUTS",MIN(B357+D357,MAX(Inputs!$B$16,ROUND(B357*Inputs!$B$15,2))))</f>
        <v>0</v>
      </c>
      <c r="G357" s="3">
        <f>IF(Inputs!$B$27&lt;&gt;"Ready to model","PENDING INPUTS",MIN(C357+E357,Inputs!$B$9))</f>
        <v>0</v>
      </c>
      <c r="H357" s="3">
        <f>IF(Inputs!$B$27&lt;&gt;"Ready to model","PENDING INPUTS",Inputs!$B$7)</f>
        <v>550</v>
      </c>
      <c r="I357" s="3">
        <f>IF(Inputs!$B$27&lt;&gt;"Ready to model","PENDING INPUTS",MAX(0,F357+G357-H357))</f>
        <v>0</v>
      </c>
      <c r="J357" s="3">
        <f>IF(Inputs!$B$27&lt;&gt;"Ready to model","PENDING INPUTS",IF(F357+G357&gt;H357,IF(F357+G357=0,0,H357*F357/(F357+G357)),MIN(B357+D357,F357+MAX(0,H357-F357-G357-IF((IF(A357&lt;=Inputs!$B$13,Inputs!$B$12,Inputs!$B$14))&lt;Inputs!$B$5,C357+E357-G357,0)))))</f>
        <v>0</v>
      </c>
      <c r="K357" s="3">
        <f>IF(Inputs!$B$27&lt;&gt;"Ready to model","PENDING INPUTS",MIN(C357+E357,MAX(0,H357-J357)))</f>
        <v>0</v>
      </c>
      <c r="L357" s="3">
        <f>IF(Inputs!$B$27&lt;&gt;"Ready to model","PENDING INPUTS",MAX(0,B357+D357-J357))</f>
        <v>0</v>
      </c>
      <c r="M357" s="3">
        <f>IF(Inputs!$B$27&lt;&gt;"Ready to model","PENDING INPUTS",MAX(0,C357+E357-K357))</f>
        <v>0</v>
      </c>
      <c r="N357" s="3">
        <f>IF(Inputs!$B$27&lt;&gt;"Ready to model","PENDING INPUTS",L357+M357)</f>
        <v>0</v>
      </c>
      <c r="O357" s="3">
        <f>IF(Inputs!$B$27&lt;&gt;"Ready to model","PENDING INPUTS",D357+E357+O356)</f>
        <v>792.25</v>
      </c>
      <c r="P357" s="3">
        <f>IF(Inputs!$B$27&lt;&gt;"Ready to model","PENDING INPUTS",J357+K357+P356)</f>
        <v>10866.25</v>
      </c>
    </row>
    <row r="358" spans="1:16" ht="27.95" customHeight="1" x14ac:dyDescent="0.25">
      <c r="A358">
        <v>354</v>
      </c>
      <c r="B358" s="3">
        <f>IF(Inputs!$B$27&lt;&gt;"Ready to model","PENDING INPUTS",L357)</f>
        <v>0</v>
      </c>
      <c r="C358" s="3">
        <f>IF(Inputs!$B$27&lt;&gt;"Ready to model","PENDING INPUTS",M357)</f>
        <v>0</v>
      </c>
      <c r="D358" s="3">
        <f>IF(Inputs!$B$27&lt;&gt;"Ready to model","PENDING INPUTS",ROUND(B358*(IF(A358&lt;=Inputs!$B$13,Inputs!$B$12,Inputs!$B$14))/12,2))</f>
        <v>0</v>
      </c>
      <c r="E358" s="3">
        <f>IF(Inputs!$B$27&lt;&gt;"Ready to model","PENDING INPUTS",ROUND(C358*Inputs!$B$5/12,2))</f>
        <v>0</v>
      </c>
      <c r="F358" s="3">
        <f>IF(Inputs!$B$27&lt;&gt;"Ready to model","PENDING INPUTS",MIN(B358+D358,MAX(Inputs!$B$16,ROUND(B358*Inputs!$B$15,2))))</f>
        <v>0</v>
      </c>
      <c r="G358" s="3">
        <f>IF(Inputs!$B$27&lt;&gt;"Ready to model","PENDING INPUTS",MIN(C358+E358,Inputs!$B$9))</f>
        <v>0</v>
      </c>
      <c r="H358" s="3">
        <f>IF(Inputs!$B$27&lt;&gt;"Ready to model","PENDING INPUTS",Inputs!$B$7)</f>
        <v>550</v>
      </c>
      <c r="I358" s="3">
        <f>IF(Inputs!$B$27&lt;&gt;"Ready to model","PENDING INPUTS",MAX(0,F358+G358-H358))</f>
        <v>0</v>
      </c>
      <c r="J358" s="3">
        <f>IF(Inputs!$B$27&lt;&gt;"Ready to model","PENDING INPUTS",IF(F358+G358&gt;H358,IF(F358+G358=0,0,H358*F358/(F358+G358)),MIN(B358+D358,F358+MAX(0,H358-F358-G358-IF((IF(A358&lt;=Inputs!$B$13,Inputs!$B$12,Inputs!$B$14))&lt;Inputs!$B$5,C358+E358-G358,0)))))</f>
        <v>0</v>
      </c>
      <c r="K358" s="3">
        <f>IF(Inputs!$B$27&lt;&gt;"Ready to model","PENDING INPUTS",MIN(C358+E358,MAX(0,H358-J358)))</f>
        <v>0</v>
      </c>
      <c r="L358" s="3">
        <f>IF(Inputs!$B$27&lt;&gt;"Ready to model","PENDING INPUTS",MAX(0,B358+D358-J358))</f>
        <v>0</v>
      </c>
      <c r="M358" s="3">
        <f>IF(Inputs!$B$27&lt;&gt;"Ready to model","PENDING INPUTS",MAX(0,C358+E358-K358))</f>
        <v>0</v>
      </c>
      <c r="N358" s="3">
        <f>IF(Inputs!$B$27&lt;&gt;"Ready to model","PENDING INPUTS",L358+M358)</f>
        <v>0</v>
      </c>
      <c r="O358" s="3">
        <f>IF(Inputs!$B$27&lt;&gt;"Ready to model","PENDING INPUTS",D358+E358+O357)</f>
        <v>792.25</v>
      </c>
      <c r="P358" s="3">
        <f>IF(Inputs!$B$27&lt;&gt;"Ready to model","PENDING INPUTS",J358+K358+P357)</f>
        <v>10866.25</v>
      </c>
    </row>
    <row r="359" spans="1:16" ht="27.95" customHeight="1" x14ac:dyDescent="0.25">
      <c r="A359">
        <v>355</v>
      </c>
      <c r="B359" s="3">
        <f>IF(Inputs!$B$27&lt;&gt;"Ready to model","PENDING INPUTS",L358)</f>
        <v>0</v>
      </c>
      <c r="C359" s="3">
        <f>IF(Inputs!$B$27&lt;&gt;"Ready to model","PENDING INPUTS",M358)</f>
        <v>0</v>
      </c>
      <c r="D359" s="3">
        <f>IF(Inputs!$B$27&lt;&gt;"Ready to model","PENDING INPUTS",ROUND(B359*(IF(A359&lt;=Inputs!$B$13,Inputs!$B$12,Inputs!$B$14))/12,2))</f>
        <v>0</v>
      </c>
      <c r="E359" s="3">
        <f>IF(Inputs!$B$27&lt;&gt;"Ready to model","PENDING INPUTS",ROUND(C359*Inputs!$B$5/12,2))</f>
        <v>0</v>
      </c>
      <c r="F359" s="3">
        <f>IF(Inputs!$B$27&lt;&gt;"Ready to model","PENDING INPUTS",MIN(B359+D359,MAX(Inputs!$B$16,ROUND(B359*Inputs!$B$15,2))))</f>
        <v>0</v>
      </c>
      <c r="G359" s="3">
        <f>IF(Inputs!$B$27&lt;&gt;"Ready to model","PENDING INPUTS",MIN(C359+E359,Inputs!$B$9))</f>
        <v>0</v>
      </c>
      <c r="H359" s="3">
        <f>IF(Inputs!$B$27&lt;&gt;"Ready to model","PENDING INPUTS",Inputs!$B$7)</f>
        <v>550</v>
      </c>
      <c r="I359" s="3">
        <f>IF(Inputs!$B$27&lt;&gt;"Ready to model","PENDING INPUTS",MAX(0,F359+G359-H359))</f>
        <v>0</v>
      </c>
      <c r="J359" s="3">
        <f>IF(Inputs!$B$27&lt;&gt;"Ready to model","PENDING INPUTS",IF(F359+G359&gt;H359,IF(F359+G359=0,0,H359*F359/(F359+G359)),MIN(B359+D359,F359+MAX(0,H359-F359-G359-IF((IF(A359&lt;=Inputs!$B$13,Inputs!$B$12,Inputs!$B$14))&lt;Inputs!$B$5,C359+E359-G359,0)))))</f>
        <v>0</v>
      </c>
      <c r="K359" s="3">
        <f>IF(Inputs!$B$27&lt;&gt;"Ready to model","PENDING INPUTS",MIN(C359+E359,MAX(0,H359-J359)))</f>
        <v>0</v>
      </c>
      <c r="L359" s="3">
        <f>IF(Inputs!$B$27&lt;&gt;"Ready to model","PENDING INPUTS",MAX(0,B359+D359-J359))</f>
        <v>0</v>
      </c>
      <c r="M359" s="3">
        <f>IF(Inputs!$B$27&lt;&gt;"Ready to model","PENDING INPUTS",MAX(0,C359+E359-K359))</f>
        <v>0</v>
      </c>
      <c r="N359" s="3">
        <f>IF(Inputs!$B$27&lt;&gt;"Ready to model","PENDING INPUTS",L359+M359)</f>
        <v>0</v>
      </c>
      <c r="O359" s="3">
        <f>IF(Inputs!$B$27&lt;&gt;"Ready to model","PENDING INPUTS",D359+E359+O358)</f>
        <v>792.25</v>
      </c>
      <c r="P359" s="3">
        <f>IF(Inputs!$B$27&lt;&gt;"Ready to model","PENDING INPUTS",J359+K359+P358)</f>
        <v>10866.25</v>
      </c>
    </row>
    <row r="360" spans="1:16" ht="27.95" customHeight="1" x14ac:dyDescent="0.25">
      <c r="A360">
        <v>356</v>
      </c>
      <c r="B360" s="3">
        <f>IF(Inputs!$B$27&lt;&gt;"Ready to model","PENDING INPUTS",L359)</f>
        <v>0</v>
      </c>
      <c r="C360" s="3">
        <f>IF(Inputs!$B$27&lt;&gt;"Ready to model","PENDING INPUTS",M359)</f>
        <v>0</v>
      </c>
      <c r="D360" s="3">
        <f>IF(Inputs!$B$27&lt;&gt;"Ready to model","PENDING INPUTS",ROUND(B360*(IF(A360&lt;=Inputs!$B$13,Inputs!$B$12,Inputs!$B$14))/12,2))</f>
        <v>0</v>
      </c>
      <c r="E360" s="3">
        <f>IF(Inputs!$B$27&lt;&gt;"Ready to model","PENDING INPUTS",ROUND(C360*Inputs!$B$5/12,2))</f>
        <v>0</v>
      </c>
      <c r="F360" s="3">
        <f>IF(Inputs!$B$27&lt;&gt;"Ready to model","PENDING INPUTS",MIN(B360+D360,MAX(Inputs!$B$16,ROUND(B360*Inputs!$B$15,2))))</f>
        <v>0</v>
      </c>
      <c r="G360" s="3">
        <f>IF(Inputs!$B$27&lt;&gt;"Ready to model","PENDING INPUTS",MIN(C360+E360,Inputs!$B$9))</f>
        <v>0</v>
      </c>
      <c r="H360" s="3">
        <f>IF(Inputs!$B$27&lt;&gt;"Ready to model","PENDING INPUTS",Inputs!$B$7)</f>
        <v>550</v>
      </c>
      <c r="I360" s="3">
        <f>IF(Inputs!$B$27&lt;&gt;"Ready to model","PENDING INPUTS",MAX(0,F360+G360-H360))</f>
        <v>0</v>
      </c>
      <c r="J360" s="3">
        <f>IF(Inputs!$B$27&lt;&gt;"Ready to model","PENDING INPUTS",IF(F360+G360&gt;H360,IF(F360+G360=0,0,H360*F360/(F360+G360)),MIN(B360+D360,F360+MAX(0,H360-F360-G360-IF((IF(A360&lt;=Inputs!$B$13,Inputs!$B$12,Inputs!$B$14))&lt;Inputs!$B$5,C360+E360-G360,0)))))</f>
        <v>0</v>
      </c>
      <c r="K360" s="3">
        <f>IF(Inputs!$B$27&lt;&gt;"Ready to model","PENDING INPUTS",MIN(C360+E360,MAX(0,H360-J360)))</f>
        <v>0</v>
      </c>
      <c r="L360" s="3">
        <f>IF(Inputs!$B$27&lt;&gt;"Ready to model","PENDING INPUTS",MAX(0,B360+D360-J360))</f>
        <v>0</v>
      </c>
      <c r="M360" s="3">
        <f>IF(Inputs!$B$27&lt;&gt;"Ready to model","PENDING INPUTS",MAX(0,C360+E360-K360))</f>
        <v>0</v>
      </c>
      <c r="N360" s="3">
        <f>IF(Inputs!$B$27&lt;&gt;"Ready to model","PENDING INPUTS",L360+M360)</f>
        <v>0</v>
      </c>
      <c r="O360" s="3">
        <f>IF(Inputs!$B$27&lt;&gt;"Ready to model","PENDING INPUTS",D360+E360+O359)</f>
        <v>792.25</v>
      </c>
      <c r="P360" s="3">
        <f>IF(Inputs!$B$27&lt;&gt;"Ready to model","PENDING INPUTS",J360+K360+P359)</f>
        <v>10866.25</v>
      </c>
    </row>
    <row r="361" spans="1:16" ht="27.95" customHeight="1" x14ac:dyDescent="0.25">
      <c r="A361">
        <v>357</v>
      </c>
      <c r="B361" s="3">
        <f>IF(Inputs!$B$27&lt;&gt;"Ready to model","PENDING INPUTS",L360)</f>
        <v>0</v>
      </c>
      <c r="C361" s="3">
        <f>IF(Inputs!$B$27&lt;&gt;"Ready to model","PENDING INPUTS",M360)</f>
        <v>0</v>
      </c>
      <c r="D361" s="3">
        <f>IF(Inputs!$B$27&lt;&gt;"Ready to model","PENDING INPUTS",ROUND(B361*(IF(A361&lt;=Inputs!$B$13,Inputs!$B$12,Inputs!$B$14))/12,2))</f>
        <v>0</v>
      </c>
      <c r="E361" s="3">
        <f>IF(Inputs!$B$27&lt;&gt;"Ready to model","PENDING INPUTS",ROUND(C361*Inputs!$B$5/12,2))</f>
        <v>0</v>
      </c>
      <c r="F361" s="3">
        <f>IF(Inputs!$B$27&lt;&gt;"Ready to model","PENDING INPUTS",MIN(B361+D361,MAX(Inputs!$B$16,ROUND(B361*Inputs!$B$15,2))))</f>
        <v>0</v>
      </c>
      <c r="G361" s="3">
        <f>IF(Inputs!$B$27&lt;&gt;"Ready to model","PENDING INPUTS",MIN(C361+E361,Inputs!$B$9))</f>
        <v>0</v>
      </c>
      <c r="H361" s="3">
        <f>IF(Inputs!$B$27&lt;&gt;"Ready to model","PENDING INPUTS",Inputs!$B$7)</f>
        <v>550</v>
      </c>
      <c r="I361" s="3">
        <f>IF(Inputs!$B$27&lt;&gt;"Ready to model","PENDING INPUTS",MAX(0,F361+G361-H361))</f>
        <v>0</v>
      </c>
      <c r="J361" s="3">
        <f>IF(Inputs!$B$27&lt;&gt;"Ready to model","PENDING INPUTS",IF(F361+G361&gt;H361,IF(F361+G361=0,0,H361*F361/(F361+G361)),MIN(B361+D361,F361+MAX(0,H361-F361-G361-IF((IF(A361&lt;=Inputs!$B$13,Inputs!$B$12,Inputs!$B$14))&lt;Inputs!$B$5,C361+E361-G361,0)))))</f>
        <v>0</v>
      </c>
      <c r="K361" s="3">
        <f>IF(Inputs!$B$27&lt;&gt;"Ready to model","PENDING INPUTS",MIN(C361+E361,MAX(0,H361-J361)))</f>
        <v>0</v>
      </c>
      <c r="L361" s="3">
        <f>IF(Inputs!$B$27&lt;&gt;"Ready to model","PENDING INPUTS",MAX(0,B361+D361-J361))</f>
        <v>0</v>
      </c>
      <c r="M361" s="3">
        <f>IF(Inputs!$B$27&lt;&gt;"Ready to model","PENDING INPUTS",MAX(0,C361+E361-K361))</f>
        <v>0</v>
      </c>
      <c r="N361" s="3">
        <f>IF(Inputs!$B$27&lt;&gt;"Ready to model","PENDING INPUTS",L361+M361)</f>
        <v>0</v>
      </c>
      <c r="O361" s="3">
        <f>IF(Inputs!$B$27&lt;&gt;"Ready to model","PENDING INPUTS",D361+E361+O360)</f>
        <v>792.25</v>
      </c>
      <c r="P361" s="3">
        <f>IF(Inputs!$B$27&lt;&gt;"Ready to model","PENDING INPUTS",J361+K361+P360)</f>
        <v>10866.25</v>
      </c>
    </row>
    <row r="362" spans="1:16" ht="27.95" customHeight="1" x14ac:dyDescent="0.25">
      <c r="A362">
        <v>358</v>
      </c>
      <c r="B362" s="3">
        <f>IF(Inputs!$B$27&lt;&gt;"Ready to model","PENDING INPUTS",L361)</f>
        <v>0</v>
      </c>
      <c r="C362" s="3">
        <f>IF(Inputs!$B$27&lt;&gt;"Ready to model","PENDING INPUTS",M361)</f>
        <v>0</v>
      </c>
      <c r="D362" s="3">
        <f>IF(Inputs!$B$27&lt;&gt;"Ready to model","PENDING INPUTS",ROUND(B362*(IF(A362&lt;=Inputs!$B$13,Inputs!$B$12,Inputs!$B$14))/12,2))</f>
        <v>0</v>
      </c>
      <c r="E362" s="3">
        <f>IF(Inputs!$B$27&lt;&gt;"Ready to model","PENDING INPUTS",ROUND(C362*Inputs!$B$5/12,2))</f>
        <v>0</v>
      </c>
      <c r="F362" s="3">
        <f>IF(Inputs!$B$27&lt;&gt;"Ready to model","PENDING INPUTS",MIN(B362+D362,MAX(Inputs!$B$16,ROUND(B362*Inputs!$B$15,2))))</f>
        <v>0</v>
      </c>
      <c r="G362" s="3">
        <f>IF(Inputs!$B$27&lt;&gt;"Ready to model","PENDING INPUTS",MIN(C362+E362,Inputs!$B$9))</f>
        <v>0</v>
      </c>
      <c r="H362" s="3">
        <f>IF(Inputs!$B$27&lt;&gt;"Ready to model","PENDING INPUTS",Inputs!$B$7)</f>
        <v>550</v>
      </c>
      <c r="I362" s="3">
        <f>IF(Inputs!$B$27&lt;&gt;"Ready to model","PENDING INPUTS",MAX(0,F362+G362-H362))</f>
        <v>0</v>
      </c>
      <c r="J362" s="3">
        <f>IF(Inputs!$B$27&lt;&gt;"Ready to model","PENDING INPUTS",IF(F362+G362&gt;H362,IF(F362+G362=0,0,H362*F362/(F362+G362)),MIN(B362+D362,F362+MAX(0,H362-F362-G362-IF((IF(A362&lt;=Inputs!$B$13,Inputs!$B$12,Inputs!$B$14))&lt;Inputs!$B$5,C362+E362-G362,0)))))</f>
        <v>0</v>
      </c>
      <c r="K362" s="3">
        <f>IF(Inputs!$B$27&lt;&gt;"Ready to model","PENDING INPUTS",MIN(C362+E362,MAX(0,H362-J362)))</f>
        <v>0</v>
      </c>
      <c r="L362" s="3">
        <f>IF(Inputs!$B$27&lt;&gt;"Ready to model","PENDING INPUTS",MAX(0,B362+D362-J362))</f>
        <v>0</v>
      </c>
      <c r="M362" s="3">
        <f>IF(Inputs!$B$27&lt;&gt;"Ready to model","PENDING INPUTS",MAX(0,C362+E362-K362))</f>
        <v>0</v>
      </c>
      <c r="N362" s="3">
        <f>IF(Inputs!$B$27&lt;&gt;"Ready to model","PENDING INPUTS",L362+M362)</f>
        <v>0</v>
      </c>
      <c r="O362" s="3">
        <f>IF(Inputs!$B$27&lt;&gt;"Ready to model","PENDING INPUTS",D362+E362+O361)</f>
        <v>792.25</v>
      </c>
      <c r="P362" s="3">
        <f>IF(Inputs!$B$27&lt;&gt;"Ready to model","PENDING INPUTS",J362+K362+P361)</f>
        <v>10866.25</v>
      </c>
    </row>
    <row r="363" spans="1:16" ht="27.95" customHeight="1" x14ac:dyDescent="0.25">
      <c r="A363">
        <v>359</v>
      </c>
      <c r="B363" s="3">
        <f>IF(Inputs!$B$27&lt;&gt;"Ready to model","PENDING INPUTS",L362)</f>
        <v>0</v>
      </c>
      <c r="C363" s="3">
        <f>IF(Inputs!$B$27&lt;&gt;"Ready to model","PENDING INPUTS",M362)</f>
        <v>0</v>
      </c>
      <c r="D363" s="3">
        <f>IF(Inputs!$B$27&lt;&gt;"Ready to model","PENDING INPUTS",ROUND(B363*(IF(A363&lt;=Inputs!$B$13,Inputs!$B$12,Inputs!$B$14))/12,2))</f>
        <v>0</v>
      </c>
      <c r="E363" s="3">
        <f>IF(Inputs!$B$27&lt;&gt;"Ready to model","PENDING INPUTS",ROUND(C363*Inputs!$B$5/12,2))</f>
        <v>0</v>
      </c>
      <c r="F363" s="3">
        <f>IF(Inputs!$B$27&lt;&gt;"Ready to model","PENDING INPUTS",MIN(B363+D363,MAX(Inputs!$B$16,ROUND(B363*Inputs!$B$15,2))))</f>
        <v>0</v>
      </c>
      <c r="G363" s="3">
        <f>IF(Inputs!$B$27&lt;&gt;"Ready to model","PENDING INPUTS",MIN(C363+E363,Inputs!$B$9))</f>
        <v>0</v>
      </c>
      <c r="H363" s="3">
        <f>IF(Inputs!$B$27&lt;&gt;"Ready to model","PENDING INPUTS",Inputs!$B$7)</f>
        <v>550</v>
      </c>
      <c r="I363" s="3">
        <f>IF(Inputs!$B$27&lt;&gt;"Ready to model","PENDING INPUTS",MAX(0,F363+G363-H363))</f>
        <v>0</v>
      </c>
      <c r="J363" s="3">
        <f>IF(Inputs!$B$27&lt;&gt;"Ready to model","PENDING INPUTS",IF(F363+G363&gt;H363,IF(F363+G363=0,0,H363*F363/(F363+G363)),MIN(B363+D363,F363+MAX(0,H363-F363-G363-IF((IF(A363&lt;=Inputs!$B$13,Inputs!$B$12,Inputs!$B$14))&lt;Inputs!$B$5,C363+E363-G363,0)))))</f>
        <v>0</v>
      </c>
      <c r="K363" s="3">
        <f>IF(Inputs!$B$27&lt;&gt;"Ready to model","PENDING INPUTS",MIN(C363+E363,MAX(0,H363-J363)))</f>
        <v>0</v>
      </c>
      <c r="L363" s="3">
        <f>IF(Inputs!$B$27&lt;&gt;"Ready to model","PENDING INPUTS",MAX(0,B363+D363-J363))</f>
        <v>0</v>
      </c>
      <c r="M363" s="3">
        <f>IF(Inputs!$B$27&lt;&gt;"Ready to model","PENDING INPUTS",MAX(0,C363+E363-K363))</f>
        <v>0</v>
      </c>
      <c r="N363" s="3">
        <f>IF(Inputs!$B$27&lt;&gt;"Ready to model","PENDING INPUTS",L363+M363)</f>
        <v>0</v>
      </c>
      <c r="O363" s="3">
        <f>IF(Inputs!$B$27&lt;&gt;"Ready to model","PENDING INPUTS",D363+E363+O362)</f>
        <v>792.25</v>
      </c>
      <c r="P363" s="3">
        <f>IF(Inputs!$B$27&lt;&gt;"Ready to model","PENDING INPUTS",J363+K363+P362)</f>
        <v>10866.25</v>
      </c>
    </row>
    <row r="364" spans="1:16" ht="27.95" customHeight="1" x14ac:dyDescent="0.25">
      <c r="A364">
        <v>360</v>
      </c>
      <c r="B364" s="3">
        <f>IF(Inputs!$B$27&lt;&gt;"Ready to model","PENDING INPUTS",L363)</f>
        <v>0</v>
      </c>
      <c r="C364" s="3">
        <f>IF(Inputs!$B$27&lt;&gt;"Ready to model","PENDING INPUTS",M363)</f>
        <v>0</v>
      </c>
      <c r="D364" s="3">
        <f>IF(Inputs!$B$27&lt;&gt;"Ready to model","PENDING INPUTS",ROUND(B364*(IF(A364&lt;=Inputs!$B$13,Inputs!$B$12,Inputs!$B$14))/12,2))</f>
        <v>0</v>
      </c>
      <c r="E364" s="3">
        <f>IF(Inputs!$B$27&lt;&gt;"Ready to model","PENDING INPUTS",ROUND(C364*Inputs!$B$5/12,2))</f>
        <v>0</v>
      </c>
      <c r="F364" s="3">
        <f>IF(Inputs!$B$27&lt;&gt;"Ready to model","PENDING INPUTS",MIN(B364+D364,MAX(Inputs!$B$16,ROUND(B364*Inputs!$B$15,2))))</f>
        <v>0</v>
      </c>
      <c r="G364" s="3">
        <f>IF(Inputs!$B$27&lt;&gt;"Ready to model","PENDING INPUTS",MIN(C364+E364,Inputs!$B$9))</f>
        <v>0</v>
      </c>
      <c r="H364" s="3">
        <f>IF(Inputs!$B$27&lt;&gt;"Ready to model","PENDING INPUTS",Inputs!$B$7)</f>
        <v>550</v>
      </c>
      <c r="I364" s="3">
        <f>IF(Inputs!$B$27&lt;&gt;"Ready to model","PENDING INPUTS",MAX(0,F364+G364-H364))</f>
        <v>0</v>
      </c>
      <c r="J364" s="3">
        <f>IF(Inputs!$B$27&lt;&gt;"Ready to model","PENDING INPUTS",IF(F364+G364&gt;H364,IF(F364+G364=0,0,H364*F364/(F364+G364)),MIN(B364+D364,F364+MAX(0,H364-F364-G364-IF((IF(A364&lt;=Inputs!$B$13,Inputs!$B$12,Inputs!$B$14))&lt;Inputs!$B$5,C364+E364-G364,0)))))</f>
        <v>0</v>
      </c>
      <c r="K364" s="3">
        <f>IF(Inputs!$B$27&lt;&gt;"Ready to model","PENDING INPUTS",MIN(C364+E364,MAX(0,H364-J364)))</f>
        <v>0</v>
      </c>
      <c r="L364" s="3">
        <f>IF(Inputs!$B$27&lt;&gt;"Ready to model","PENDING INPUTS",MAX(0,B364+D364-J364))</f>
        <v>0</v>
      </c>
      <c r="M364" s="3">
        <f>IF(Inputs!$B$27&lt;&gt;"Ready to model","PENDING INPUTS",MAX(0,C364+E364-K364))</f>
        <v>0</v>
      </c>
      <c r="N364" s="3">
        <f>IF(Inputs!$B$27&lt;&gt;"Ready to model","PENDING INPUTS",L364+M364)</f>
        <v>0</v>
      </c>
      <c r="O364" s="3">
        <f>IF(Inputs!$B$27&lt;&gt;"Ready to model","PENDING INPUTS",D364+E364+O363)</f>
        <v>792.25</v>
      </c>
      <c r="P364" s="3">
        <f>IF(Inputs!$B$27&lt;&gt;"Ready to model","PENDING INPUTS",J364+K364+P363)</f>
        <v>10866.25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>
        <f>IF(Inputs!$B$28&lt;&gt;"Ready to model","PENDING INPUTS",Inputs!B8*(1+Inputs!B19*Inputs!B20))</f>
        <v>5916</v>
      </c>
      <c r="C5" s="3">
        <f>IF(Inputs!$B$28&lt;&gt;"Ready to model","PENDING INPUTS",MAX(0,Inputs!B4-Inputs!B8))</f>
        <v>4100</v>
      </c>
      <c r="D5" s="3">
        <f>IF(Inputs!$B$28&lt;&gt;"Ready to model","PENDING INPUTS",ROUND(B5*(Inputs!$B$17)/12,2))</f>
        <v>69.02</v>
      </c>
      <c r="E5" s="3">
        <f>IF(Inputs!$B$28&lt;&gt;"Ready to model","PENDING INPUTS",ROUND(C5*Inputs!$B$5/12,2))</f>
        <v>75.17</v>
      </c>
      <c r="F5" s="3">
        <f>IF(Inputs!$B$28&lt;&gt;"Ready to model","PENDING INPUTS",MIN(B5+D5,IF(A5&gt;=Inputs!$B$18,B5+D5,ROUND(IF(Inputs!$B$17=0,Inputs!$B$8*(1+Inputs!$B$19*Inputs!$B$20)/Inputs!$B$18,-PMT(Inputs!$B$17/12,Inputs!$B$18,Inputs!$B$8*(1+Inputs!$B$19*Inputs!$B$20))),2))))</f>
        <v>137.65</v>
      </c>
      <c r="G5" s="3">
        <f>IF(Inputs!$B$28&lt;&gt;"Ready to model","PENDING INPUTS",MIN(C5+E5,Inputs!$B$9))</f>
        <v>125</v>
      </c>
      <c r="H5" s="3">
        <f>IF(Inputs!$B$28&lt;&gt;"Ready to model","PENDING INPUTS",Inputs!$B$7)</f>
        <v>550</v>
      </c>
      <c r="I5" s="3">
        <f>IF(Inputs!$B$28&lt;&gt;"Ready to model","PENDING INPUTS",MAX(0,F5+G5-H5))</f>
        <v>0</v>
      </c>
      <c r="J5" s="3">
        <f>IF(Inputs!$B$28&lt;&gt;"Ready to model","PENDING INPUTS",IF(F5+G5&gt;H5,IF(F5+G5=0,0,H5*F5/(F5+G5)),MIN(B5+D5,F5+MAX(0,H5-F5-G5-IF((Inputs!$B$17)&lt;Inputs!$B$5,C5+E5-G5,0)))))</f>
        <v>137.65</v>
      </c>
      <c r="K5" s="3">
        <f>IF(Inputs!$B$28&lt;&gt;"Ready to model","PENDING INPUTS",MIN(C5+E5,MAX(0,H5-J5)))</f>
        <v>412.35</v>
      </c>
      <c r="L5" s="3">
        <f>IF(Inputs!$B$28&lt;&gt;"Ready to model","PENDING INPUTS",MAX(0,B5+D5-J5))</f>
        <v>5847.3700000000008</v>
      </c>
      <c r="M5" s="3">
        <f>IF(Inputs!$B$28&lt;&gt;"Ready to model","PENDING INPUTS",MAX(0,C5+E5-K5))</f>
        <v>3762.82</v>
      </c>
      <c r="N5" s="3">
        <f>IF(Inputs!$B$28&lt;&gt;"Ready to model","PENDING INPUTS",L5+M5)</f>
        <v>9610.19</v>
      </c>
      <c r="O5" s="3">
        <f>IF(Inputs!$B$28&lt;&gt;"Ready to model","PENDING INPUTS",D5+E5)</f>
        <v>144.19</v>
      </c>
      <c r="P5" s="3">
        <f>IF(Inputs!$B$28&lt;&gt;"Ready to model","PENDING INPUTS",J5+K5)</f>
        <v>550</v>
      </c>
    </row>
    <row r="6" spans="1:16" ht="27.95" customHeight="1" x14ac:dyDescent="0.25">
      <c r="A6">
        <v>2</v>
      </c>
      <c r="B6" s="3">
        <f>IF(Inputs!$B$28&lt;&gt;"Ready to model","PENDING INPUTS",L5)</f>
        <v>5847.3700000000008</v>
      </c>
      <c r="C6" s="3">
        <f>IF(Inputs!$B$28&lt;&gt;"Ready to model","PENDING INPUTS",M5)</f>
        <v>3762.82</v>
      </c>
      <c r="D6" s="3">
        <f>IF(Inputs!$B$28&lt;&gt;"Ready to model","PENDING INPUTS",ROUND(B6*(Inputs!$B$17)/12,2))</f>
        <v>68.22</v>
      </c>
      <c r="E6" s="3">
        <f>IF(Inputs!$B$28&lt;&gt;"Ready to model","PENDING INPUTS",ROUND(C6*Inputs!$B$5/12,2))</f>
        <v>68.989999999999995</v>
      </c>
      <c r="F6" s="3">
        <f>IF(Inputs!$B$28&lt;&gt;"Ready to model","PENDING INPUTS",MIN(B6+D6,IF(A6&gt;=Inputs!$B$18,B6+D6,ROUND(IF(Inputs!$B$17=0,Inputs!$B$8*(1+Inputs!$B$19*Inputs!$B$20)/Inputs!$B$18,-PMT(Inputs!$B$17/12,Inputs!$B$18,Inputs!$B$8*(1+Inputs!$B$19*Inputs!$B$20))),2))))</f>
        <v>137.65</v>
      </c>
      <c r="G6" s="3">
        <f>IF(Inputs!$B$28&lt;&gt;"Ready to model","PENDING INPUTS",MIN(C6+E6,Inputs!$B$9))</f>
        <v>125</v>
      </c>
      <c r="H6" s="3">
        <f>IF(Inputs!$B$28&lt;&gt;"Ready to model","PENDING INPUTS",Inputs!$B$7)</f>
        <v>550</v>
      </c>
      <c r="I6" s="3">
        <f>IF(Inputs!$B$28&lt;&gt;"Ready to model","PENDING INPUTS",MAX(0,F6+G6-H6))</f>
        <v>0</v>
      </c>
      <c r="J6" s="3">
        <f>IF(Inputs!$B$28&lt;&gt;"Ready to model","PENDING INPUTS",IF(F6+G6&gt;H6,IF(F6+G6=0,0,H6*F6/(F6+G6)),MIN(B6+D6,F6+MAX(0,H6-F6-G6-IF((Inputs!$B$17)&lt;Inputs!$B$5,C6+E6-G6,0)))))</f>
        <v>137.65</v>
      </c>
      <c r="K6" s="3">
        <f>IF(Inputs!$B$28&lt;&gt;"Ready to model","PENDING INPUTS",MIN(C6+E6,MAX(0,H6-J6)))</f>
        <v>412.35</v>
      </c>
      <c r="L6" s="3">
        <f>IF(Inputs!$B$28&lt;&gt;"Ready to model","PENDING INPUTS",MAX(0,B6+D6-J6))</f>
        <v>5777.9400000000014</v>
      </c>
      <c r="M6" s="3">
        <f>IF(Inputs!$B$28&lt;&gt;"Ready to model","PENDING INPUTS",MAX(0,C6+E6-K6))</f>
        <v>3419.46</v>
      </c>
      <c r="N6" s="3">
        <f>IF(Inputs!$B$28&lt;&gt;"Ready to model","PENDING INPUTS",L6+M6)</f>
        <v>9197.4000000000015</v>
      </c>
      <c r="O6" s="3">
        <f>IF(Inputs!$B$28&lt;&gt;"Ready to model","PENDING INPUTS",D6+E6+O5)</f>
        <v>281.39999999999998</v>
      </c>
      <c r="P6" s="3">
        <f>IF(Inputs!$B$28&lt;&gt;"Ready to model","PENDING INPUTS",J6+K6+P5)</f>
        <v>1100</v>
      </c>
    </row>
    <row r="7" spans="1:16" ht="27.95" customHeight="1" x14ac:dyDescent="0.25">
      <c r="A7">
        <v>3</v>
      </c>
      <c r="B7" s="3">
        <f>IF(Inputs!$B$28&lt;&gt;"Ready to model","PENDING INPUTS",L6)</f>
        <v>5777.9400000000014</v>
      </c>
      <c r="C7" s="3">
        <f>IF(Inputs!$B$28&lt;&gt;"Ready to model","PENDING INPUTS",M6)</f>
        <v>3419.46</v>
      </c>
      <c r="D7" s="3">
        <f>IF(Inputs!$B$28&lt;&gt;"Ready to model","PENDING INPUTS",ROUND(B7*(Inputs!$B$17)/12,2))</f>
        <v>67.41</v>
      </c>
      <c r="E7" s="3">
        <f>IF(Inputs!$B$28&lt;&gt;"Ready to model","PENDING INPUTS",ROUND(C7*Inputs!$B$5/12,2))</f>
        <v>62.69</v>
      </c>
      <c r="F7" s="3">
        <f>IF(Inputs!$B$28&lt;&gt;"Ready to model","PENDING INPUTS",MIN(B7+D7,IF(A7&gt;=Inputs!$B$18,B7+D7,ROUND(IF(Inputs!$B$17=0,Inputs!$B$8*(1+Inputs!$B$19*Inputs!$B$20)/Inputs!$B$18,-PMT(Inputs!$B$17/12,Inputs!$B$18,Inputs!$B$8*(1+Inputs!$B$19*Inputs!$B$20))),2))))</f>
        <v>137.65</v>
      </c>
      <c r="G7" s="3">
        <f>IF(Inputs!$B$28&lt;&gt;"Ready to model","PENDING INPUTS",MIN(C7+E7,Inputs!$B$9))</f>
        <v>125</v>
      </c>
      <c r="H7" s="3">
        <f>IF(Inputs!$B$28&lt;&gt;"Ready to model","PENDING INPUTS",Inputs!$B$7)</f>
        <v>550</v>
      </c>
      <c r="I7" s="3">
        <f>IF(Inputs!$B$28&lt;&gt;"Ready to model","PENDING INPUTS",MAX(0,F7+G7-H7))</f>
        <v>0</v>
      </c>
      <c r="J7" s="3">
        <f>IF(Inputs!$B$28&lt;&gt;"Ready to model","PENDING INPUTS",IF(F7+G7&gt;H7,IF(F7+G7=0,0,H7*F7/(F7+G7)),MIN(B7+D7,F7+MAX(0,H7-F7-G7-IF((Inputs!$B$17)&lt;Inputs!$B$5,C7+E7-G7,0)))))</f>
        <v>137.65</v>
      </c>
      <c r="K7" s="3">
        <f>IF(Inputs!$B$28&lt;&gt;"Ready to model","PENDING INPUTS",MIN(C7+E7,MAX(0,H7-J7)))</f>
        <v>412.35</v>
      </c>
      <c r="L7" s="3">
        <f>IF(Inputs!$B$28&lt;&gt;"Ready to model","PENDING INPUTS",MAX(0,B7+D7-J7))</f>
        <v>5707.7000000000016</v>
      </c>
      <c r="M7" s="3">
        <f>IF(Inputs!$B$28&lt;&gt;"Ready to model","PENDING INPUTS",MAX(0,C7+E7-K7))</f>
        <v>3069.8</v>
      </c>
      <c r="N7" s="3">
        <f>IF(Inputs!$B$28&lt;&gt;"Ready to model","PENDING INPUTS",L7+M7)</f>
        <v>8777.5000000000018</v>
      </c>
      <c r="O7" s="3">
        <f>IF(Inputs!$B$28&lt;&gt;"Ready to model","PENDING INPUTS",D7+E7+O6)</f>
        <v>411.5</v>
      </c>
      <c r="P7" s="3">
        <f>IF(Inputs!$B$28&lt;&gt;"Ready to model","PENDING INPUTS",J7+K7+P6)</f>
        <v>1650</v>
      </c>
    </row>
    <row r="8" spans="1:16" ht="27.95" customHeight="1" x14ac:dyDescent="0.25">
      <c r="A8">
        <v>4</v>
      </c>
      <c r="B8" s="3">
        <f>IF(Inputs!$B$28&lt;&gt;"Ready to model","PENDING INPUTS",L7)</f>
        <v>5707.7000000000016</v>
      </c>
      <c r="C8" s="3">
        <f>IF(Inputs!$B$28&lt;&gt;"Ready to model","PENDING INPUTS",M7)</f>
        <v>3069.8</v>
      </c>
      <c r="D8" s="3">
        <f>IF(Inputs!$B$28&lt;&gt;"Ready to model","PENDING INPUTS",ROUND(B8*(Inputs!$B$17)/12,2))</f>
        <v>66.59</v>
      </c>
      <c r="E8" s="3">
        <f>IF(Inputs!$B$28&lt;&gt;"Ready to model","PENDING INPUTS",ROUND(C8*Inputs!$B$5/12,2))</f>
        <v>56.28</v>
      </c>
      <c r="F8" s="3">
        <f>IF(Inputs!$B$28&lt;&gt;"Ready to model","PENDING INPUTS",MIN(B8+D8,IF(A8&gt;=Inputs!$B$18,B8+D8,ROUND(IF(Inputs!$B$17=0,Inputs!$B$8*(1+Inputs!$B$19*Inputs!$B$20)/Inputs!$B$18,-PMT(Inputs!$B$17/12,Inputs!$B$18,Inputs!$B$8*(1+Inputs!$B$19*Inputs!$B$20))),2))))</f>
        <v>137.65</v>
      </c>
      <c r="G8" s="3">
        <f>IF(Inputs!$B$28&lt;&gt;"Ready to model","PENDING INPUTS",MIN(C8+E8,Inputs!$B$9))</f>
        <v>125</v>
      </c>
      <c r="H8" s="3">
        <f>IF(Inputs!$B$28&lt;&gt;"Ready to model","PENDING INPUTS",Inputs!$B$7)</f>
        <v>550</v>
      </c>
      <c r="I8" s="3">
        <f>IF(Inputs!$B$28&lt;&gt;"Ready to model","PENDING INPUTS",MAX(0,F8+G8-H8))</f>
        <v>0</v>
      </c>
      <c r="J8" s="3">
        <f>IF(Inputs!$B$28&lt;&gt;"Ready to model","PENDING INPUTS",IF(F8+G8&gt;H8,IF(F8+G8=0,0,H8*F8/(F8+G8)),MIN(B8+D8,F8+MAX(0,H8-F8-G8-IF((Inputs!$B$17)&lt;Inputs!$B$5,C8+E8-G8,0)))))</f>
        <v>137.65</v>
      </c>
      <c r="K8" s="3">
        <f>IF(Inputs!$B$28&lt;&gt;"Ready to model","PENDING INPUTS",MIN(C8+E8,MAX(0,H8-J8)))</f>
        <v>412.35</v>
      </c>
      <c r="L8" s="3">
        <f>IF(Inputs!$B$28&lt;&gt;"Ready to model","PENDING INPUTS",MAX(0,B8+D8-J8))</f>
        <v>5636.6400000000021</v>
      </c>
      <c r="M8" s="3">
        <f>IF(Inputs!$B$28&lt;&gt;"Ready to model","PENDING INPUTS",MAX(0,C8+E8-K8))</f>
        <v>2713.7300000000005</v>
      </c>
      <c r="N8" s="3">
        <f>IF(Inputs!$B$28&lt;&gt;"Ready to model","PENDING INPUTS",L8+M8)</f>
        <v>8350.3700000000026</v>
      </c>
      <c r="O8" s="3">
        <f>IF(Inputs!$B$28&lt;&gt;"Ready to model","PENDING INPUTS",D8+E8+O7)</f>
        <v>534.37</v>
      </c>
      <c r="P8" s="3">
        <f>IF(Inputs!$B$28&lt;&gt;"Ready to model","PENDING INPUTS",J8+K8+P7)</f>
        <v>2200</v>
      </c>
    </row>
    <row r="9" spans="1:16" ht="27.95" customHeight="1" x14ac:dyDescent="0.25">
      <c r="A9">
        <v>5</v>
      </c>
      <c r="B9" s="3">
        <f>IF(Inputs!$B$28&lt;&gt;"Ready to model","PENDING INPUTS",L8)</f>
        <v>5636.6400000000021</v>
      </c>
      <c r="C9" s="3">
        <f>IF(Inputs!$B$28&lt;&gt;"Ready to model","PENDING INPUTS",M8)</f>
        <v>2713.7300000000005</v>
      </c>
      <c r="D9" s="3">
        <f>IF(Inputs!$B$28&lt;&gt;"Ready to model","PENDING INPUTS",ROUND(B9*(Inputs!$B$17)/12,2))</f>
        <v>65.760000000000005</v>
      </c>
      <c r="E9" s="3">
        <f>IF(Inputs!$B$28&lt;&gt;"Ready to model","PENDING INPUTS",ROUND(C9*Inputs!$B$5/12,2))</f>
        <v>49.75</v>
      </c>
      <c r="F9" s="3">
        <f>IF(Inputs!$B$28&lt;&gt;"Ready to model","PENDING INPUTS",MIN(B9+D9,IF(A9&gt;=Inputs!$B$18,B9+D9,ROUND(IF(Inputs!$B$17=0,Inputs!$B$8*(1+Inputs!$B$19*Inputs!$B$20)/Inputs!$B$18,-PMT(Inputs!$B$17/12,Inputs!$B$18,Inputs!$B$8*(1+Inputs!$B$19*Inputs!$B$20))),2))))</f>
        <v>137.65</v>
      </c>
      <c r="G9" s="3">
        <f>IF(Inputs!$B$28&lt;&gt;"Ready to model","PENDING INPUTS",MIN(C9+E9,Inputs!$B$9))</f>
        <v>125</v>
      </c>
      <c r="H9" s="3">
        <f>IF(Inputs!$B$28&lt;&gt;"Ready to model","PENDING INPUTS",Inputs!$B$7)</f>
        <v>550</v>
      </c>
      <c r="I9" s="3">
        <f>IF(Inputs!$B$28&lt;&gt;"Ready to model","PENDING INPUTS",MAX(0,F9+G9-H9))</f>
        <v>0</v>
      </c>
      <c r="J9" s="3">
        <f>IF(Inputs!$B$28&lt;&gt;"Ready to model","PENDING INPUTS",IF(F9+G9&gt;H9,IF(F9+G9=0,0,H9*F9/(F9+G9)),MIN(B9+D9,F9+MAX(0,H9-F9-G9-IF((Inputs!$B$17)&lt;Inputs!$B$5,C9+E9-G9,0)))))</f>
        <v>137.65</v>
      </c>
      <c r="K9" s="3">
        <f>IF(Inputs!$B$28&lt;&gt;"Ready to model","PENDING INPUTS",MIN(C9+E9,MAX(0,H9-J9)))</f>
        <v>412.35</v>
      </c>
      <c r="L9" s="3">
        <f>IF(Inputs!$B$28&lt;&gt;"Ready to model","PENDING INPUTS",MAX(0,B9+D9-J9))</f>
        <v>5564.7500000000027</v>
      </c>
      <c r="M9" s="3">
        <f>IF(Inputs!$B$28&lt;&gt;"Ready to model","PENDING INPUTS",MAX(0,C9+E9-K9))</f>
        <v>2351.1300000000006</v>
      </c>
      <c r="N9" s="3">
        <f>IF(Inputs!$B$28&lt;&gt;"Ready to model","PENDING INPUTS",L9+M9)</f>
        <v>7915.8800000000028</v>
      </c>
      <c r="O9" s="3">
        <f>IF(Inputs!$B$28&lt;&gt;"Ready to model","PENDING INPUTS",D9+E9+O8)</f>
        <v>649.88</v>
      </c>
      <c r="P9" s="3">
        <f>IF(Inputs!$B$28&lt;&gt;"Ready to model","PENDING INPUTS",J9+K9+P8)</f>
        <v>2750</v>
      </c>
    </row>
    <row r="10" spans="1:16" ht="27.95" customHeight="1" x14ac:dyDescent="0.25">
      <c r="A10">
        <v>6</v>
      </c>
      <c r="B10" s="3">
        <f>IF(Inputs!$B$28&lt;&gt;"Ready to model","PENDING INPUTS",L9)</f>
        <v>5564.7500000000027</v>
      </c>
      <c r="C10" s="3">
        <f>IF(Inputs!$B$28&lt;&gt;"Ready to model","PENDING INPUTS",M9)</f>
        <v>2351.1300000000006</v>
      </c>
      <c r="D10" s="3">
        <f>IF(Inputs!$B$28&lt;&gt;"Ready to model","PENDING INPUTS",ROUND(B10*(Inputs!$B$17)/12,2))</f>
        <v>64.92</v>
      </c>
      <c r="E10" s="3">
        <f>IF(Inputs!$B$28&lt;&gt;"Ready to model","PENDING INPUTS",ROUND(C10*Inputs!$B$5/12,2))</f>
        <v>43.1</v>
      </c>
      <c r="F10" s="3">
        <f>IF(Inputs!$B$28&lt;&gt;"Ready to model","PENDING INPUTS",MIN(B10+D10,IF(A10&gt;=Inputs!$B$18,B10+D10,ROUND(IF(Inputs!$B$17=0,Inputs!$B$8*(1+Inputs!$B$19*Inputs!$B$20)/Inputs!$B$18,-PMT(Inputs!$B$17/12,Inputs!$B$18,Inputs!$B$8*(1+Inputs!$B$19*Inputs!$B$20))),2))))</f>
        <v>137.65</v>
      </c>
      <c r="G10" s="3">
        <f>IF(Inputs!$B$28&lt;&gt;"Ready to model","PENDING INPUTS",MIN(C10+E10,Inputs!$B$9))</f>
        <v>125</v>
      </c>
      <c r="H10" s="3">
        <f>IF(Inputs!$B$28&lt;&gt;"Ready to model","PENDING INPUTS",Inputs!$B$7)</f>
        <v>550</v>
      </c>
      <c r="I10" s="3">
        <f>IF(Inputs!$B$28&lt;&gt;"Ready to model","PENDING INPUTS",MAX(0,F10+G10-H10))</f>
        <v>0</v>
      </c>
      <c r="J10" s="3">
        <f>IF(Inputs!$B$28&lt;&gt;"Ready to model","PENDING INPUTS",IF(F10+G10&gt;H10,IF(F10+G10=0,0,H10*F10/(F10+G10)),MIN(B10+D10,F10+MAX(0,H10-F10-G10-IF((Inputs!$B$17)&lt;Inputs!$B$5,C10+E10-G10,0)))))</f>
        <v>137.65</v>
      </c>
      <c r="K10" s="3">
        <f>IF(Inputs!$B$28&lt;&gt;"Ready to model","PENDING INPUTS",MIN(C10+E10,MAX(0,H10-J10)))</f>
        <v>412.35</v>
      </c>
      <c r="L10" s="3">
        <f>IF(Inputs!$B$28&lt;&gt;"Ready to model","PENDING INPUTS",MAX(0,B10+D10-J10))</f>
        <v>5492.0200000000032</v>
      </c>
      <c r="M10" s="3">
        <f>IF(Inputs!$B$28&lt;&gt;"Ready to model","PENDING INPUTS",MAX(0,C10+E10-K10))</f>
        <v>1981.8800000000006</v>
      </c>
      <c r="N10" s="3">
        <f>IF(Inputs!$B$28&lt;&gt;"Ready to model","PENDING INPUTS",L10+M10)</f>
        <v>7473.9000000000033</v>
      </c>
      <c r="O10" s="3">
        <f>IF(Inputs!$B$28&lt;&gt;"Ready to model","PENDING INPUTS",D10+E10+O9)</f>
        <v>757.9</v>
      </c>
      <c r="P10" s="3">
        <f>IF(Inputs!$B$28&lt;&gt;"Ready to model","PENDING INPUTS",J10+K10+P9)</f>
        <v>3300</v>
      </c>
    </row>
    <row r="11" spans="1:16" ht="27.95" customHeight="1" x14ac:dyDescent="0.25">
      <c r="A11">
        <v>7</v>
      </c>
      <c r="B11" s="3">
        <f>IF(Inputs!$B$28&lt;&gt;"Ready to model","PENDING INPUTS",L10)</f>
        <v>5492.0200000000032</v>
      </c>
      <c r="C11" s="3">
        <f>IF(Inputs!$B$28&lt;&gt;"Ready to model","PENDING INPUTS",M10)</f>
        <v>1981.8800000000006</v>
      </c>
      <c r="D11" s="3">
        <f>IF(Inputs!$B$28&lt;&gt;"Ready to model","PENDING INPUTS",ROUND(B11*(Inputs!$B$17)/12,2))</f>
        <v>64.069999999999993</v>
      </c>
      <c r="E11" s="3">
        <f>IF(Inputs!$B$28&lt;&gt;"Ready to model","PENDING INPUTS",ROUND(C11*Inputs!$B$5/12,2))</f>
        <v>36.33</v>
      </c>
      <c r="F11" s="3">
        <f>IF(Inputs!$B$28&lt;&gt;"Ready to model","PENDING INPUTS",MIN(B11+D11,IF(A11&gt;=Inputs!$B$18,B11+D11,ROUND(IF(Inputs!$B$17=0,Inputs!$B$8*(1+Inputs!$B$19*Inputs!$B$20)/Inputs!$B$18,-PMT(Inputs!$B$17/12,Inputs!$B$18,Inputs!$B$8*(1+Inputs!$B$19*Inputs!$B$20))),2))))</f>
        <v>137.65</v>
      </c>
      <c r="G11" s="3">
        <f>IF(Inputs!$B$28&lt;&gt;"Ready to model","PENDING INPUTS",MIN(C11+E11,Inputs!$B$9))</f>
        <v>125</v>
      </c>
      <c r="H11" s="3">
        <f>IF(Inputs!$B$28&lt;&gt;"Ready to model","PENDING INPUTS",Inputs!$B$7)</f>
        <v>550</v>
      </c>
      <c r="I11" s="3">
        <f>IF(Inputs!$B$28&lt;&gt;"Ready to model","PENDING INPUTS",MAX(0,F11+G11-H11))</f>
        <v>0</v>
      </c>
      <c r="J11" s="3">
        <f>IF(Inputs!$B$28&lt;&gt;"Ready to model","PENDING INPUTS",IF(F11+G11&gt;H11,IF(F11+G11=0,0,H11*F11/(F11+G11)),MIN(B11+D11,F11+MAX(0,H11-F11-G11-IF((Inputs!$B$17)&lt;Inputs!$B$5,C11+E11-G11,0)))))</f>
        <v>137.65</v>
      </c>
      <c r="K11" s="3">
        <f>IF(Inputs!$B$28&lt;&gt;"Ready to model","PENDING INPUTS",MIN(C11+E11,MAX(0,H11-J11)))</f>
        <v>412.35</v>
      </c>
      <c r="L11" s="3">
        <f>IF(Inputs!$B$28&lt;&gt;"Ready to model","PENDING INPUTS",MAX(0,B11+D11-J11))</f>
        <v>5418.4400000000032</v>
      </c>
      <c r="M11" s="3">
        <f>IF(Inputs!$B$28&lt;&gt;"Ready to model","PENDING INPUTS",MAX(0,C11+E11-K11))</f>
        <v>1605.8600000000006</v>
      </c>
      <c r="N11" s="3">
        <f>IF(Inputs!$B$28&lt;&gt;"Ready to model","PENDING INPUTS",L11+M11)</f>
        <v>7024.3000000000038</v>
      </c>
      <c r="O11" s="3">
        <f>IF(Inputs!$B$28&lt;&gt;"Ready to model","PENDING INPUTS",D11+E11+O10)</f>
        <v>858.3</v>
      </c>
      <c r="P11" s="3">
        <f>IF(Inputs!$B$28&lt;&gt;"Ready to model","PENDING INPUTS",J11+K11+P10)</f>
        <v>3850</v>
      </c>
    </row>
    <row r="12" spans="1:16" ht="27.95" customHeight="1" x14ac:dyDescent="0.25">
      <c r="A12">
        <v>8</v>
      </c>
      <c r="B12" s="3">
        <f>IF(Inputs!$B$28&lt;&gt;"Ready to model","PENDING INPUTS",L11)</f>
        <v>5418.4400000000032</v>
      </c>
      <c r="C12" s="3">
        <f>IF(Inputs!$B$28&lt;&gt;"Ready to model","PENDING INPUTS",M11)</f>
        <v>1605.8600000000006</v>
      </c>
      <c r="D12" s="3">
        <f>IF(Inputs!$B$28&lt;&gt;"Ready to model","PENDING INPUTS",ROUND(B12*(Inputs!$B$17)/12,2))</f>
        <v>63.22</v>
      </c>
      <c r="E12" s="3">
        <f>IF(Inputs!$B$28&lt;&gt;"Ready to model","PENDING INPUTS",ROUND(C12*Inputs!$B$5/12,2))</f>
        <v>29.44</v>
      </c>
      <c r="F12" s="3">
        <f>IF(Inputs!$B$28&lt;&gt;"Ready to model","PENDING INPUTS",MIN(B12+D12,IF(A12&gt;=Inputs!$B$18,B12+D12,ROUND(IF(Inputs!$B$17=0,Inputs!$B$8*(1+Inputs!$B$19*Inputs!$B$20)/Inputs!$B$18,-PMT(Inputs!$B$17/12,Inputs!$B$18,Inputs!$B$8*(1+Inputs!$B$19*Inputs!$B$20))),2))))</f>
        <v>137.65</v>
      </c>
      <c r="G12" s="3">
        <f>IF(Inputs!$B$28&lt;&gt;"Ready to model","PENDING INPUTS",MIN(C12+E12,Inputs!$B$9))</f>
        <v>125</v>
      </c>
      <c r="H12" s="3">
        <f>IF(Inputs!$B$28&lt;&gt;"Ready to model","PENDING INPUTS",Inputs!$B$7)</f>
        <v>550</v>
      </c>
      <c r="I12" s="3">
        <f>IF(Inputs!$B$28&lt;&gt;"Ready to model","PENDING INPUTS",MAX(0,F12+G12-H12))</f>
        <v>0</v>
      </c>
      <c r="J12" s="3">
        <f>IF(Inputs!$B$28&lt;&gt;"Ready to model","PENDING INPUTS",IF(F12+G12&gt;H12,IF(F12+G12=0,0,H12*F12/(F12+G12)),MIN(B12+D12,F12+MAX(0,H12-F12-G12-IF((Inputs!$B$17)&lt;Inputs!$B$5,C12+E12-G12,0)))))</f>
        <v>137.65</v>
      </c>
      <c r="K12" s="3">
        <f>IF(Inputs!$B$28&lt;&gt;"Ready to model","PENDING INPUTS",MIN(C12+E12,MAX(0,H12-J12)))</f>
        <v>412.35</v>
      </c>
      <c r="L12" s="3">
        <f>IF(Inputs!$B$28&lt;&gt;"Ready to model","PENDING INPUTS",MAX(0,B12+D12-J12))</f>
        <v>5344.0100000000039</v>
      </c>
      <c r="M12" s="3">
        <f>IF(Inputs!$B$28&lt;&gt;"Ready to model","PENDING INPUTS",MAX(0,C12+E12-K12))</f>
        <v>1222.9500000000007</v>
      </c>
      <c r="N12" s="3">
        <f>IF(Inputs!$B$28&lt;&gt;"Ready to model","PENDING INPUTS",L12+M12)</f>
        <v>6566.9600000000046</v>
      </c>
      <c r="O12" s="3">
        <f>IF(Inputs!$B$28&lt;&gt;"Ready to model","PENDING INPUTS",D12+E12+O11)</f>
        <v>950.95999999999992</v>
      </c>
      <c r="P12" s="3">
        <f>IF(Inputs!$B$28&lt;&gt;"Ready to model","PENDING INPUTS",J12+K12+P11)</f>
        <v>4400</v>
      </c>
    </row>
    <row r="13" spans="1:16" ht="27.95" customHeight="1" x14ac:dyDescent="0.25">
      <c r="A13">
        <v>9</v>
      </c>
      <c r="B13" s="3">
        <f>IF(Inputs!$B$28&lt;&gt;"Ready to model","PENDING INPUTS",L12)</f>
        <v>5344.0100000000039</v>
      </c>
      <c r="C13" s="3">
        <f>IF(Inputs!$B$28&lt;&gt;"Ready to model","PENDING INPUTS",M12)</f>
        <v>1222.9500000000007</v>
      </c>
      <c r="D13" s="3">
        <f>IF(Inputs!$B$28&lt;&gt;"Ready to model","PENDING INPUTS",ROUND(B13*(Inputs!$B$17)/12,2))</f>
        <v>62.35</v>
      </c>
      <c r="E13" s="3">
        <f>IF(Inputs!$B$28&lt;&gt;"Ready to model","PENDING INPUTS",ROUND(C13*Inputs!$B$5/12,2))</f>
        <v>22.42</v>
      </c>
      <c r="F13" s="3">
        <f>IF(Inputs!$B$28&lt;&gt;"Ready to model","PENDING INPUTS",MIN(B13+D13,IF(A13&gt;=Inputs!$B$18,B13+D13,ROUND(IF(Inputs!$B$17=0,Inputs!$B$8*(1+Inputs!$B$19*Inputs!$B$20)/Inputs!$B$18,-PMT(Inputs!$B$17/12,Inputs!$B$18,Inputs!$B$8*(1+Inputs!$B$19*Inputs!$B$20))),2))))</f>
        <v>137.65</v>
      </c>
      <c r="G13" s="3">
        <f>IF(Inputs!$B$28&lt;&gt;"Ready to model","PENDING INPUTS",MIN(C13+E13,Inputs!$B$9))</f>
        <v>125</v>
      </c>
      <c r="H13" s="3">
        <f>IF(Inputs!$B$28&lt;&gt;"Ready to model","PENDING INPUTS",Inputs!$B$7)</f>
        <v>550</v>
      </c>
      <c r="I13" s="3">
        <f>IF(Inputs!$B$28&lt;&gt;"Ready to model","PENDING INPUTS",MAX(0,F13+G13-H13))</f>
        <v>0</v>
      </c>
      <c r="J13" s="3">
        <f>IF(Inputs!$B$28&lt;&gt;"Ready to model","PENDING INPUTS",IF(F13+G13&gt;H13,IF(F13+G13=0,0,H13*F13/(F13+G13)),MIN(B13+D13,F13+MAX(0,H13-F13-G13-IF((Inputs!$B$17)&lt;Inputs!$B$5,C13+E13-G13,0)))))</f>
        <v>137.65</v>
      </c>
      <c r="K13" s="3">
        <f>IF(Inputs!$B$28&lt;&gt;"Ready to model","PENDING INPUTS",MIN(C13+E13,MAX(0,H13-J13)))</f>
        <v>412.35</v>
      </c>
      <c r="L13" s="3">
        <f>IF(Inputs!$B$28&lt;&gt;"Ready to model","PENDING INPUTS",MAX(0,B13+D13-J13))</f>
        <v>5268.7100000000046</v>
      </c>
      <c r="M13" s="3">
        <f>IF(Inputs!$B$28&lt;&gt;"Ready to model","PENDING INPUTS",MAX(0,C13+E13-K13))</f>
        <v>833.02000000000078</v>
      </c>
      <c r="N13" s="3">
        <f>IF(Inputs!$B$28&lt;&gt;"Ready to model","PENDING INPUTS",L13+M13)</f>
        <v>6101.730000000005</v>
      </c>
      <c r="O13" s="3">
        <f>IF(Inputs!$B$28&lt;&gt;"Ready to model","PENDING INPUTS",D13+E13+O12)</f>
        <v>1035.73</v>
      </c>
      <c r="P13" s="3">
        <f>IF(Inputs!$B$28&lt;&gt;"Ready to model","PENDING INPUTS",J13+K13+P12)</f>
        <v>4950</v>
      </c>
    </row>
    <row r="14" spans="1:16" ht="27.95" customHeight="1" x14ac:dyDescent="0.25">
      <c r="A14">
        <v>10</v>
      </c>
      <c r="B14" s="3">
        <f>IF(Inputs!$B$28&lt;&gt;"Ready to model","PENDING INPUTS",L13)</f>
        <v>5268.7100000000046</v>
      </c>
      <c r="C14" s="3">
        <f>IF(Inputs!$B$28&lt;&gt;"Ready to model","PENDING INPUTS",M13)</f>
        <v>833.02000000000078</v>
      </c>
      <c r="D14" s="3">
        <f>IF(Inputs!$B$28&lt;&gt;"Ready to model","PENDING INPUTS",ROUND(B14*(Inputs!$B$17)/12,2))</f>
        <v>61.47</v>
      </c>
      <c r="E14" s="3">
        <f>IF(Inputs!$B$28&lt;&gt;"Ready to model","PENDING INPUTS",ROUND(C14*Inputs!$B$5/12,2))</f>
        <v>15.27</v>
      </c>
      <c r="F14" s="3">
        <f>IF(Inputs!$B$28&lt;&gt;"Ready to model","PENDING INPUTS",MIN(B14+D14,IF(A14&gt;=Inputs!$B$18,B14+D14,ROUND(IF(Inputs!$B$17=0,Inputs!$B$8*(1+Inputs!$B$19*Inputs!$B$20)/Inputs!$B$18,-PMT(Inputs!$B$17/12,Inputs!$B$18,Inputs!$B$8*(1+Inputs!$B$19*Inputs!$B$20))),2))))</f>
        <v>137.65</v>
      </c>
      <c r="G14" s="3">
        <f>IF(Inputs!$B$28&lt;&gt;"Ready to model","PENDING INPUTS",MIN(C14+E14,Inputs!$B$9))</f>
        <v>125</v>
      </c>
      <c r="H14" s="3">
        <f>IF(Inputs!$B$28&lt;&gt;"Ready to model","PENDING INPUTS",Inputs!$B$7)</f>
        <v>550</v>
      </c>
      <c r="I14" s="3">
        <f>IF(Inputs!$B$28&lt;&gt;"Ready to model","PENDING INPUTS",MAX(0,F14+G14-H14))</f>
        <v>0</v>
      </c>
      <c r="J14" s="3">
        <f>IF(Inputs!$B$28&lt;&gt;"Ready to model","PENDING INPUTS",IF(F14+G14&gt;H14,IF(F14+G14=0,0,H14*F14/(F14+G14)),MIN(B14+D14,F14+MAX(0,H14-F14-G14-IF((Inputs!$B$17)&lt;Inputs!$B$5,C14+E14-G14,0)))))</f>
        <v>137.65</v>
      </c>
      <c r="K14" s="3">
        <f>IF(Inputs!$B$28&lt;&gt;"Ready to model","PENDING INPUTS",MIN(C14+E14,MAX(0,H14-J14)))</f>
        <v>412.35</v>
      </c>
      <c r="L14" s="3">
        <f>IF(Inputs!$B$28&lt;&gt;"Ready to model","PENDING INPUTS",MAX(0,B14+D14-J14))</f>
        <v>5192.5300000000052</v>
      </c>
      <c r="M14" s="3">
        <f>IF(Inputs!$B$28&lt;&gt;"Ready to model","PENDING INPUTS",MAX(0,C14+E14-K14))</f>
        <v>435.94000000000074</v>
      </c>
      <c r="N14" s="3">
        <f>IF(Inputs!$B$28&lt;&gt;"Ready to model","PENDING INPUTS",L14+M14)</f>
        <v>5628.4700000000057</v>
      </c>
      <c r="O14" s="3">
        <f>IF(Inputs!$B$28&lt;&gt;"Ready to model","PENDING INPUTS",D14+E14+O13)</f>
        <v>1112.47</v>
      </c>
      <c r="P14" s="3">
        <f>IF(Inputs!$B$28&lt;&gt;"Ready to model","PENDING INPUTS",J14+K14+P13)</f>
        <v>5500</v>
      </c>
    </row>
    <row r="15" spans="1:16" ht="27.95" customHeight="1" x14ac:dyDescent="0.25">
      <c r="A15">
        <v>11</v>
      </c>
      <c r="B15" s="3">
        <f>IF(Inputs!$B$28&lt;&gt;"Ready to model","PENDING INPUTS",L14)</f>
        <v>5192.5300000000052</v>
      </c>
      <c r="C15" s="3">
        <f>IF(Inputs!$B$28&lt;&gt;"Ready to model","PENDING INPUTS",M14)</f>
        <v>435.94000000000074</v>
      </c>
      <c r="D15" s="3">
        <f>IF(Inputs!$B$28&lt;&gt;"Ready to model","PENDING INPUTS",ROUND(B15*(Inputs!$B$17)/12,2))</f>
        <v>60.58</v>
      </c>
      <c r="E15" s="3">
        <f>IF(Inputs!$B$28&lt;&gt;"Ready to model","PENDING INPUTS",ROUND(C15*Inputs!$B$5/12,2))</f>
        <v>7.99</v>
      </c>
      <c r="F15" s="3">
        <f>IF(Inputs!$B$28&lt;&gt;"Ready to model","PENDING INPUTS",MIN(B15+D15,IF(A15&gt;=Inputs!$B$18,B15+D15,ROUND(IF(Inputs!$B$17=0,Inputs!$B$8*(1+Inputs!$B$19*Inputs!$B$20)/Inputs!$B$18,-PMT(Inputs!$B$17/12,Inputs!$B$18,Inputs!$B$8*(1+Inputs!$B$19*Inputs!$B$20))),2))))</f>
        <v>137.65</v>
      </c>
      <c r="G15" s="3">
        <f>IF(Inputs!$B$28&lt;&gt;"Ready to model","PENDING INPUTS",MIN(C15+E15,Inputs!$B$9))</f>
        <v>125</v>
      </c>
      <c r="H15" s="3">
        <f>IF(Inputs!$B$28&lt;&gt;"Ready to model","PENDING INPUTS",Inputs!$B$7)</f>
        <v>550</v>
      </c>
      <c r="I15" s="3">
        <f>IF(Inputs!$B$28&lt;&gt;"Ready to model","PENDING INPUTS",MAX(0,F15+G15-H15))</f>
        <v>0</v>
      </c>
      <c r="J15" s="3">
        <f>IF(Inputs!$B$28&lt;&gt;"Ready to model","PENDING INPUTS",IF(F15+G15&gt;H15,IF(F15+G15=0,0,H15*F15/(F15+G15)),MIN(B15+D15,F15+MAX(0,H15-F15-G15-IF((Inputs!$B$17)&lt;Inputs!$B$5,C15+E15-G15,0)))))</f>
        <v>137.65</v>
      </c>
      <c r="K15" s="3">
        <f>IF(Inputs!$B$28&lt;&gt;"Ready to model","PENDING INPUTS",MIN(C15+E15,MAX(0,H15-J15)))</f>
        <v>412.35</v>
      </c>
      <c r="L15" s="3">
        <f>IF(Inputs!$B$28&lt;&gt;"Ready to model","PENDING INPUTS",MAX(0,B15+D15-J15))</f>
        <v>5115.4600000000055</v>
      </c>
      <c r="M15" s="3">
        <f>IF(Inputs!$B$28&lt;&gt;"Ready to model","PENDING INPUTS",MAX(0,C15+E15-K15))</f>
        <v>31.580000000000723</v>
      </c>
      <c r="N15" s="3">
        <f>IF(Inputs!$B$28&lt;&gt;"Ready to model","PENDING INPUTS",L15+M15)</f>
        <v>5147.0400000000063</v>
      </c>
      <c r="O15" s="3">
        <f>IF(Inputs!$B$28&lt;&gt;"Ready to model","PENDING INPUTS",D15+E15+O14)</f>
        <v>1181.04</v>
      </c>
      <c r="P15" s="3">
        <f>IF(Inputs!$B$28&lt;&gt;"Ready to model","PENDING INPUTS",J15+K15+P14)</f>
        <v>6050</v>
      </c>
    </row>
    <row r="16" spans="1:16" ht="27.95" customHeight="1" x14ac:dyDescent="0.25">
      <c r="A16">
        <v>12</v>
      </c>
      <c r="B16" s="3">
        <f>IF(Inputs!$B$28&lt;&gt;"Ready to model","PENDING INPUTS",L15)</f>
        <v>5115.4600000000055</v>
      </c>
      <c r="C16" s="3">
        <f>IF(Inputs!$B$28&lt;&gt;"Ready to model","PENDING INPUTS",M15)</f>
        <v>31.580000000000723</v>
      </c>
      <c r="D16" s="3">
        <f>IF(Inputs!$B$28&lt;&gt;"Ready to model","PENDING INPUTS",ROUND(B16*(Inputs!$B$17)/12,2))</f>
        <v>59.68</v>
      </c>
      <c r="E16" s="3">
        <f>IF(Inputs!$B$28&lt;&gt;"Ready to model","PENDING INPUTS",ROUND(C16*Inputs!$B$5/12,2))</f>
        <v>0.57999999999999996</v>
      </c>
      <c r="F16" s="3">
        <f>IF(Inputs!$B$28&lt;&gt;"Ready to model","PENDING INPUTS",MIN(B16+D16,IF(A16&gt;=Inputs!$B$18,B16+D16,ROUND(IF(Inputs!$B$17=0,Inputs!$B$8*(1+Inputs!$B$19*Inputs!$B$20)/Inputs!$B$18,-PMT(Inputs!$B$17/12,Inputs!$B$18,Inputs!$B$8*(1+Inputs!$B$19*Inputs!$B$20))),2))))</f>
        <v>137.65</v>
      </c>
      <c r="G16" s="3">
        <f>IF(Inputs!$B$28&lt;&gt;"Ready to model","PENDING INPUTS",MIN(C16+E16,Inputs!$B$9))</f>
        <v>32.160000000000721</v>
      </c>
      <c r="H16" s="3">
        <f>IF(Inputs!$B$28&lt;&gt;"Ready to model","PENDING INPUTS",Inputs!$B$7)</f>
        <v>550</v>
      </c>
      <c r="I16" s="3">
        <f>IF(Inputs!$B$28&lt;&gt;"Ready to model","PENDING INPUTS",MAX(0,F16+G16-H16))</f>
        <v>0</v>
      </c>
      <c r="J16" s="3">
        <f>IF(Inputs!$B$28&lt;&gt;"Ready to model","PENDING INPUTS",IF(F16+G16&gt;H16,IF(F16+G16=0,0,H16*F16/(F16+G16)),MIN(B16+D16,F16+MAX(0,H16-F16-G16-IF((Inputs!$B$17)&lt;Inputs!$B$5,C16+E16-G16,0)))))</f>
        <v>517.83999999999935</v>
      </c>
      <c r="K16" s="3">
        <f>IF(Inputs!$B$28&lt;&gt;"Ready to model","PENDING INPUTS",MIN(C16+E16,MAX(0,H16-J16)))</f>
        <v>32.16000000000065</v>
      </c>
      <c r="L16" s="3">
        <f>IF(Inputs!$B$28&lt;&gt;"Ready to model","PENDING INPUTS",MAX(0,B16+D16-J16))</f>
        <v>4657.3000000000065</v>
      </c>
      <c r="M16" s="3">
        <f>IF(Inputs!$B$28&lt;&gt;"Ready to model","PENDING INPUTS",MAX(0,C16+E16-K16))</f>
        <v>7.1054273576010019E-14</v>
      </c>
      <c r="N16" s="3">
        <f>IF(Inputs!$B$28&lt;&gt;"Ready to model","PENDING INPUTS",L16+M16)</f>
        <v>4657.3000000000065</v>
      </c>
      <c r="O16" s="3">
        <f>IF(Inputs!$B$28&lt;&gt;"Ready to model","PENDING INPUTS",D16+E16+O15)</f>
        <v>1241.3</v>
      </c>
      <c r="P16" s="3">
        <f>IF(Inputs!$B$28&lt;&gt;"Ready to model","PENDING INPUTS",J16+K16+P15)</f>
        <v>6600</v>
      </c>
    </row>
    <row r="17" spans="1:16" ht="27.95" customHeight="1" x14ac:dyDescent="0.25">
      <c r="A17">
        <v>13</v>
      </c>
      <c r="B17" s="3">
        <f>IF(Inputs!$B$28&lt;&gt;"Ready to model","PENDING INPUTS",L16)</f>
        <v>4657.3000000000065</v>
      </c>
      <c r="C17" s="3">
        <f>IF(Inputs!$B$28&lt;&gt;"Ready to model","PENDING INPUTS",M16)</f>
        <v>7.1054273576010019E-14</v>
      </c>
      <c r="D17" s="3">
        <f>IF(Inputs!$B$28&lt;&gt;"Ready to model","PENDING INPUTS",ROUND(B17*(Inputs!$B$17)/12,2))</f>
        <v>54.34</v>
      </c>
      <c r="E17" s="3">
        <f>IF(Inputs!$B$28&lt;&gt;"Ready to model","PENDING INPUTS",ROUND(C17*Inputs!$B$5/12,2))</f>
        <v>0</v>
      </c>
      <c r="F17" s="3">
        <f>IF(Inputs!$B$28&lt;&gt;"Ready to model","PENDING INPUTS",MIN(B17+D17,IF(A17&gt;=Inputs!$B$18,B17+D17,ROUND(IF(Inputs!$B$17=0,Inputs!$B$8*(1+Inputs!$B$19*Inputs!$B$20)/Inputs!$B$18,-PMT(Inputs!$B$17/12,Inputs!$B$18,Inputs!$B$8*(1+Inputs!$B$19*Inputs!$B$20))),2))))</f>
        <v>137.65</v>
      </c>
      <c r="G17" s="3">
        <f>IF(Inputs!$B$28&lt;&gt;"Ready to model","PENDING INPUTS",MIN(C17+E17,Inputs!$B$9))</f>
        <v>7.1054273576010019E-14</v>
      </c>
      <c r="H17" s="3">
        <f>IF(Inputs!$B$28&lt;&gt;"Ready to model","PENDING INPUTS",Inputs!$B$7)</f>
        <v>550</v>
      </c>
      <c r="I17" s="3">
        <f>IF(Inputs!$B$28&lt;&gt;"Ready to model","PENDING INPUTS",MAX(0,F17+G17-H17))</f>
        <v>0</v>
      </c>
      <c r="J17" s="3">
        <f>IF(Inputs!$B$28&lt;&gt;"Ready to model","PENDING INPUTS",IF(F17+G17&gt;H17,IF(F17+G17=0,0,H17*F17/(F17+G17)),MIN(B17+D17,F17+MAX(0,H17-F17-G17-IF((Inputs!$B$17)&lt;Inputs!$B$5,C17+E17-G17,0)))))</f>
        <v>550</v>
      </c>
      <c r="K17" s="3">
        <f>IF(Inputs!$B$28&lt;&gt;"Ready to model","PENDING INPUTS",MIN(C17+E17,MAX(0,H17-J17)))</f>
        <v>0</v>
      </c>
      <c r="L17" s="3">
        <f>IF(Inputs!$B$28&lt;&gt;"Ready to model","PENDING INPUTS",MAX(0,B17+D17-J17))</f>
        <v>4161.6400000000067</v>
      </c>
      <c r="M17" s="3">
        <f>IF(Inputs!$B$28&lt;&gt;"Ready to model","PENDING INPUTS",MAX(0,C17+E17-K17))</f>
        <v>7.1054273576010019E-14</v>
      </c>
      <c r="N17" s="3">
        <f>IF(Inputs!$B$28&lt;&gt;"Ready to model","PENDING INPUTS",L17+M17)</f>
        <v>4161.6400000000067</v>
      </c>
      <c r="O17" s="3">
        <f>IF(Inputs!$B$28&lt;&gt;"Ready to model","PENDING INPUTS",D17+E17+O16)</f>
        <v>1295.6399999999999</v>
      </c>
      <c r="P17" s="3">
        <f>IF(Inputs!$B$28&lt;&gt;"Ready to model","PENDING INPUTS",J17+K17+P16)</f>
        <v>7150</v>
      </c>
    </row>
    <row r="18" spans="1:16" ht="27.95" customHeight="1" x14ac:dyDescent="0.25">
      <c r="A18">
        <v>14</v>
      </c>
      <c r="B18" s="3">
        <f>IF(Inputs!$B$28&lt;&gt;"Ready to model","PENDING INPUTS",L17)</f>
        <v>4161.6400000000067</v>
      </c>
      <c r="C18" s="3">
        <f>IF(Inputs!$B$28&lt;&gt;"Ready to model","PENDING INPUTS",M17)</f>
        <v>7.1054273576010019E-14</v>
      </c>
      <c r="D18" s="3">
        <f>IF(Inputs!$B$28&lt;&gt;"Ready to model","PENDING INPUTS",ROUND(B18*(Inputs!$B$17)/12,2))</f>
        <v>48.55</v>
      </c>
      <c r="E18" s="3">
        <f>IF(Inputs!$B$28&lt;&gt;"Ready to model","PENDING INPUTS",ROUND(C18*Inputs!$B$5/12,2))</f>
        <v>0</v>
      </c>
      <c r="F18" s="3">
        <f>IF(Inputs!$B$28&lt;&gt;"Ready to model","PENDING INPUTS",MIN(B18+D18,IF(A18&gt;=Inputs!$B$18,B18+D18,ROUND(IF(Inputs!$B$17=0,Inputs!$B$8*(1+Inputs!$B$19*Inputs!$B$20)/Inputs!$B$18,-PMT(Inputs!$B$17/12,Inputs!$B$18,Inputs!$B$8*(1+Inputs!$B$19*Inputs!$B$20))),2))))</f>
        <v>137.65</v>
      </c>
      <c r="G18" s="3">
        <f>IF(Inputs!$B$28&lt;&gt;"Ready to model","PENDING INPUTS",MIN(C18+E18,Inputs!$B$9))</f>
        <v>7.1054273576010019E-14</v>
      </c>
      <c r="H18" s="3">
        <f>IF(Inputs!$B$28&lt;&gt;"Ready to model","PENDING INPUTS",Inputs!$B$7)</f>
        <v>550</v>
      </c>
      <c r="I18" s="3">
        <f>IF(Inputs!$B$28&lt;&gt;"Ready to model","PENDING INPUTS",MAX(0,F18+G18-H18))</f>
        <v>0</v>
      </c>
      <c r="J18" s="3">
        <f>IF(Inputs!$B$28&lt;&gt;"Ready to model","PENDING INPUTS",IF(F18+G18&gt;H18,IF(F18+G18=0,0,H18*F18/(F18+G18)),MIN(B18+D18,F18+MAX(0,H18-F18-G18-IF((Inputs!$B$17)&lt;Inputs!$B$5,C18+E18-G18,0)))))</f>
        <v>550</v>
      </c>
      <c r="K18" s="3">
        <f>IF(Inputs!$B$28&lt;&gt;"Ready to model","PENDING INPUTS",MIN(C18+E18,MAX(0,H18-J18)))</f>
        <v>0</v>
      </c>
      <c r="L18" s="3">
        <f>IF(Inputs!$B$28&lt;&gt;"Ready to model","PENDING INPUTS",MAX(0,B18+D18-J18))</f>
        <v>3660.1900000000069</v>
      </c>
      <c r="M18" s="3">
        <f>IF(Inputs!$B$28&lt;&gt;"Ready to model","PENDING INPUTS",MAX(0,C18+E18-K18))</f>
        <v>7.1054273576010019E-14</v>
      </c>
      <c r="N18" s="3">
        <f>IF(Inputs!$B$28&lt;&gt;"Ready to model","PENDING INPUTS",L18+M18)</f>
        <v>3660.1900000000069</v>
      </c>
      <c r="O18" s="3">
        <f>IF(Inputs!$B$28&lt;&gt;"Ready to model","PENDING INPUTS",D18+E18+O17)</f>
        <v>1344.1899999999998</v>
      </c>
      <c r="P18" s="3">
        <f>IF(Inputs!$B$28&lt;&gt;"Ready to model","PENDING INPUTS",J18+K18+P17)</f>
        <v>7700</v>
      </c>
    </row>
    <row r="19" spans="1:16" ht="27.95" customHeight="1" x14ac:dyDescent="0.25">
      <c r="A19">
        <v>15</v>
      </c>
      <c r="B19" s="3">
        <f>IF(Inputs!$B$28&lt;&gt;"Ready to model","PENDING INPUTS",L18)</f>
        <v>3660.1900000000069</v>
      </c>
      <c r="C19" s="3">
        <f>IF(Inputs!$B$28&lt;&gt;"Ready to model","PENDING INPUTS",M18)</f>
        <v>7.1054273576010019E-14</v>
      </c>
      <c r="D19" s="3">
        <f>IF(Inputs!$B$28&lt;&gt;"Ready to model","PENDING INPUTS",ROUND(B19*(Inputs!$B$17)/12,2))</f>
        <v>42.7</v>
      </c>
      <c r="E19" s="3">
        <f>IF(Inputs!$B$28&lt;&gt;"Ready to model","PENDING INPUTS",ROUND(C19*Inputs!$B$5/12,2))</f>
        <v>0</v>
      </c>
      <c r="F19" s="3">
        <f>IF(Inputs!$B$28&lt;&gt;"Ready to model","PENDING INPUTS",MIN(B19+D19,IF(A19&gt;=Inputs!$B$18,B19+D19,ROUND(IF(Inputs!$B$17=0,Inputs!$B$8*(1+Inputs!$B$19*Inputs!$B$20)/Inputs!$B$18,-PMT(Inputs!$B$17/12,Inputs!$B$18,Inputs!$B$8*(1+Inputs!$B$19*Inputs!$B$20))),2))))</f>
        <v>137.65</v>
      </c>
      <c r="G19" s="3">
        <f>IF(Inputs!$B$28&lt;&gt;"Ready to model","PENDING INPUTS",MIN(C19+E19,Inputs!$B$9))</f>
        <v>7.1054273576010019E-14</v>
      </c>
      <c r="H19" s="3">
        <f>IF(Inputs!$B$28&lt;&gt;"Ready to model","PENDING INPUTS",Inputs!$B$7)</f>
        <v>550</v>
      </c>
      <c r="I19" s="3">
        <f>IF(Inputs!$B$28&lt;&gt;"Ready to model","PENDING INPUTS",MAX(0,F19+G19-H19))</f>
        <v>0</v>
      </c>
      <c r="J19" s="3">
        <f>IF(Inputs!$B$28&lt;&gt;"Ready to model","PENDING INPUTS",IF(F19+G19&gt;H19,IF(F19+G19=0,0,H19*F19/(F19+G19)),MIN(B19+D19,F19+MAX(0,H19-F19-G19-IF((Inputs!$B$17)&lt;Inputs!$B$5,C19+E19-G19,0)))))</f>
        <v>550</v>
      </c>
      <c r="K19" s="3">
        <f>IF(Inputs!$B$28&lt;&gt;"Ready to model","PENDING INPUTS",MIN(C19+E19,MAX(0,H19-J19)))</f>
        <v>0</v>
      </c>
      <c r="L19" s="3">
        <f>IF(Inputs!$B$28&lt;&gt;"Ready to model","PENDING INPUTS",MAX(0,B19+D19-J19))</f>
        <v>3152.8900000000067</v>
      </c>
      <c r="M19" s="3">
        <f>IF(Inputs!$B$28&lt;&gt;"Ready to model","PENDING INPUTS",MAX(0,C19+E19-K19))</f>
        <v>7.1054273576010019E-14</v>
      </c>
      <c r="N19" s="3">
        <f>IF(Inputs!$B$28&lt;&gt;"Ready to model","PENDING INPUTS",L19+M19)</f>
        <v>3152.8900000000067</v>
      </c>
      <c r="O19" s="3">
        <f>IF(Inputs!$B$28&lt;&gt;"Ready to model","PENDING INPUTS",D19+E19+O18)</f>
        <v>1386.8899999999999</v>
      </c>
      <c r="P19" s="3">
        <f>IF(Inputs!$B$28&lt;&gt;"Ready to model","PENDING INPUTS",J19+K19+P18)</f>
        <v>8250</v>
      </c>
    </row>
    <row r="20" spans="1:16" ht="27.95" customHeight="1" x14ac:dyDescent="0.25">
      <c r="A20">
        <v>16</v>
      </c>
      <c r="B20" s="3">
        <f>IF(Inputs!$B$28&lt;&gt;"Ready to model","PENDING INPUTS",L19)</f>
        <v>3152.8900000000067</v>
      </c>
      <c r="C20" s="3">
        <f>IF(Inputs!$B$28&lt;&gt;"Ready to model","PENDING INPUTS",M19)</f>
        <v>7.1054273576010019E-14</v>
      </c>
      <c r="D20" s="3">
        <f>IF(Inputs!$B$28&lt;&gt;"Ready to model","PENDING INPUTS",ROUND(B20*(Inputs!$B$17)/12,2))</f>
        <v>36.78</v>
      </c>
      <c r="E20" s="3">
        <f>IF(Inputs!$B$28&lt;&gt;"Ready to model","PENDING INPUTS",ROUND(C20*Inputs!$B$5/12,2))</f>
        <v>0</v>
      </c>
      <c r="F20" s="3">
        <f>IF(Inputs!$B$28&lt;&gt;"Ready to model","PENDING INPUTS",MIN(B20+D20,IF(A20&gt;=Inputs!$B$18,B20+D20,ROUND(IF(Inputs!$B$17=0,Inputs!$B$8*(1+Inputs!$B$19*Inputs!$B$20)/Inputs!$B$18,-PMT(Inputs!$B$17/12,Inputs!$B$18,Inputs!$B$8*(1+Inputs!$B$19*Inputs!$B$20))),2))))</f>
        <v>137.65</v>
      </c>
      <c r="G20" s="3">
        <f>IF(Inputs!$B$28&lt;&gt;"Ready to model","PENDING INPUTS",MIN(C20+E20,Inputs!$B$9))</f>
        <v>7.1054273576010019E-14</v>
      </c>
      <c r="H20" s="3">
        <f>IF(Inputs!$B$28&lt;&gt;"Ready to model","PENDING INPUTS",Inputs!$B$7)</f>
        <v>550</v>
      </c>
      <c r="I20" s="3">
        <f>IF(Inputs!$B$28&lt;&gt;"Ready to model","PENDING INPUTS",MAX(0,F20+G20-H20))</f>
        <v>0</v>
      </c>
      <c r="J20" s="3">
        <f>IF(Inputs!$B$28&lt;&gt;"Ready to model","PENDING INPUTS",IF(F20+G20&gt;H20,IF(F20+G20=0,0,H20*F20/(F20+G20)),MIN(B20+D20,F20+MAX(0,H20-F20-G20-IF((Inputs!$B$17)&lt;Inputs!$B$5,C20+E20-G20,0)))))</f>
        <v>550</v>
      </c>
      <c r="K20" s="3">
        <f>IF(Inputs!$B$28&lt;&gt;"Ready to model","PENDING INPUTS",MIN(C20+E20,MAX(0,H20-J20)))</f>
        <v>0</v>
      </c>
      <c r="L20" s="3">
        <f>IF(Inputs!$B$28&lt;&gt;"Ready to model","PENDING INPUTS",MAX(0,B20+D20-J20))</f>
        <v>2639.6700000000069</v>
      </c>
      <c r="M20" s="3">
        <f>IF(Inputs!$B$28&lt;&gt;"Ready to model","PENDING INPUTS",MAX(0,C20+E20-K20))</f>
        <v>7.1054273576010019E-14</v>
      </c>
      <c r="N20" s="3">
        <f>IF(Inputs!$B$28&lt;&gt;"Ready to model","PENDING INPUTS",L20+M20)</f>
        <v>2639.6700000000069</v>
      </c>
      <c r="O20" s="3">
        <f>IF(Inputs!$B$28&lt;&gt;"Ready to model","PENDING INPUTS",D20+E20+O19)</f>
        <v>1423.6699999999998</v>
      </c>
      <c r="P20" s="3">
        <f>IF(Inputs!$B$28&lt;&gt;"Ready to model","PENDING INPUTS",J20+K20+P19)</f>
        <v>8800</v>
      </c>
    </row>
    <row r="21" spans="1:16" ht="27.95" customHeight="1" x14ac:dyDescent="0.25">
      <c r="A21">
        <v>17</v>
      </c>
      <c r="B21" s="3">
        <f>IF(Inputs!$B$28&lt;&gt;"Ready to model","PENDING INPUTS",L20)</f>
        <v>2639.6700000000069</v>
      </c>
      <c r="C21" s="3">
        <f>IF(Inputs!$B$28&lt;&gt;"Ready to model","PENDING INPUTS",M20)</f>
        <v>7.1054273576010019E-14</v>
      </c>
      <c r="D21" s="3">
        <f>IF(Inputs!$B$28&lt;&gt;"Ready to model","PENDING INPUTS",ROUND(B21*(Inputs!$B$17)/12,2))</f>
        <v>30.8</v>
      </c>
      <c r="E21" s="3">
        <f>IF(Inputs!$B$28&lt;&gt;"Ready to model","PENDING INPUTS",ROUND(C21*Inputs!$B$5/12,2))</f>
        <v>0</v>
      </c>
      <c r="F21" s="3">
        <f>IF(Inputs!$B$28&lt;&gt;"Ready to model","PENDING INPUTS",MIN(B21+D21,IF(A21&gt;=Inputs!$B$18,B21+D21,ROUND(IF(Inputs!$B$17=0,Inputs!$B$8*(1+Inputs!$B$19*Inputs!$B$20)/Inputs!$B$18,-PMT(Inputs!$B$17/12,Inputs!$B$18,Inputs!$B$8*(1+Inputs!$B$19*Inputs!$B$20))),2))))</f>
        <v>137.65</v>
      </c>
      <c r="G21" s="3">
        <f>IF(Inputs!$B$28&lt;&gt;"Ready to model","PENDING INPUTS",MIN(C21+E21,Inputs!$B$9))</f>
        <v>7.1054273576010019E-14</v>
      </c>
      <c r="H21" s="3">
        <f>IF(Inputs!$B$28&lt;&gt;"Ready to model","PENDING INPUTS",Inputs!$B$7)</f>
        <v>550</v>
      </c>
      <c r="I21" s="3">
        <f>IF(Inputs!$B$28&lt;&gt;"Ready to model","PENDING INPUTS",MAX(0,F21+G21-H21))</f>
        <v>0</v>
      </c>
      <c r="J21" s="3">
        <f>IF(Inputs!$B$28&lt;&gt;"Ready to model","PENDING INPUTS",IF(F21+G21&gt;H21,IF(F21+G21=0,0,H21*F21/(F21+G21)),MIN(B21+D21,F21+MAX(0,H21-F21-G21-IF((Inputs!$B$17)&lt;Inputs!$B$5,C21+E21-G21,0)))))</f>
        <v>550</v>
      </c>
      <c r="K21" s="3">
        <f>IF(Inputs!$B$28&lt;&gt;"Ready to model","PENDING INPUTS",MIN(C21+E21,MAX(0,H21-J21)))</f>
        <v>0</v>
      </c>
      <c r="L21" s="3">
        <f>IF(Inputs!$B$28&lt;&gt;"Ready to model","PENDING INPUTS",MAX(0,B21+D21-J21))</f>
        <v>2120.4700000000071</v>
      </c>
      <c r="M21" s="3">
        <f>IF(Inputs!$B$28&lt;&gt;"Ready to model","PENDING INPUTS",MAX(0,C21+E21-K21))</f>
        <v>7.1054273576010019E-14</v>
      </c>
      <c r="N21" s="3">
        <f>IF(Inputs!$B$28&lt;&gt;"Ready to model","PENDING INPUTS",L21+M21)</f>
        <v>2120.4700000000071</v>
      </c>
      <c r="O21" s="3">
        <f>IF(Inputs!$B$28&lt;&gt;"Ready to model","PENDING INPUTS",D21+E21+O20)</f>
        <v>1454.4699999999998</v>
      </c>
      <c r="P21" s="3">
        <f>IF(Inputs!$B$28&lt;&gt;"Ready to model","PENDING INPUTS",J21+K21+P20)</f>
        <v>9350</v>
      </c>
    </row>
    <row r="22" spans="1:16" ht="27.95" customHeight="1" x14ac:dyDescent="0.25">
      <c r="A22">
        <v>18</v>
      </c>
      <c r="B22" s="3">
        <f>IF(Inputs!$B$28&lt;&gt;"Ready to model","PENDING INPUTS",L21)</f>
        <v>2120.4700000000071</v>
      </c>
      <c r="C22" s="3">
        <f>IF(Inputs!$B$28&lt;&gt;"Ready to model","PENDING INPUTS",M21)</f>
        <v>7.1054273576010019E-14</v>
      </c>
      <c r="D22" s="3">
        <f>IF(Inputs!$B$28&lt;&gt;"Ready to model","PENDING INPUTS",ROUND(B22*(Inputs!$B$17)/12,2))</f>
        <v>24.74</v>
      </c>
      <c r="E22" s="3">
        <f>IF(Inputs!$B$28&lt;&gt;"Ready to model","PENDING INPUTS",ROUND(C22*Inputs!$B$5/12,2))</f>
        <v>0</v>
      </c>
      <c r="F22" s="3">
        <f>IF(Inputs!$B$28&lt;&gt;"Ready to model","PENDING INPUTS",MIN(B22+D22,IF(A22&gt;=Inputs!$B$18,B22+D22,ROUND(IF(Inputs!$B$17=0,Inputs!$B$8*(1+Inputs!$B$19*Inputs!$B$20)/Inputs!$B$18,-PMT(Inputs!$B$17/12,Inputs!$B$18,Inputs!$B$8*(1+Inputs!$B$19*Inputs!$B$20))),2))))</f>
        <v>137.65</v>
      </c>
      <c r="G22" s="3">
        <f>IF(Inputs!$B$28&lt;&gt;"Ready to model","PENDING INPUTS",MIN(C22+E22,Inputs!$B$9))</f>
        <v>7.1054273576010019E-14</v>
      </c>
      <c r="H22" s="3">
        <f>IF(Inputs!$B$28&lt;&gt;"Ready to model","PENDING INPUTS",Inputs!$B$7)</f>
        <v>550</v>
      </c>
      <c r="I22" s="3">
        <f>IF(Inputs!$B$28&lt;&gt;"Ready to model","PENDING INPUTS",MAX(0,F22+G22-H22))</f>
        <v>0</v>
      </c>
      <c r="J22" s="3">
        <f>IF(Inputs!$B$28&lt;&gt;"Ready to model","PENDING INPUTS",IF(F22+G22&gt;H22,IF(F22+G22=0,0,H22*F22/(F22+G22)),MIN(B22+D22,F22+MAX(0,H22-F22-G22-IF((Inputs!$B$17)&lt;Inputs!$B$5,C22+E22-G22,0)))))</f>
        <v>550</v>
      </c>
      <c r="K22" s="3">
        <f>IF(Inputs!$B$28&lt;&gt;"Ready to model","PENDING INPUTS",MIN(C22+E22,MAX(0,H22-J22)))</f>
        <v>0</v>
      </c>
      <c r="L22" s="3">
        <f>IF(Inputs!$B$28&lt;&gt;"Ready to model","PENDING INPUTS",MAX(0,B22+D22-J22))</f>
        <v>1595.2100000000069</v>
      </c>
      <c r="M22" s="3">
        <f>IF(Inputs!$B$28&lt;&gt;"Ready to model","PENDING INPUTS",MAX(0,C22+E22-K22))</f>
        <v>7.1054273576010019E-14</v>
      </c>
      <c r="N22" s="3">
        <f>IF(Inputs!$B$28&lt;&gt;"Ready to model","PENDING INPUTS",L22+M22)</f>
        <v>1595.2100000000069</v>
      </c>
      <c r="O22" s="3">
        <f>IF(Inputs!$B$28&lt;&gt;"Ready to model","PENDING INPUTS",D22+E22+O21)</f>
        <v>1479.2099999999998</v>
      </c>
      <c r="P22" s="3">
        <f>IF(Inputs!$B$28&lt;&gt;"Ready to model","PENDING INPUTS",J22+K22+P21)</f>
        <v>9900</v>
      </c>
    </row>
    <row r="23" spans="1:16" ht="27.95" customHeight="1" x14ac:dyDescent="0.25">
      <c r="A23">
        <v>19</v>
      </c>
      <c r="B23" s="3">
        <f>IF(Inputs!$B$28&lt;&gt;"Ready to model","PENDING INPUTS",L22)</f>
        <v>1595.2100000000069</v>
      </c>
      <c r="C23" s="3">
        <f>IF(Inputs!$B$28&lt;&gt;"Ready to model","PENDING INPUTS",M22)</f>
        <v>7.1054273576010019E-14</v>
      </c>
      <c r="D23" s="3">
        <f>IF(Inputs!$B$28&lt;&gt;"Ready to model","PENDING INPUTS",ROUND(B23*(Inputs!$B$17)/12,2))</f>
        <v>18.61</v>
      </c>
      <c r="E23" s="3">
        <f>IF(Inputs!$B$28&lt;&gt;"Ready to model","PENDING INPUTS",ROUND(C23*Inputs!$B$5/12,2))</f>
        <v>0</v>
      </c>
      <c r="F23" s="3">
        <f>IF(Inputs!$B$28&lt;&gt;"Ready to model","PENDING INPUTS",MIN(B23+D23,IF(A23&gt;=Inputs!$B$18,B23+D23,ROUND(IF(Inputs!$B$17=0,Inputs!$B$8*(1+Inputs!$B$19*Inputs!$B$20)/Inputs!$B$18,-PMT(Inputs!$B$17/12,Inputs!$B$18,Inputs!$B$8*(1+Inputs!$B$19*Inputs!$B$20))),2))))</f>
        <v>137.65</v>
      </c>
      <c r="G23" s="3">
        <f>IF(Inputs!$B$28&lt;&gt;"Ready to model","PENDING INPUTS",MIN(C23+E23,Inputs!$B$9))</f>
        <v>7.1054273576010019E-14</v>
      </c>
      <c r="H23" s="3">
        <f>IF(Inputs!$B$28&lt;&gt;"Ready to model","PENDING INPUTS",Inputs!$B$7)</f>
        <v>550</v>
      </c>
      <c r="I23" s="3">
        <f>IF(Inputs!$B$28&lt;&gt;"Ready to model","PENDING INPUTS",MAX(0,F23+G23-H23))</f>
        <v>0</v>
      </c>
      <c r="J23" s="3">
        <f>IF(Inputs!$B$28&lt;&gt;"Ready to model","PENDING INPUTS",IF(F23+G23&gt;H23,IF(F23+G23=0,0,H23*F23/(F23+G23)),MIN(B23+D23,F23+MAX(0,H23-F23-G23-IF((Inputs!$B$17)&lt;Inputs!$B$5,C23+E23-G23,0)))))</f>
        <v>550</v>
      </c>
      <c r="K23" s="3">
        <f>IF(Inputs!$B$28&lt;&gt;"Ready to model","PENDING INPUTS",MIN(C23+E23,MAX(0,H23-J23)))</f>
        <v>0</v>
      </c>
      <c r="L23" s="3">
        <f>IF(Inputs!$B$28&lt;&gt;"Ready to model","PENDING INPUTS",MAX(0,B23+D23-J23))</f>
        <v>1063.8200000000068</v>
      </c>
      <c r="M23" s="3">
        <f>IF(Inputs!$B$28&lt;&gt;"Ready to model","PENDING INPUTS",MAX(0,C23+E23-K23))</f>
        <v>7.1054273576010019E-14</v>
      </c>
      <c r="N23" s="3">
        <f>IF(Inputs!$B$28&lt;&gt;"Ready to model","PENDING INPUTS",L23+M23)</f>
        <v>1063.8200000000068</v>
      </c>
      <c r="O23" s="3">
        <f>IF(Inputs!$B$28&lt;&gt;"Ready to model","PENDING INPUTS",D23+E23+O22)</f>
        <v>1497.8199999999997</v>
      </c>
      <c r="P23" s="3">
        <f>IF(Inputs!$B$28&lt;&gt;"Ready to model","PENDING INPUTS",J23+K23+P22)</f>
        <v>10450</v>
      </c>
    </row>
    <row r="24" spans="1:16" ht="27.95" customHeight="1" x14ac:dyDescent="0.25">
      <c r="A24">
        <v>20</v>
      </c>
      <c r="B24" s="3">
        <f>IF(Inputs!$B$28&lt;&gt;"Ready to model","PENDING INPUTS",L23)</f>
        <v>1063.8200000000068</v>
      </c>
      <c r="C24" s="3">
        <f>IF(Inputs!$B$28&lt;&gt;"Ready to model","PENDING INPUTS",M23)</f>
        <v>7.1054273576010019E-14</v>
      </c>
      <c r="D24" s="3">
        <f>IF(Inputs!$B$28&lt;&gt;"Ready to model","PENDING INPUTS",ROUND(B24*(Inputs!$B$17)/12,2))</f>
        <v>12.41</v>
      </c>
      <c r="E24" s="3">
        <f>IF(Inputs!$B$28&lt;&gt;"Ready to model","PENDING INPUTS",ROUND(C24*Inputs!$B$5/12,2))</f>
        <v>0</v>
      </c>
      <c r="F24" s="3">
        <f>IF(Inputs!$B$28&lt;&gt;"Ready to model","PENDING INPUTS",MIN(B24+D24,IF(A24&gt;=Inputs!$B$18,B24+D24,ROUND(IF(Inputs!$B$17=0,Inputs!$B$8*(1+Inputs!$B$19*Inputs!$B$20)/Inputs!$B$18,-PMT(Inputs!$B$17/12,Inputs!$B$18,Inputs!$B$8*(1+Inputs!$B$19*Inputs!$B$20))),2))))</f>
        <v>137.65</v>
      </c>
      <c r="G24" s="3">
        <f>IF(Inputs!$B$28&lt;&gt;"Ready to model","PENDING INPUTS",MIN(C24+E24,Inputs!$B$9))</f>
        <v>7.1054273576010019E-14</v>
      </c>
      <c r="H24" s="3">
        <f>IF(Inputs!$B$28&lt;&gt;"Ready to model","PENDING INPUTS",Inputs!$B$7)</f>
        <v>550</v>
      </c>
      <c r="I24" s="3">
        <f>IF(Inputs!$B$28&lt;&gt;"Ready to model","PENDING INPUTS",MAX(0,F24+G24-H24))</f>
        <v>0</v>
      </c>
      <c r="J24" s="3">
        <f>IF(Inputs!$B$28&lt;&gt;"Ready to model","PENDING INPUTS",IF(F24+G24&gt;H24,IF(F24+G24=0,0,H24*F24/(F24+G24)),MIN(B24+D24,F24+MAX(0,H24-F24-G24-IF((Inputs!$B$17)&lt;Inputs!$B$5,C24+E24-G24,0)))))</f>
        <v>550</v>
      </c>
      <c r="K24" s="3">
        <f>IF(Inputs!$B$28&lt;&gt;"Ready to model","PENDING INPUTS",MIN(C24+E24,MAX(0,H24-J24)))</f>
        <v>0</v>
      </c>
      <c r="L24" s="3">
        <f>IF(Inputs!$B$28&lt;&gt;"Ready to model","PENDING INPUTS",MAX(0,B24+D24-J24))</f>
        <v>526.23000000000684</v>
      </c>
      <c r="M24" s="3">
        <f>IF(Inputs!$B$28&lt;&gt;"Ready to model","PENDING INPUTS",MAX(0,C24+E24-K24))</f>
        <v>7.1054273576010019E-14</v>
      </c>
      <c r="N24" s="3">
        <f>IF(Inputs!$B$28&lt;&gt;"Ready to model","PENDING INPUTS",L24+M24)</f>
        <v>526.23000000000695</v>
      </c>
      <c r="O24" s="3">
        <f>IF(Inputs!$B$28&lt;&gt;"Ready to model","PENDING INPUTS",D24+E24+O23)</f>
        <v>1510.2299999999998</v>
      </c>
      <c r="P24" s="3">
        <f>IF(Inputs!$B$28&lt;&gt;"Ready to model","PENDING INPUTS",J24+K24+P23)</f>
        <v>11000</v>
      </c>
    </row>
    <row r="25" spans="1:16" ht="27.95" customHeight="1" x14ac:dyDescent="0.25">
      <c r="A25">
        <v>21</v>
      </c>
      <c r="B25" s="3">
        <f>IF(Inputs!$B$28&lt;&gt;"Ready to model","PENDING INPUTS",L24)</f>
        <v>526.23000000000684</v>
      </c>
      <c r="C25" s="3">
        <f>IF(Inputs!$B$28&lt;&gt;"Ready to model","PENDING INPUTS",M24)</f>
        <v>7.1054273576010019E-14</v>
      </c>
      <c r="D25" s="3">
        <f>IF(Inputs!$B$28&lt;&gt;"Ready to model","PENDING INPUTS",ROUND(B25*(Inputs!$B$17)/12,2))</f>
        <v>6.14</v>
      </c>
      <c r="E25" s="3">
        <f>IF(Inputs!$B$28&lt;&gt;"Ready to model","PENDING INPUTS",ROUND(C25*Inputs!$B$5/12,2))</f>
        <v>0</v>
      </c>
      <c r="F25" s="3">
        <f>IF(Inputs!$B$28&lt;&gt;"Ready to model","PENDING INPUTS",MIN(B25+D25,IF(A25&gt;=Inputs!$B$18,B25+D25,ROUND(IF(Inputs!$B$17=0,Inputs!$B$8*(1+Inputs!$B$19*Inputs!$B$20)/Inputs!$B$18,-PMT(Inputs!$B$17/12,Inputs!$B$18,Inputs!$B$8*(1+Inputs!$B$19*Inputs!$B$20))),2))))</f>
        <v>137.65</v>
      </c>
      <c r="G25" s="3">
        <f>IF(Inputs!$B$28&lt;&gt;"Ready to model","PENDING INPUTS",MIN(C25+E25,Inputs!$B$9))</f>
        <v>7.1054273576010019E-14</v>
      </c>
      <c r="H25" s="3">
        <f>IF(Inputs!$B$28&lt;&gt;"Ready to model","PENDING INPUTS",Inputs!$B$7)</f>
        <v>550</v>
      </c>
      <c r="I25" s="3">
        <f>IF(Inputs!$B$28&lt;&gt;"Ready to model","PENDING INPUTS",MAX(0,F25+G25-H25))</f>
        <v>0</v>
      </c>
      <c r="J25" s="3">
        <f>IF(Inputs!$B$28&lt;&gt;"Ready to model","PENDING INPUTS",IF(F25+G25&gt;H25,IF(F25+G25=0,0,H25*F25/(F25+G25)),MIN(B25+D25,F25+MAX(0,H25-F25-G25-IF((Inputs!$B$17)&lt;Inputs!$B$5,C25+E25-G25,0)))))</f>
        <v>532.37000000000683</v>
      </c>
      <c r="K25" s="3">
        <f>IF(Inputs!$B$28&lt;&gt;"Ready to model","PENDING INPUTS",MIN(C25+E25,MAX(0,H25-J25)))</f>
        <v>7.1054273576010019E-14</v>
      </c>
      <c r="L25" s="3">
        <f>IF(Inputs!$B$28&lt;&gt;"Ready to model","PENDING INPUTS",MAX(0,B25+D25-J25))</f>
        <v>0</v>
      </c>
      <c r="M25" s="3">
        <f>IF(Inputs!$B$28&lt;&gt;"Ready to model","PENDING INPUTS",MAX(0,C25+E25-K25))</f>
        <v>0</v>
      </c>
      <c r="N25" s="3">
        <f>IF(Inputs!$B$28&lt;&gt;"Ready to model","PENDING INPUTS",L25+M25)</f>
        <v>0</v>
      </c>
      <c r="O25" s="3">
        <f>IF(Inputs!$B$28&lt;&gt;"Ready to model","PENDING INPUTS",D25+E25+O24)</f>
        <v>1516.37</v>
      </c>
      <c r="P25" s="3">
        <f>IF(Inputs!$B$28&lt;&gt;"Ready to model","PENDING INPUTS",J25+K25+P24)</f>
        <v>11532.370000000006</v>
      </c>
    </row>
    <row r="26" spans="1:16" ht="27.95" customHeight="1" x14ac:dyDescent="0.25">
      <c r="A26">
        <v>22</v>
      </c>
      <c r="B26" s="3">
        <f>IF(Inputs!$B$28&lt;&gt;"Ready to model","PENDING INPUTS",L25)</f>
        <v>0</v>
      </c>
      <c r="C26" s="3">
        <f>IF(Inputs!$B$28&lt;&gt;"Ready to model","PENDING INPUTS",M25)</f>
        <v>0</v>
      </c>
      <c r="D26" s="3">
        <f>IF(Inputs!$B$28&lt;&gt;"Ready to model","PENDING INPUTS",ROUND(B26*(Inputs!$B$17)/12,2))</f>
        <v>0</v>
      </c>
      <c r="E26" s="3">
        <f>IF(Inputs!$B$28&lt;&gt;"Ready to model","PENDING INPUTS",ROUND(C26*Inputs!$B$5/12,2))</f>
        <v>0</v>
      </c>
      <c r="F26" s="3">
        <f>IF(Inputs!$B$28&lt;&gt;"Ready to model","PENDING INPUTS",MIN(B26+D26,IF(A26&gt;=Inputs!$B$18,B26+D26,ROUND(IF(Inputs!$B$17=0,Inputs!$B$8*(1+Inputs!$B$19*Inputs!$B$20)/Inputs!$B$18,-PMT(Inputs!$B$17/12,Inputs!$B$18,Inputs!$B$8*(1+Inputs!$B$19*Inputs!$B$20))),2))))</f>
        <v>0</v>
      </c>
      <c r="G26" s="3">
        <f>IF(Inputs!$B$28&lt;&gt;"Ready to model","PENDING INPUTS",MIN(C26+E26,Inputs!$B$9))</f>
        <v>0</v>
      </c>
      <c r="H26" s="3">
        <f>IF(Inputs!$B$28&lt;&gt;"Ready to model","PENDING INPUTS",Inputs!$B$7)</f>
        <v>550</v>
      </c>
      <c r="I26" s="3">
        <f>IF(Inputs!$B$28&lt;&gt;"Ready to model","PENDING INPUTS",MAX(0,F26+G26-H26))</f>
        <v>0</v>
      </c>
      <c r="J26" s="3">
        <f>IF(Inputs!$B$28&lt;&gt;"Ready to model","PENDING INPUTS",IF(F26+G26&gt;H26,IF(F26+G26=0,0,H26*F26/(F26+G26)),MIN(B26+D26,F26+MAX(0,H26-F26-G26-IF((Inputs!$B$17)&lt;Inputs!$B$5,C26+E26-G26,0)))))</f>
        <v>0</v>
      </c>
      <c r="K26" s="3">
        <f>IF(Inputs!$B$28&lt;&gt;"Ready to model","PENDING INPUTS",MIN(C26+E26,MAX(0,H26-J26)))</f>
        <v>0</v>
      </c>
      <c r="L26" s="3">
        <f>IF(Inputs!$B$28&lt;&gt;"Ready to model","PENDING INPUTS",MAX(0,B26+D26-J26))</f>
        <v>0</v>
      </c>
      <c r="M26" s="3">
        <f>IF(Inputs!$B$28&lt;&gt;"Ready to model","PENDING INPUTS",MAX(0,C26+E26-K26))</f>
        <v>0</v>
      </c>
      <c r="N26" s="3">
        <f>IF(Inputs!$B$28&lt;&gt;"Ready to model","PENDING INPUTS",L26+M26)</f>
        <v>0</v>
      </c>
      <c r="O26" s="3">
        <f>IF(Inputs!$B$28&lt;&gt;"Ready to model","PENDING INPUTS",D26+E26+O25)</f>
        <v>1516.37</v>
      </c>
      <c r="P26" s="3">
        <f>IF(Inputs!$B$28&lt;&gt;"Ready to model","PENDING INPUTS",J26+K26+P25)</f>
        <v>11532.370000000006</v>
      </c>
    </row>
    <row r="27" spans="1:16" ht="27.95" customHeight="1" x14ac:dyDescent="0.25">
      <c r="A27">
        <v>23</v>
      </c>
      <c r="B27" s="3">
        <f>IF(Inputs!$B$28&lt;&gt;"Ready to model","PENDING INPUTS",L26)</f>
        <v>0</v>
      </c>
      <c r="C27" s="3">
        <f>IF(Inputs!$B$28&lt;&gt;"Ready to model","PENDING INPUTS",M26)</f>
        <v>0</v>
      </c>
      <c r="D27" s="3">
        <f>IF(Inputs!$B$28&lt;&gt;"Ready to model","PENDING INPUTS",ROUND(B27*(Inputs!$B$17)/12,2))</f>
        <v>0</v>
      </c>
      <c r="E27" s="3">
        <f>IF(Inputs!$B$28&lt;&gt;"Ready to model","PENDING INPUTS",ROUND(C27*Inputs!$B$5/12,2))</f>
        <v>0</v>
      </c>
      <c r="F27" s="3">
        <f>IF(Inputs!$B$28&lt;&gt;"Ready to model","PENDING INPUTS",MIN(B27+D27,IF(A27&gt;=Inputs!$B$18,B27+D27,ROUND(IF(Inputs!$B$17=0,Inputs!$B$8*(1+Inputs!$B$19*Inputs!$B$20)/Inputs!$B$18,-PMT(Inputs!$B$17/12,Inputs!$B$18,Inputs!$B$8*(1+Inputs!$B$19*Inputs!$B$20))),2))))</f>
        <v>0</v>
      </c>
      <c r="G27" s="3">
        <f>IF(Inputs!$B$28&lt;&gt;"Ready to model","PENDING INPUTS",MIN(C27+E27,Inputs!$B$9))</f>
        <v>0</v>
      </c>
      <c r="H27" s="3">
        <f>IF(Inputs!$B$28&lt;&gt;"Ready to model","PENDING INPUTS",Inputs!$B$7)</f>
        <v>550</v>
      </c>
      <c r="I27" s="3">
        <f>IF(Inputs!$B$28&lt;&gt;"Ready to model","PENDING INPUTS",MAX(0,F27+G27-H27))</f>
        <v>0</v>
      </c>
      <c r="J27" s="3">
        <f>IF(Inputs!$B$28&lt;&gt;"Ready to model","PENDING INPUTS",IF(F27+G27&gt;H27,IF(F27+G27=0,0,H27*F27/(F27+G27)),MIN(B27+D27,F27+MAX(0,H27-F27-G27-IF((Inputs!$B$17)&lt;Inputs!$B$5,C27+E27-G27,0)))))</f>
        <v>0</v>
      </c>
      <c r="K27" s="3">
        <f>IF(Inputs!$B$28&lt;&gt;"Ready to model","PENDING INPUTS",MIN(C27+E27,MAX(0,H27-J27)))</f>
        <v>0</v>
      </c>
      <c r="L27" s="3">
        <f>IF(Inputs!$B$28&lt;&gt;"Ready to model","PENDING INPUTS",MAX(0,B27+D27-J27))</f>
        <v>0</v>
      </c>
      <c r="M27" s="3">
        <f>IF(Inputs!$B$28&lt;&gt;"Ready to model","PENDING INPUTS",MAX(0,C27+E27-K27))</f>
        <v>0</v>
      </c>
      <c r="N27" s="3">
        <f>IF(Inputs!$B$28&lt;&gt;"Ready to model","PENDING INPUTS",L27+M27)</f>
        <v>0</v>
      </c>
      <c r="O27" s="3">
        <f>IF(Inputs!$B$28&lt;&gt;"Ready to model","PENDING INPUTS",D27+E27+O26)</f>
        <v>1516.37</v>
      </c>
      <c r="P27" s="3">
        <f>IF(Inputs!$B$28&lt;&gt;"Ready to model","PENDING INPUTS",J27+K27+P26)</f>
        <v>11532.370000000006</v>
      </c>
    </row>
    <row r="28" spans="1:16" ht="27.95" customHeight="1" x14ac:dyDescent="0.25">
      <c r="A28">
        <v>24</v>
      </c>
      <c r="B28" s="3">
        <f>IF(Inputs!$B$28&lt;&gt;"Ready to model","PENDING INPUTS",L27)</f>
        <v>0</v>
      </c>
      <c r="C28" s="3">
        <f>IF(Inputs!$B$28&lt;&gt;"Ready to model","PENDING INPUTS",M27)</f>
        <v>0</v>
      </c>
      <c r="D28" s="3">
        <f>IF(Inputs!$B$28&lt;&gt;"Ready to model","PENDING INPUTS",ROUND(B28*(Inputs!$B$17)/12,2))</f>
        <v>0</v>
      </c>
      <c r="E28" s="3">
        <f>IF(Inputs!$B$28&lt;&gt;"Ready to model","PENDING INPUTS",ROUND(C28*Inputs!$B$5/12,2))</f>
        <v>0</v>
      </c>
      <c r="F28" s="3">
        <f>IF(Inputs!$B$28&lt;&gt;"Ready to model","PENDING INPUTS",MIN(B28+D28,IF(A28&gt;=Inputs!$B$18,B28+D28,ROUND(IF(Inputs!$B$17=0,Inputs!$B$8*(1+Inputs!$B$19*Inputs!$B$20)/Inputs!$B$18,-PMT(Inputs!$B$17/12,Inputs!$B$18,Inputs!$B$8*(1+Inputs!$B$19*Inputs!$B$20))),2))))</f>
        <v>0</v>
      </c>
      <c r="G28" s="3">
        <f>IF(Inputs!$B$28&lt;&gt;"Ready to model","PENDING INPUTS",MIN(C28+E28,Inputs!$B$9))</f>
        <v>0</v>
      </c>
      <c r="H28" s="3">
        <f>IF(Inputs!$B$28&lt;&gt;"Ready to model","PENDING INPUTS",Inputs!$B$7)</f>
        <v>550</v>
      </c>
      <c r="I28" s="3">
        <f>IF(Inputs!$B$28&lt;&gt;"Ready to model","PENDING INPUTS",MAX(0,F28+G28-H28))</f>
        <v>0</v>
      </c>
      <c r="J28" s="3">
        <f>IF(Inputs!$B$28&lt;&gt;"Ready to model","PENDING INPUTS",IF(F28+G28&gt;H28,IF(F28+G28=0,0,H28*F28/(F28+G28)),MIN(B28+D28,F28+MAX(0,H28-F28-G28-IF((Inputs!$B$17)&lt;Inputs!$B$5,C28+E28-G28,0)))))</f>
        <v>0</v>
      </c>
      <c r="K28" s="3">
        <f>IF(Inputs!$B$28&lt;&gt;"Ready to model","PENDING INPUTS",MIN(C28+E28,MAX(0,H28-J28)))</f>
        <v>0</v>
      </c>
      <c r="L28" s="3">
        <f>IF(Inputs!$B$28&lt;&gt;"Ready to model","PENDING INPUTS",MAX(0,B28+D28-J28))</f>
        <v>0</v>
      </c>
      <c r="M28" s="3">
        <f>IF(Inputs!$B$28&lt;&gt;"Ready to model","PENDING INPUTS",MAX(0,C28+E28-K28))</f>
        <v>0</v>
      </c>
      <c r="N28" s="3">
        <f>IF(Inputs!$B$28&lt;&gt;"Ready to model","PENDING INPUTS",L28+M28)</f>
        <v>0</v>
      </c>
      <c r="O28" s="3">
        <f>IF(Inputs!$B$28&lt;&gt;"Ready to model","PENDING INPUTS",D28+E28+O27)</f>
        <v>1516.37</v>
      </c>
      <c r="P28" s="3">
        <f>IF(Inputs!$B$28&lt;&gt;"Ready to model","PENDING INPUTS",J28+K28+P27)</f>
        <v>11532.370000000006</v>
      </c>
    </row>
    <row r="29" spans="1:16" ht="27.95" customHeight="1" x14ac:dyDescent="0.25">
      <c r="A29">
        <v>25</v>
      </c>
      <c r="B29" s="3">
        <f>IF(Inputs!$B$28&lt;&gt;"Ready to model","PENDING INPUTS",L28)</f>
        <v>0</v>
      </c>
      <c r="C29" s="3">
        <f>IF(Inputs!$B$28&lt;&gt;"Ready to model","PENDING INPUTS",M28)</f>
        <v>0</v>
      </c>
      <c r="D29" s="3">
        <f>IF(Inputs!$B$28&lt;&gt;"Ready to model","PENDING INPUTS",ROUND(B29*(Inputs!$B$17)/12,2))</f>
        <v>0</v>
      </c>
      <c r="E29" s="3">
        <f>IF(Inputs!$B$28&lt;&gt;"Ready to model","PENDING INPUTS",ROUND(C29*Inputs!$B$5/12,2))</f>
        <v>0</v>
      </c>
      <c r="F29" s="3">
        <f>IF(Inputs!$B$28&lt;&gt;"Ready to model","PENDING INPUTS",MIN(B29+D29,IF(A29&gt;=Inputs!$B$18,B29+D29,ROUND(IF(Inputs!$B$17=0,Inputs!$B$8*(1+Inputs!$B$19*Inputs!$B$20)/Inputs!$B$18,-PMT(Inputs!$B$17/12,Inputs!$B$18,Inputs!$B$8*(1+Inputs!$B$19*Inputs!$B$20))),2))))</f>
        <v>0</v>
      </c>
      <c r="G29" s="3">
        <f>IF(Inputs!$B$28&lt;&gt;"Ready to model","PENDING INPUTS",MIN(C29+E29,Inputs!$B$9))</f>
        <v>0</v>
      </c>
      <c r="H29" s="3">
        <f>IF(Inputs!$B$28&lt;&gt;"Ready to model","PENDING INPUTS",Inputs!$B$7)</f>
        <v>550</v>
      </c>
      <c r="I29" s="3">
        <f>IF(Inputs!$B$28&lt;&gt;"Ready to model","PENDING INPUTS",MAX(0,F29+G29-H29))</f>
        <v>0</v>
      </c>
      <c r="J29" s="3">
        <f>IF(Inputs!$B$28&lt;&gt;"Ready to model","PENDING INPUTS",IF(F29+G29&gt;H29,IF(F29+G29=0,0,H29*F29/(F29+G29)),MIN(B29+D29,F29+MAX(0,H29-F29-G29-IF((Inputs!$B$17)&lt;Inputs!$B$5,C29+E29-G29,0)))))</f>
        <v>0</v>
      </c>
      <c r="K29" s="3">
        <f>IF(Inputs!$B$28&lt;&gt;"Ready to model","PENDING INPUTS",MIN(C29+E29,MAX(0,H29-J29)))</f>
        <v>0</v>
      </c>
      <c r="L29" s="3">
        <f>IF(Inputs!$B$28&lt;&gt;"Ready to model","PENDING INPUTS",MAX(0,B29+D29-J29))</f>
        <v>0</v>
      </c>
      <c r="M29" s="3">
        <f>IF(Inputs!$B$28&lt;&gt;"Ready to model","PENDING INPUTS",MAX(0,C29+E29-K29))</f>
        <v>0</v>
      </c>
      <c r="N29" s="3">
        <f>IF(Inputs!$B$28&lt;&gt;"Ready to model","PENDING INPUTS",L29+M29)</f>
        <v>0</v>
      </c>
      <c r="O29" s="3">
        <f>IF(Inputs!$B$28&lt;&gt;"Ready to model","PENDING INPUTS",D29+E29+O28)</f>
        <v>1516.37</v>
      </c>
      <c r="P29" s="3">
        <f>IF(Inputs!$B$28&lt;&gt;"Ready to model","PENDING INPUTS",J29+K29+P28)</f>
        <v>11532.370000000006</v>
      </c>
    </row>
    <row r="30" spans="1:16" ht="27.95" customHeight="1" x14ac:dyDescent="0.25">
      <c r="A30">
        <v>26</v>
      </c>
      <c r="B30" s="3">
        <f>IF(Inputs!$B$28&lt;&gt;"Ready to model","PENDING INPUTS",L29)</f>
        <v>0</v>
      </c>
      <c r="C30" s="3">
        <f>IF(Inputs!$B$28&lt;&gt;"Ready to model","PENDING INPUTS",M29)</f>
        <v>0</v>
      </c>
      <c r="D30" s="3">
        <f>IF(Inputs!$B$28&lt;&gt;"Ready to model","PENDING INPUTS",ROUND(B30*(Inputs!$B$17)/12,2))</f>
        <v>0</v>
      </c>
      <c r="E30" s="3">
        <f>IF(Inputs!$B$28&lt;&gt;"Ready to model","PENDING INPUTS",ROUND(C30*Inputs!$B$5/12,2))</f>
        <v>0</v>
      </c>
      <c r="F30" s="3">
        <f>IF(Inputs!$B$28&lt;&gt;"Ready to model","PENDING INPUTS",MIN(B30+D30,IF(A30&gt;=Inputs!$B$18,B30+D30,ROUND(IF(Inputs!$B$17=0,Inputs!$B$8*(1+Inputs!$B$19*Inputs!$B$20)/Inputs!$B$18,-PMT(Inputs!$B$17/12,Inputs!$B$18,Inputs!$B$8*(1+Inputs!$B$19*Inputs!$B$20))),2))))</f>
        <v>0</v>
      </c>
      <c r="G30" s="3">
        <f>IF(Inputs!$B$28&lt;&gt;"Ready to model","PENDING INPUTS",MIN(C30+E30,Inputs!$B$9))</f>
        <v>0</v>
      </c>
      <c r="H30" s="3">
        <f>IF(Inputs!$B$28&lt;&gt;"Ready to model","PENDING INPUTS",Inputs!$B$7)</f>
        <v>550</v>
      </c>
      <c r="I30" s="3">
        <f>IF(Inputs!$B$28&lt;&gt;"Ready to model","PENDING INPUTS",MAX(0,F30+G30-H30))</f>
        <v>0</v>
      </c>
      <c r="J30" s="3">
        <f>IF(Inputs!$B$28&lt;&gt;"Ready to model","PENDING INPUTS",IF(F30+G30&gt;H30,IF(F30+G30=0,0,H30*F30/(F30+G30)),MIN(B30+D30,F30+MAX(0,H30-F30-G30-IF((Inputs!$B$17)&lt;Inputs!$B$5,C30+E30-G30,0)))))</f>
        <v>0</v>
      </c>
      <c r="K30" s="3">
        <f>IF(Inputs!$B$28&lt;&gt;"Ready to model","PENDING INPUTS",MIN(C30+E30,MAX(0,H30-J30)))</f>
        <v>0</v>
      </c>
      <c r="L30" s="3">
        <f>IF(Inputs!$B$28&lt;&gt;"Ready to model","PENDING INPUTS",MAX(0,B30+D30-J30))</f>
        <v>0</v>
      </c>
      <c r="M30" s="3">
        <f>IF(Inputs!$B$28&lt;&gt;"Ready to model","PENDING INPUTS",MAX(0,C30+E30-K30))</f>
        <v>0</v>
      </c>
      <c r="N30" s="3">
        <f>IF(Inputs!$B$28&lt;&gt;"Ready to model","PENDING INPUTS",L30+M30)</f>
        <v>0</v>
      </c>
      <c r="O30" s="3">
        <f>IF(Inputs!$B$28&lt;&gt;"Ready to model","PENDING INPUTS",D30+E30+O29)</f>
        <v>1516.37</v>
      </c>
      <c r="P30" s="3">
        <f>IF(Inputs!$B$28&lt;&gt;"Ready to model","PENDING INPUTS",J30+K30+P29)</f>
        <v>11532.370000000006</v>
      </c>
    </row>
    <row r="31" spans="1:16" ht="27.95" customHeight="1" x14ac:dyDescent="0.25">
      <c r="A31">
        <v>27</v>
      </c>
      <c r="B31" s="3">
        <f>IF(Inputs!$B$28&lt;&gt;"Ready to model","PENDING INPUTS",L30)</f>
        <v>0</v>
      </c>
      <c r="C31" s="3">
        <f>IF(Inputs!$B$28&lt;&gt;"Ready to model","PENDING INPUTS",M30)</f>
        <v>0</v>
      </c>
      <c r="D31" s="3">
        <f>IF(Inputs!$B$28&lt;&gt;"Ready to model","PENDING INPUTS",ROUND(B31*(Inputs!$B$17)/12,2))</f>
        <v>0</v>
      </c>
      <c r="E31" s="3">
        <f>IF(Inputs!$B$28&lt;&gt;"Ready to model","PENDING INPUTS",ROUND(C31*Inputs!$B$5/12,2))</f>
        <v>0</v>
      </c>
      <c r="F31" s="3">
        <f>IF(Inputs!$B$28&lt;&gt;"Ready to model","PENDING INPUTS",MIN(B31+D31,IF(A31&gt;=Inputs!$B$18,B31+D31,ROUND(IF(Inputs!$B$17=0,Inputs!$B$8*(1+Inputs!$B$19*Inputs!$B$20)/Inputs!$B$18,-PMT(Inputs!$B$17/12,Inputs!$B$18,Inputs!$B$8*(1+Inputs!$B$19*Inputs!$B$20))),2))))</f>
        <v>0</v>
      </c>
      <c r="G31" s="3">
        <f>IF(Inputs!$B$28&lt;&gt;"Ready to model","PENDING INPUTS",MIN(C31+E31,Inputs!$B$9))</f>
        <v>0</v>
      </c>
      <c r="H31" s="3">
        <f>IF(Inputs!$B$28&lt;&gt;"Ready to model","PENDING INPUTS",Inputs!$B$7)</f>
        <v>550</v>
      </c>
      <c r="I31" s="3">
        <f>IF(Inputs!$B$28&lt;&gt;"Ready to model","PENDING INPUTS",MAX(0,F31+G31-H31))</f>
        <v>0</v>
      </c>
      <c r="J31" s="3">
        <f>IF(Inputs!$B$28&lt;&gt;"Ready to model","PENDING INPUTS",IF(F31+G31&gt;H31,IF(F31+G31=0,0,H31*F31/(F31+G31)),MIN(B31+D31,F31+MAX(0,H31-F31-G31-IF((Inputs!$B$17)&lt;Inputs!$B$5,C31+E31-G31,0)))))</f>
        <v>0</v>
      </c>
      <c r="K31" s="3">
        <f>IF(Inputs!$B$28&lt;&gt;"Ready to model","PENDING INPUTS",MIN(C31+E31,MAX(0,H31-J31)))</f>
        <v>0</v>
      </c>
      <c r="L31" s="3">
        <f>IF(Inputs!$B$28&lt;&gt;"Ready to model","PENDING INPUTS",MAX(0,B31+D31-J31))</f>
        <v>0</v>
      </c>
      <c r="M31" s="3">
        <f>IF(Inputs!$B$28&lt;&gt;"Ready to model","PENDING INPUTS",MAX(0,C31+E31-K31))</f>
        <v>0</v>
      </c>
      <c r="N31" s="3">
        <f>IF(Inputs!$B$28&lt;&gt;"Ready to model","PENDING INPUTS",L31+M31)</f>
        <v>0</v>
      </c>
      <c r="O31" s="3">
        <f>IF(Inputs!$B$28&lt;&gt;"Ready to model","PENDING INPUTS",D31+E31+O30)</f>
        <v>1516.37</v>
      </c>
      <c r="P31" s="3">
        <f>IF(Inputs!$B$28&lt;&gt;"Ready to model","PENDING INPUTS",J31+K31+P30)</f>
        <v>11532.370000000006</v>
      </c>
    </row>
    <row r="32" spans="1:16" ht="27.95" customHeight="1" x14ac:dyDescent="0.25">
      <c r="A32">
        <v>28</v>
      </c>
      <c r="B32" s="3">
        <f>IF(Inputs!$B$28&lt;&gt;"Ready to model","PENDING INPUTS",L31)</f>
        <v>0</v>
      </c>
      <c r="C32" s="3">
        <f>IF(Inputs!$B$28&lt;&gt;"Ready to model","PENDING INPUTS",M31)</f>
        <v>0</v>
      </c>
      <c r="D32" s="3">
        <f>IF(Inputs!$B$28&lt;&gt;"Ready to model","PENDING INPUTS",ROUND(B32*(Inputs!$B$17)/12,2))</f>
        <v>0</v>
      </c>
      <c r="E32" s="3">
        <f>IF(Inputs!$B$28&lt;&gt;"Ready to model","PENDING INPUTS",ROUND(C32*Inputs!$B$5/12,2))</f>
        <v>0</v>
      </c>
      <c r="F32" s="3">
        <f>IF(Inputs!$B$28&lt;&gt;"Ready to model","PENDING INPUTS",MIN(B32+D32,IF(A32&gt;=Inputs!$B$18,B32+D32,ROUND(IF(Inputs!$B$17=0,Inputs!$B$8*(1+Inputs!$B$19*Inputs!$B$20)/Inputs!$B$18,-PMT(Inputs!$B$17/12,Inputs!$B$18,Inputs!$B$8*(1+Inputs!$B$19*Inputs!$B$20))),2))))</f>
        <v>0</v>
      </c>
      <c r="G32" s="3">
        <f>IF(Inputs!$B$28&lt;&gt;"Ready to model","PENDING INPUTS",MIN(C32+E32,Inputs!$B$9))</f>
        <v>0</v>
      </c>
      <c r="H32" s="3">
        <f>IF(Inputs!$B$28&lt;&gt;"Ready to model","PENDING INPUTS",Inputs!$B$7)</f>
        <v>550</v>
      </c>
      <c r="I32" s="3">
        <f>IF(Inputs!$B$28&lt;&gt;"Ready to model","PENDING INPUTS",MAX(0,F32+G32-H32))</f>
        <v>0</v>
      </c>
      <c r="J32" s="3">
        <f>IF(Inputs!$B$28&lt;&gt;"Ready to model","PENDING INPUTS",IF(F32+G32&gt;H32,IF(F32+G32=0,0,H32*F32/(F32+G32)),MIN(B32+D32,F32+MAX(0,H32-F32-G32-IF((Inputs!$B$17)&lt;Inputs!$B$5,C32+E32-G32,0)))))</f>
        <v>0</v>
      </c>
      <c r="K32" s="3">
        <f>IF(Inputs!$B$28&lt;&gt;"Ready to model","PENDING INPUTS",MIN(C32+E32,MAX(0,H32-J32)))</f>
        <v>0</v>
      </c>
      <c r="L32" s="3">
        <f>IF(Inputs!$B$28&lt;&gt;"Ready to model","PENDING INPUTS",MAX(0,B32+D32-J32))</f>
        <v>0</v>
      </c>
      <c r="M32" s="3">
        <f>IF(Inputs!$B$28&lt;&gt;"Ready to model","PENDING INPUTS",MAX(0,C32+E32-K32))</f>
        <v>0</v>
      </c>
      <c r="N32" s="3">
        <f>IF(Inputs!$B$28&lt;&gt;"Ready to model","PENDING INPUTS",L32+M32)</f>
        <v>0</v>
      </c>
      <c r="O32" s="3">
        <f>IF(Inputs!$B$28&lt;&gt;"Ready to model","PENDING INPUTS",D32+E32+O31)</f>
        <v>1516.37</v>
      </c>
      <c r="P32" s="3">
        <f>IF(Inputs!$B$28&lt;&gt;"Ready to model","PENDING INPUTS",J32+K32+P31)</f>
        <v>11532.370000000006</v>
      </c>
    </row>
    <row r="33" spans="1:16" ht="27.95" customHeight="1" x14ac:dyDescent="0.25">
      <c r="A33">
        <v>29</v>
      </c>
      <c r="B33" s="3">
        <f>IF(Inputs!$B$28&lt;&gt;"Ready to model","PENDING INPUTS",L32)</f>
        <v>0</v>
      </c>
      <c r="C33" s="3">
        <f>IF(Inputs!$B$28&lt;&gt;"Ready to model","PENDING INPUTS",M32)</f>
        <v>0</v>
      </c>
      <c r="D33" s="3">
        <f>IF(Inputs!$B$28&lt;&gt;"Ready to model","PENDING INPUTS",ROUND(B33*(Inputs!$B$17)/12,2))</f>
        <v>0</v>
      </c>
      <c r="E33" s="3">
        <f>IF(Inputs!$B$28&lt;&gt;"Ready to model","PENDING INPUTS",ROUND(C33*Inputs!$B$5/12,2))</f>
        <v>0</v>
      </c>
      <c r="F33" s="3">
        <f>IF(Inputs!$B$28&lt;&gt;"Ready to model","PENDING INPUTS",MIN(B33+D33,IF(A33&gt;=Inputs!$B$18,B33+D33,ROUND(IF(Inputs!$B$17=0,Inputs!$B$8*(1+Inputs!$B$19*Inputs!$B$20)/Inputs!$B$18,-PMT(Inputs!$B$17/12,Inputs!$B$18,Inputs!$B$8*(1+Inputs!$B$19*Inputs!$B$20))),2))))</f>
        <v>0</v>
      </c>
      <c r="G33" s="3">
        <f>IF(Inputs!$B$28&lt;&gt;"Ready to model","PENDING INPUTS",MIN(C33+E33,Inputs!$B$9))</f>
        <v>0</v>
      </c>
      <c r="H33" s="3">
        <f>IF(Inputs!$B$28&lt;&gt;"Ready to model","PENDING INPUTS",Inputs!$B$7)</f>
        <v>550</v>
      </c>
      <c r="I33" s="3">
        <f>IF(Inputs!$B$28&lt;&gt;"Ready to model","PENDING INPUTS",MAX(0,F33+G33-H33))</f>
        <v>0</v>
      </c>
      <c r="J33" s="3">
        <f>IF(Inputs!$B$28&lt;&gt;"Ready to model","PENDING INPUTS",IF(F33+G33&gt;H33,IF(F33+G33=0,0,H33*F33/(F33+G33)),MIN(B33+D33,F33+MAX(0,H33-F33-G33-IF((Inputs!$B$17)&lt;Inputs!$B$5,C33+E33-G33,0)))))</f>
        <v>0</v>
      </c>
      <c r="K33" s="3">
        <f>IF(Inputs!$B$28&lt;&gt;"Ready to model","PENDING INPUTS",MIN(C33+E33,MAX(0,H33-J33)))</f>
        <v>0</v>
      </c>
      <c r="L33" s="3">
        <f>IF(Inputs!$B$28&lt;&gt;"Ready to model","PENDING INPUTS",MAX(0,B33+D33-J33))</f>
        <v>0</v>
      </c>
      <c r="M33" s="3">
        <f>IF(Inputs!$B$28&lt;&gt;"Ready to model","PENDING INPUTS",MAX(0,C33+E33-K33))</f>
        <v>0</v>
      </c>
      <c r="N33" s="3">
        <f>IF(Inputs!$B$28&lt;&gt;"Ready to model","PENDING INPUTS",L33+M33)</f>
        <v>0</v>
      </c>
      <c r="O33" s="3">
        <f>IF(Inputs!$B$28&lt;&gt;"Ready to model","PENDING INPUTS",D33+E33+O32)</f>
        <v>1516.37</v>
      </c>
      <c r="P33" s="3">
        <f>IF(Inputs!$B$28&lt;&gt;"Ready to model","PENDING INPUTS",J33+K33+P32)</f>
        <v>11532.370000000006</v>
      </c>
    </row>
    <row r="34" spans="1:16" ht="27.95" customHeight="1" x14ac:dyDescent="0.25">
      <c r="A34">
        <v>30</v>
      </c>
      <c r="B34" s="3">
        <f>IF(Inputs!$B$28&lt;&gt;"Ready to model","PENDING INPUTS",L33)</f>
        <v>0</v>
      </c>
      <c r="C34" s="3">
        <f>IF(Inputs!$B$28&lt;&gt;"Ready to model","PENDING INPUTS",M33)</f>
        <v>0</v>
      </c>
      <c r="D34" s="3">
        <f>IF(Inputs!$B$28&lt;&gt;"Ready to model","PENDING INPUTS",ROUND(B34*(Inputs!$B$17)/12,2))</f>
        <v>0</v>
      </c>
      <c r="E34" s="3">
        <f>IF(Inputs!$B$28&lt;&gt;"Ready to model","PENDING INPUTS",ROUND(C34*Inputs!$B$5/12,2))</f>
        <v>0</v>
      </c>
      <c r="F34" s="3">
        <f>IF(Inputs!$B$28&lt;&gt;"Ready to model","PENDING INPUTS",MIN(B34+D34,IF(A34&gt;=Inputs!$B$18,B34+D34,ROUND(IF(Inputs!$B$17=0,Inputs!$B$8*(1+Inputs!$B$19*Inputs!$B$20)/Inputs!$B$18,-PMT(Inputs!$B$17/12,Inputs!$B$18,Inputs!$B$8*(1+Inputs!$B$19*Inputs!$B$20))),2))))</f>
        <v>0</v>
      </c>
      <c r="G34" s="3">
        <f>IF(Inputs!$B$28&lt;&gt;"Ready to model","PENDING INPUTS",MIN(C34+E34,Inputs!$B$9))</f>
        <v>0</v>
      </c>
      <c r="H34" s="3">
        <f>IF(Inputs!$B$28&lt;&gt;"Ready to model","PENDING INPUTS",Inputs!$B$7)</f>
        <v>550</v>
      </c>
      <c r="I34" s="3">
        <f>IF(Inputs!$B$28&lt;&gt;"Ready to model","PENDING INPUTS",MAX(0,F34+G34-H34))</f>
        <v>0</v>
      </c>
      <c r="J34" s="3">
        <f>IF(Inputs!$B$28&lt;&gt;"Ready to model","PENDING INPUTS",IF(F34+G34&gt;H34,IF(F34+G34=0,0,H34*F34/(F34+G34)),MIN(B34+D34,F34+MAX(0,H34-F34-G34-IF((Inputs!$B$17)&lt;Inputs!$B$5,C34+E34-G34,0)))))</f>
        <v>0</v>
      </c>
      <c r="K34" s="3">
        <f>IF(Inputs!$B$28&lt;&gt;"Ready to model","PENDING INPUTS",MIN(C34+E34,MAX(0,H34-J34)))</f>
        <v>0</v>
      </c>
      <c r="L34" s="3">
        <f>IF(Inputs!$B$28&lt;&gt;"Ready to model","PENDING INPUTS",MAX(0,B34+D34-J34))</f>
        <v>0</v>
      </c>
      <c r="M34" s="3">
        <f>IF(Inputs!$B$28&lt;&gt;"Ready to model","PENDING INPUTS",MAX(0,C34+E34-K34))</f>
        <v>0</v>
      </c>
      <c r="N34" s="3">
        <f>IF(Inputs!$B$28&lt;&gt;"Ready to model","PENDING INPUTS",L34+M34)</f>
        <v>0</v>
      </c>
      <c r="O34" s="3">
        <f>IF(Inputs!$B$28&lt;&gt;"Ready to model","PENDING INPUTS",D34+E34+O33)</f>
        <v>1516.37</v>
      </c>
      <c r="P34" s="3">
        <f>IF(Inputs!$B$28&lt;&gt;"Ready to model","PENDING INPUTS",J34+K34+P33)</f>
        <v>11532.370000000006</v>
      </c>
    </row>
    <row r="35" spans="1:16" ht="27.95" customHeight="1" x14ac:dyDescent="0.25">
      <c r="A35">
        <v>31</v>
      </c>
      <c r="B35" s="3">
        <f>IF(Inputs!$B$28&lt;&gt;"Ready to model","PENDING INPUTS",L34)</f>
        <v>0</v>
      </c>
      <c r="C35" s="3">
        <f>IF(Inputs!$B$28&lt;&gt;"Ready to model","PENDING INPUTS",M34)</f>
        <v>0</v>
      </c>
      <c r="D35" s="3">
        <f>IF(Inputs!$B$28&lt;&gt;"Ready to model","PENDING INPUTS",ROUND(B35*(Inputs!$B$17)/12,2))</f>
        <v>0</v>
      </c>
      <c r="E35" s="3">
        <f>IF(Inputs!$B$28&lt;&gt;"Ready to model","PENDING INPUTS",ROUND(C35*Inputs!$B$5/12,2))</f>
        <v>0</v>
      </c>
      <c r="F35" s="3">
        <f>IF(Inputs!$B$28&lt;&gt;"Ready to model","PENDING INPUTS",MIN(B35+D35,IF(A35&gt;=Inputs!$B$18,B35+D35,ROUND(IF(Inputs!$B$17=0,Inputs!$B$8*(1+Inputs!$B$19*Inputs!$B$20)/Inputs!$B$18,-PMT(Inputs!$B$17/12,Inputs!$B$18,Inputs!$B$8*(1+Inputs!$B$19*Inputs!$B$20))),2))))</f>
        <v>0</v>
      </c>
      <c r="G35" s="3">
        <f>IF(Inputs!$B$28&lt;&gt;"Ready to model","PENDING INPUTS",MIN(C35+E35,Inputs!$B$9))</f>
        <v>0</v>
      </c>
      <c r="H35" s="3">
        <f>IF(Inputs!$B$28&lt;&gt;"Ready to model","PENDING INPUTS",Inputs!$B$7)</f>
        <v>550</v>
      </c>
      <c r="I35" s="3">
        <f>IF(Inputs!$B$28&lt;&gt;"Ready to model","PENDING INPUTS",MAX(0,F35+G35-H35))</f>
        <v>0</v>
      </c>
      <c r="J35" s="3">
        <f>IF(Inputs!$B$28&lt;&gt;"Ready to model","PENDING INPUTS",IF(F35+G35&gt;H35,IF(F35+G35=0,0,H35*F35/(F35+G35)),MIN(B35+D35,F35+MAX(0,H35-F35-G35-IF((Inputs!$B$17)&lt;Inputs!$B$5,C35+E35-G35,0)))))</f>
        <v>0</v>
      </c>
      <c r="K35" s="3">
        <f>IF(Inputs!$B$28&lt;&gt;"Ready to model","PENDING INPUTS",MIN(C35+E35,MAX(0,H35-J35)))</f>
        <v>0</v>
      </c>
      <c r="L35" s="3">
        <f>IF(Inputs!$B$28&lt;&gt;"Ready to model","PENDING INPUTS",MAX(0,B35+D35-J35))</f>
        <v>0</v>
      </c>
      <c r="M35" s="3">
        <f>IF(Inputs!$B$28&lt;&gt;"Ready to model","PENDING INPUTS",MAX(0,C35+E35-K35))</f>
        <v>0</v>
      </c>
      <c r="N35" s="3">
        <f>IF(Inputs!$B$28&lt;&gt;"Ready to model","PENDING INPUTS",L35+M35)</f>
        <v>0</v>
      </c>
      <c r="O35" s="3">
        <f>IF(Inputs!$B$28&lt;&gt;"Ready to model","PENDING INPUTS",D35+E35+O34)</f>
        <v>1516.37</v>
      </c>
      <c r="P35" s="3">
        <f>IF(Inputs!$B$28&lt;&gt;"Ready to model","PENDING INPUTS",J35+K35+P34)</f>
        <v>11532.370000000006</v>
      </c>
    </row>
    <row r="36" spans="1:16" ht="27.95" customHeight="1" x14ac:dyDescent="0.25">
      <c r="A36">
        <v>32</v>
      </c>
      <c r="B36" s="3">
        <f>IF(Inputs!$B$28&lt;&gt;"Ready to model","PENDING INPUTS",L35)</f>
        <v>0</v>
      </c>
      <c r="C36" s="3">
        <f>IF(Inputs!$B$28&lt;&gt;"Ready to model","PENDING INPUTS",M35)</f>
        <v>0</v>
      </c>
      <c r="D36" s="3">
        <f>IF(Inputs!$B$28&lt;&gt;"Ready to model","PENDING INPUTS",ROUND(B36*(Inputs!$B$17)/12,2))</f>
        <v>0</v>
      </c>
      <c r="E36" s="3">
        <f>IF(Inputs!$B$28&lt;&gt;"Ready to model","PENDING INPUTS",ROUND(C36*Inputs!$B$5/12,2))</f>
        <v>0</v>
      </c>
      <c r="F36" s="3">
        <f>IF(Inputs!$B$28&lt;&gt;"Ready to model","PENDING INPUTS",MIN(B36+D36,IF(A36&gt;=Inputs!$B$18,B36+D36,ROUND(IF(Inputs!$B$17=0,Inputs!$B$8*(1+Inputs!$B$19*Inputs!$B$20)/Inputs!$B$18,-PMT(Inputs!$B$17/12,Inputs!$B$18,Inputs!$B$8*(1+Inputs!$B$19*Inputs!$B$20))),2))))</f>
        <v>0</v>
      </c>
      <c r="G36" s="3">
        <f>IF(Inputs!$B$28&lt;&gt;"Ready to model","PENDING INPUTS",MIN(C36+E36,Inputs!$B$9))</f>
        <v>0</v>
      </c>
      <c r="H36" s="3">
        <f>IF(Inputs!$B$28&lt;&gt;"Ready to model","PENDING INPUTS",Inputs!$B$7)</f>
        <v>550</v>
      </c>
      <c r="I36" s="3">
        <f>IF(Inputs!$B$28&lt;&gt;"Ready to model","PENDING INPUTS",MAX(0,F36+G36-H36))</f>
        <v>0</v>
      </c>
      <c r="J36" s="3">
        <f>IF(Inputs!$B$28&lt;&gt;"Ready to model","PENDING INPUTS",IF(F36+G36&gt;H36,IF(F36+G36=0,0,H36*F36/(F36+G36)),MIN(B36+D36,F36+MAX(0,H36-F36-G36-IF((Inputs!$B$17)&lt;Inputs!$B$5,C36+E36-G36,0)))))</f>
        <v>0</v>
      </c>
      <c r="K36" s="3">
        <f>IF(Inputs!$B$28&lt;&gt;"Ready to model","PENDING INPUTS",MIN(C36+E36,MAX(0,H36-J36)))</f>
        <v>0</v>
      </c>
      <c r="L36" s="3">
        <f>IF(Inputs!$B$28&lt;&gt;"Ready to model","PENDING INPUTS",MAX(0,B36+D36-J36))</f>
        <v>0</v>
      </c>
      <c r="M36" s="3">
        <f>IF(Inputs!$B$28&lt;&gt;"Ready to model","PENDING INPUTS",MAX(0,C36+E36-K36))</f>
        <v>0</v>
      </c>
      <c r="N36" s="3">
        <f>IF(Inputs!$B$28&lt;&gt;"Ready to model","PENDING INPUTS",L36+M36)</f>
        <v>0</v>
      </c>
      <c r="O36" s="3">
        <f>IF(Inputs!$B$28&lt;&gt;"Ready to model","PENDING INPUTS",D36+E36+O35)</f>
        <v>1516.37</v>
      </c>
      <c r="P36" s="3">
        <f>IF(Inputs!$B$28&lt;&gt;"Ready to model","PENDING INPUTS",J36+K36+P35)</f>
        <v>11532.370000000006</v>
      </c>
    </row>
    <row r="37" spans="1:16" ht="27.95" customHeight="1" x14ac:dyDescent="0.25">
      <c r="A37">
        <v>33</v>
      </c>
      <c r="B37" s="3">
        <f>IF(Inputs!$B$28&lt;&gt;"Ready to model","PENDING INPUTS",L36)</f>
        <v>0</v>
      </c>
      <c r="C37" s="3">
        <f>IF(Inputs!$B$28&lt;&gt;"Ready to model","PENDING INPUTS",M36)</f>
        <v>0</v>
      </c>
      <c r="D37" s="3">
        <f>IF(Inputs!$B$28&lt;&gt;"Ready to model","PENDING INPUTS",ROUND(B37*(Inputs!$B$17)/12,2))</f>
        <v>0</v>
      </c>
      <c r="E37" s="3">
        <f>IF(Inputs!$B$28&lt;&gt;"Ready to model","PENDING INPUTS",ROUND(C37*Inputs!$B$5/12,2))</f>
        <v>0</v>
      </c>
      <c r="F37" s="3">
        <f>IF(Inputs!$B$28&lt;&gt;"Ready to model","PENDING INPUTS",MIN(B37+D37,IF(A37&gt;=Inputs!$B$18,B37+D37,ROUND(IF(Inputs!$B$17=0,Inputs!$B$8*(1+Inputs!$B$19*Inputs!$B$20)/Inputs!$B$18,-PMT(Inputs!$B$17/12,Inputs!$B$18,Inputs!$B$8*(1+Inputs!$B$19*Inputs!$B$20))),2))))</f>
        <v>0</v>
      </c>
      <c r="G37" s="3">
        <f>IF(Inputs!$B$28&lt;&gt;"Ready to model","PENDING INPUTS",MIN(C37+E37,Inputs!$B$9))</f>
        <v>0</v>
      </c>
      <c r="H37" s="3">
        <f>IF(Inputs!$B$28&lt;&gt;"Ready to model","PENDING INPUTS",Inputs!$B$7)</f>
        <v>550</v>
      </c>
      <c r="I37" s="3">
        <f>IF(Inputs!$B$28&lt;&gt;"Ready to model","PENDING INPUTS",MAX(0,F37+G37-H37))</f>
        <v>0</v>
      </c>
      <c r="J37" s="3">
        <f>IF(Inputs!$B$28&lt;&gt;"Ready to model","PENDING INPUTS",IF(F37+G37&gt;H37,IF(F37+G37=0,0,H37*F37/(F37+G37)),MIN(B37+D37,F37+MAX(0,H37-F37-G37-IF((Inputs!$B$17)&lt;Inputs!$B$5,C37+E37-G37,0)))))</f>
        <v>0</v>
      </c>
      <c r="K37" s="3">
        <f>IF(Inputs!$B$28&lt;&gt;"Ready to model","PENDING INPUTS",MIN(C37+E37,MAX(0,H37-J37)))</f>
        <v>0</v>
      </c>
      <c r="L37" s="3">
        <f>IF(Inputs!$B$28&lt;&gt;"Ready to model","PENDING INPUTS",MAX(0,B37+D37-J37))</f>
        <v>0</v>
      </c>
      <c r="M37" s="3">
        <f>IF(Inputs!$B$28&lt;&gt;"Ready to model","PENDING INPUTS",MAX(0,C37+E37-K37))</f>
        <v>0</v>
      </c>
      <c r="N37" s="3">
        <f>IF(Inputs!$B$28&lt;&gt;"Ready to model","PENDING INPUTS",L37+M37)</f>
        <v>0</v>
      </c>
      <c r="O37" s="3">
        <f>IF(Inputs!$B$28&lt;&gt;"Ready to model","PENDING INPUTS",D37+E37+O36)</f>
        <v>1516.37</v>
      </c>
      <c r="P37" s="3">
        <f>IF(Inputs!$B$28&lt;&gt;"Ready to model","PENDING INPUTS",J37+K37+P36)</f>
        <v>11532.370000000006</v>
      </c>
    </row>
    <row r="38" spans="1:16" ht="27.95" customHeight="1" x14ac:dyDescent="0.25">
      <c r="A38">
        <v>34</v>
      </c>
      <c r="B38" s="3">
        <f>IF(Inputs!$B$28&lt;&gt;"Ready to model","PENDING INPUTS",L37)</f>
        <v>0</v>
      </c>
      <c r="C38" s="3">
        <f>IF(Inputs!$B$28&lt;&gt;"Ready to model","PENDING INPUTS",M37)</f>
        <v>0</v>
      </c>
      <c r="D38" s="3">
        <f>IF(Inputs!$B$28&lt;&gt;"Ready to model","PENDING INPUTS",ROUND(B38*(Inputs!$B$17)/12,2))</f>
        <v>0</v>
      </c>
      <c r="E38" s="3">
        <f>IF(Inputs!$B$28&lt;&gt;"Ready to model","PENDING INPUTS",ROUND(C38*Inputs!$B$5/12,2))</f>
        <v>0</v>
      </c>
      <c r="F38" s="3">
        <f>IF(Inputs!$B$28&lt;&gt;"Ready to model","PENDING INPUTS",MIN(B38+D38,IF(A38&gt;=Inputs!$B$18,B38+D38,ROUND(IF(Inputs!$B$17=0,Inputs!$B$8*(1+Inputs!$B$19*Inputs!$B$20)/Inputs!$B$18,-PMT(Inputs!$B$17/12,Inputs!$B$18,Inputs!$B$8*(1+Inputs!$B$19*Inputs!$B$20))),2))))</f>
        <v>0</v>
      </c>
      <c r="G38" s="3">
        <f>IF(Inputs!$B$28&lt;&gt;"Ready to model","PENDING INPUTS",MIN(C38+E38,Inputs!$B$9))</f>
        <v>0</v>
      </c>
      <c r="H38" s="3">
        <f>IF(Inputs!$B$28&lt;&gt;"Ready to model","PENDING INPUTS",Inputs!$B$7)</f>
        <v>550</v>
      </c>
      <c r="I38" s="3">
        <f>IF(Inputs!$B$28&lt;&gt;"Ready to model","PENDING INPUTS",MAX(0,F38+G38-H38))</f>
        <v>0</v>
      </c>
      <c r="J38" s="3">
        <f>IF(Inputs!$B$28&lt;&gt;"Ready to model","PENDING INPUTS",IF(F38+G38&gt;H38,IF(F38+G38=0,0,H38*F38/(F38+G38)),MIN(B38+D38,F38+MAX(0,H38-F38-G38-IF((Inputs!$B$17)&lt;Inputs!$B$5,C38+E38-G38,0)))))</f>
        <v>0</v>
      </c>
      <c r="K38" s="3">
        <f>IF(Inputs!$B$28&lt;&gt;"Ready to model","PENDING INPUTS",MIN(C38+E38,MAX(0,H38-J38)))</f>
        <v>0</v>
      </c>
      <c r="L38" s="3">
        <f>IF(Inputs!$B$28&lt;&gt;"Ready to model","PENDING INPUTS",MAX(0,B38+D38-J38))</f>
        <v>0</v>
      </c>
      <c r="M38" s="3">
        <f>IF(Inputs!$B$28&lt;&gt;"Ready to model","PENDING INPUTS",MAX(0,C38+E38-K38))</f>
        <v>0</v>
      </c>
      <c r="N38" s="3">
        <f>IF(Inputs!$B$28&lt;&gt;"Ready to model","PENDING INPUTS",L38+M38)</f>
        <v>0</v>
      </c>
      <c r="O38" s="3">
        <f>IF(Inputs!$B$28&lt;&gt;"Ready to model","PENDING INPUTS",D38+E38+O37)</f>
        <v>1516.37</v>
      </c>
      <c r="P38" s="3">
        <f>IF(Inputs!$B$28&lt;&gt;"Ready to model","PENDING INPUTS",J38+K38+P37)</f>
        <v>11532.370000000006</v>
      </c>
    </row>
    <row r="39" spans="1:16" ht="27.95" customHeight="1" x14ac:dyDescent="0.25">
      <c r="A39">
        <v>35</v>
      </c>
      <c r="B39" s="3">
        <f>IF(Inputs!$B$28&lt;&gt;"Ready to model","PENDING INPUTS",L38)</f>
        <v>0</v>
      </c>
      <c r="C39" s="3">
        <f>IF(Inputs!$B$28&lt;&gt;"Ready to model","PENDING INPUTS",M38)</f>
        <v>0</v>
      </c>
      <c r="D39" s="3">
        <f>IF(Inputs!$B$28&lt;&gt;"Ready to model","PENDING INPUTS",ROUND(B39*(Inputs!$B$17)/12,2))</f>
        <v>0</v>
      </c>
      <c r="E39" s="3">
        <f>IF(Inputs!$B$28&lt;&gt;"Ready to model","PENDING INPUTS",ROUND(C39*Inputs!$B$5/12,2))</f>
        <v>0</v>
      </c>
      <c r="F39" s="3">
        <f>IF(Inputs!$B$28&lt;&gt;"Ready to model","PENDING INPUTS",MIN(B39+D39,IF(A39&gt;=Inputs!$B$18,B39+D39,ROUND(IF(Inputs!$B$17=0,Inputs!$B$8*(1+Inputs!$B$19*Inputs!$B$20)/Inputs!$B$18,-PMT(Inputs!$B$17/12,Inputs!$B$18,Inputs!$B$8*(1+Inputs!$B$19*Inputs!$B$20))),2))))</f>
        <v>0</v>
      </c>
      <c r="G39" s="3">
        <f>IF(Inputs!$B$28&lt;&gt;"Ready to model","PENDING INPUTS",MIN(C39+E39,Inputs!$B$9))</f>
        <v>0</v>
      </c>
      <c r="H39" s="3">
        <f>IF(Inputs!$B$28&lt;&gt;"Ready to model","PENDING INPUTS",Inputs!$B$7)</f>
        <v>550</v>
      </c>
      <c r="I39" s="3">
        <f>IF(Inputs!$B$28&lt;&gt;"Ready to model","PENDING INPUTS",MAX(0,F39+G39-H39))</f>
        <v>0</v>
      </c>
      <c r="J39" s="3">
        <f>IF(Inputs!$B$28&lt;&gt;"Ready to model","PENDING INPUTS",IF(F39+G39&gt;H39,IF(F39+G39=0,0,H39*F39/(F39+G39)),MIN(B39+D39,F39+MAX(0,H39-F39-G39-IF((Inputs!$B$17)&lt;Inputs!$B$5,C39+E39-G39,0)))))</f>
        <v>0</v>
      </c>
      <c r="K39" s="3">
        <f>IF(Inputs!$B$28&lt;&gt;"Ready to model","PENDING INPUTS",MIN(C39+E39,MAX(0,H39-J39)))</f>
        <v>0</v>
      </c>
      <c r="L39" s="3">
        <f>IF(Inputs!$B$28&lt;&gt;"Ready to model","PENDING INPUTS",MAX(0,B39+D39-J39))</f>
        <v>0</v>
      </c>
      <c r="M39" s="3">
        <f>IF(Inputs!$B$28&lt;&gt;"Ready to model","PENDING INPUTS",MAX(0,C39+E39-K39))</f>
        <v>0</v>
      </c>
      <c r="N39" s="3">
        <f>IF(Inputs!$B$28&lt;&gt;"Ready to model","PENDING INPUTS",L39+M39)</f>
        <v>0</v>
      </c>
      <c r="O39" s="3">
        <f>IF(Inputs!$B$28&lt;&gt;"Ready to model","PENDING INPUTS",D39+E39+O38)</f>
        <v>1516.37</v>
      </c>
      <c r="P39" s="3">
        <f>IF(Inputs!$B$28&lt;&gt;"Ready to model","PENDING INPUTS",J39+K39+P38)</f>
        <v>11532.370000000006</v>
      </c>
    </row>
    <row r="40" spans="1:16" ht="27.95" customHeight="1" x14ac:dyDescent="0.25">
      <c r="A40">
        <v>36</v>
      </c>
      <c r="B40" s="3">
        <f>IF(Inputs!$B$28&lt;&gt;"Ready to model","PENDING INPUTS",L39)</f>
        <v>0</v>
      </c>
      <c r="C40" s="3">
        <f>IF(Inputs!$B$28&lt;&gt;"Ready to model","PENDING INPUTS",M39)</f>
        <v>0</v>
      </c>
      <c r="D40" s="3">
        <f>IF(Inputs!$B$28&lt;&gt;"Ready to model","PENDING INPUTS",ROUND(B40*(Inputs!$B$17)/12,2))</f>
        <v>0</v>
      </c>
      <c r="E40" s="3">
        <f>IF(Inputs!$B$28&lt;&gt;"Ready to model","PENDING INPUTS",ROUND(C40*Inputs!$B$5/12,2))</f>
        <v>0</v>
      </c>
      <c r="F40" s="3">
        <f>IF(Inputs!$B$28&lt;&gt;"Ready to model","PENDING INPUTS",MIN(B40+D40,IF(A40&gt;=Inputs!$B$18,B40+D40,ROUND(IF(Inputs!$B$17=0,Inputs!$B$8*(1+Inputs!$B$19*Inputs!$B$20)/Inputs!$B$18,-PMT(Inputs!$B$17/12,Inputs!$B$18,Inputs!$B$8*(1+Inputs!$B$19*Inputs!$B$20))),2))))</f>
        <v>0</v>
      </c>
      <c r="G40" s="3">
        <f>IF(Inputs!$B$28&lt;&gt;"Ready to model","PENDING INPUTS",MIN(C40+E40,Inputs!$B$9))</f>
        <v>0</v>
      </c>
      <c r="H40" s="3">
        <f>IF(Inputs!$B$28&lt;&gt;"Ready to model","PENDING INPUTS",Inputs!$B$7)</f>
        <v>550</v>
      </c>
      <c r="I40" s="3">
        <f>IF(Inputs!$B$28&lt;&gt;"Ready to model","PENDING INPUTS",MAX(0,F40+G40-H40))</f>
        <v>0</v>
      </c>
      <c r="J40" s="3">
        <f>IF(Inputs!$B$28&lt;&gt;"Ready to model","PENDING INPUTS",IF(F40+G40&gt;H40,IF(F40+G40=0,0,H40*F40/(F40+G40)),MIN(B40+D40,F40+MAX(0,H40-F40-G40-IF((Inputs!$B$17)&lt;Inputs!$B$5,C40+E40-G40,0)))))</f>
        <v>0</v>
      </c>
      <c r="K40" s="3">
        <f>IF(Inputs!$B$28&lt;&gt;"Ready to model","PENDING INPUTS",MIN(C40+E40,MAX(0,H40-J40)))</f>
        <v>0</v>
      </c>
      <c r="L40" s="3">
        <f>IF(Inputs!$B$28&lt;&gt;"Ready to model","PENDING INPUTS",MAX(0,B40+D40-J40))</f>
        <v>0</v>
      </c>
      <c r="M40" s="3">
        <f>IF(Inputs!$B$28&lt;&gt;"Ready to model","PENDING INPUTS",MAX(0,C40+E40-K40))</f>
        <v>0</v>
      </c>
      <c r="N40" s="3">
        <f>IF(Inputs!$B$28&lt;&gt;"Ready to model","PENDING INPUTS",L40+M40)</f>
        <v>0</v>
      </c>
      <c r="O40" s="3">
        <f>IF(Inputs!$B$28&lt;&gt;"Ready to model","PENDING INPUTS",D40+E40+O39)</f>
        <v>1516.37</v>
      </c>
      <c r="P40" s="3">
        <f>IF(Inputs!$B$28&lt;&gt;"Ready to model","PENDING INPUTS",J40+K40+P39)</f>
        <v>11532.370000000006</v>
      </c>
    </row>
    <row r="41" spans="1:16" ht="27.95" customHeight="1" x14ac:dyDescent="0.25">
      <c r="A41">
        <v>37</v>
      </c>
      <c r="B41" s="3">
        <f>IF(Inputs!$B$28&lt;&gt;"Ready to model","PENDING INPUTS",L40)</f>
        <v>0</v>
      </c>
      <c r="C41" s="3">
        <f>IF(Inputs!$B$28&lt;&gt;"Ready to model","PENDING INPUTS",M40)</f>
        <v>0</v>
      </c>
      <c r="D41" s="3">
        <f>IF(Inputs!$B$28&lt;&gt;"Ready to model","PENDING INPUTS",ROUND(B41*(Inputs!$B$17)/12,2))</f>
        <v>0</v>
      </c>
      <c r="E41" s="3">
        <f>IF(Inputs!$B$28&lt;&gt;"Ready to model","PENDING INPUTS",ROUND(C41*Inputs!$B$5/12,2))</f>
        <v>0</v>
      </c>
      <c r="F41" s="3">
        <f>IF(Inputs!$B$28&lt;&gt;"Ready to model","PENDING INPUTS",MIN(B41+D41,IF(A41&gt;=Inputs!$B$18,B41+D41,ROUND(IF(Inputs!$B$17=0,Inputs!$B$8*(1+Inputs!$B$19*Inputs!$B$20)/Inputs!$B$18,-PMT(Inputs!$B$17/12,Inputs!$B$18,Inputs!$B$8*(1+Inputs!$B$19*Inputs!$B$20))),2))))</f>
        <v>0</v>
      </c>
      <c r="G41" s="3">
        <f>IF(Inputs!$B$28&lt;&gt;"Ready to model","PENDING INPUTS",MIN(C41+E41,Inputs!$B$9))</f>
        <v>0</v>
      </c>
      <c r="H41" s="3">
        <f>IF(Inputs!$B$28&lt;&gt;"Ready to model","PENDING INPUTS",Inputs!$B$7)</f>
        <v>550</v>
      </c>
      <c r="I41" s="3">
        <f>IF(Inputs!$B$28&lt;&gt;"Ready to model","PENDING INPUTS",MAX(0,F41+G41-H41))</f>
        <v>0</v>
      </c>
      <c r="J41" s="3">
        <f>IF(Inputs!$B$28&lt;&gt;"Ready to model","PENDING INPUTS",IF(F41+G41&gt;H41,IF(F41+G41=0,0,H41*F41/(F41+G41)),MIN(B41+D41,F41+MAX(0,H41-F41-G41-IF((Inputs!$B$17)&lt;Inputs!$B$5,C41+E41-G41,0)))))</f>
        <v>0</v>
      </c>
      <c r="K41" s="3">
        <f>IF(Inputs!$B$28&lt;&gt;"Ready to model","PENDING INPUTS",MIN(C41+E41,MAX(0,H41-J41)))</f>
        <v>0</v>
      </c>
      <c r="L41" s="3">
        <f>IF(Inputs!$B$28&lt;&gt;"Ready to model","PENDING INPUTS",MAX(0,B41+D41-J41))</f>
        <v>0</v>
      </c>
      <c r="M41" s="3">
        <f>IF(Inputs!$B$28&lt;&gt;"Ready to model","PENDING INPUTS",MAX(0,C41+E41-K41))</f>
        <v>0</v>
      </c>
      <c r="N41" s="3">
        <f>IF(Inputs!$B$28&lt;&gt;"Ready to model","PENDING INPUTS",L41+M41)</f>
        <v>0</v>
      </c>
      <c r="O41" s="3">
        <f>IF(Inputs!$B$28&lt;&gt;"Ready to model","PENDING INPUTS",D41+E41+O40)</f>
        <v>1516.37</v>
      </c>
      <c r="P41" s="3">
        <f>IF(Inputs!$B$28&lt;&gt;"Ready to model","PENDING INPUTS",J41+K41+P40)</f>
        <v>11532.370000000006</v>
      </c>
    </row>
    <row r="42" spans="1:16" ht="27.95" customHeight="1" x14ac:dyDescent="0.25">
      <c r="A42">
        <v>38</v>
      </c>
      <c r="B42" s="3">
        <f>IF(Inputs!$B$28&lt;&gt;"Ready to model","PENDING INPUTS",L41)</f>
        <v>0</v>
      </c>
      <c r="C42" s="3">
        <f>IF(Inputs!$B$28&lt;&gt;"Ready to model","PENDING INPUTS",M41)</f>
        <v>0</v>
      </c>
      <c r="D42" s="3">
        <f>IF(Inputs!$B$28&lt;&gt;"Ready to model","PENDING INPUTS",ROUND(B42*(Inputs!$B$17)/12,2))</f>
        <v>0</v>
      </c>
      <c r="E42" s="3">
        <f>IF(Inputs!$B$28&lt;&gt;"Ready to model","PENDING INPUTS",ROUND(C42*Inputs!$B$5/12,2))</f>
        <v>0</v>
      </c>
      <c r="F42" s="3">
        <f>IF(Inputs!$B$28&lt;&gt;"Ready to model","PENDING INPUTS",MIN(B42+D42,IF(A42&gt;=Inputs!$B$18,B42+D42,ROUND(IF(Inputs!$B$17=0,Inputs!$B$8*(1+Inputs!$B$19*Inputs!$B$20)/Inputs!$B$18,-PMT(Inputs!$B$17/12,Inputs!$B$18,Inputs!$B$8*(1+Inputs!$B$19*Inputs!$B$20))),2))))</f>
        <v>0</v>
      </c>
      <c r="G42" s="3">
        <f>IF(Inputs!$B$28&lt;&gt;"Ready to model","PENDING INPUTS",MIN(C42+E42,Inputs!$B$9))</f>
        <v>0</v>
      </c>
      <c r="H42" s="3">
        <f>IF(Inputs!$B$28&lt;&gt;"Ready to model","PENDING INPUTS",Inputs!$B$7)</f>
        <v>550</v>
      </c>
      <c r="I42" s="3">
        <f>IF(Inputs!$B$28&lt;&gt;"Ready to model","PENDING INPUTS",MAX(0,F42+G42-H42))</f>
        <v>0</v>
      </c>
      <c r="J42" s="3">
        <f>IF(Inputs!$B$28&lt;&gt;"Ready to model","PENDING INPUTS",IF(F42+G42&gt;H42,IF(F42+G42=0,0,H42*F42/(F42+G42)),MIN(B42+D42,F42+MAX(0,H42-F42-G42-IF((Inputs!$B$17)&lt;Inputs!$B$5,C42+E42-G42,0)))))</f>
        <v>0</v>
      </c>
      <c r="K42" s="3">
        <f>IF(Inputs!$B$28&lt;&gt;"Ready to model","PENDING INPUTS",MIN(C42+E42,MAX(0,H42-J42)))</f>
        <v>0</v>
      </c>
      <c r="L42" s="3">
        <f>IF(Inputs!$B$28&lt;&gt;"Ready to model","PENDING INPUTS",MAX(0,B42+D42-J42))</f>
        <v>0</v>
      </c>
      <c r="M42" s="3">
        <f>IF(Inputs!$B$28&lt;&gt;"Ready to model","PENDING INPUTS",MAX(0,C42+E42-K42))</f>
        <v>0</v>
      </c>
      <c r="N42" s="3">
        <f>IF(Inputs!$B$28&lt;&gt;"Ready to model","PENDING INPUTS",L42+M42)</f>
        <v>0</v>
      </c>
      <c r="O42" s="3">
        <f>IF(Inputs!$B$28&lt;&gt;"Ready to model","PENDING INPUTS",D42+E42+O41)</f>
        <v>1516.37</v>
      </c>
      <c r="P42" s="3">
        <f>IF(Inputs!$B$28&lt;&gt;"Ready to model","PENDING INPUTS",J42+K42+P41)</f>
        <v>11532.370000000006</v>
      </c>
    </row>
    <row r="43" spans="1:16" ht="27.95" customHeight="1" x14ac:dyDescent="0.25">
      <c r="A43">
        <v>39</v>
      </c>
      <c r="B43" s="3">
        <f>IF(Inputs!$B$28&lt;&gt;"Ready to model","PENDING INPUTS",L42)</f>
        <v>0</v>
      </c>
      <c r="C43" s="3">
        <f>IF(Inputs!$B$28&lt;&gt;"Ready to model","PENDING INPUTS",M42)</f>
        <v>0</v>
      </c>
      <c r="D43" s="3">
        <f>IF(Inputs!$B$28&lt;&gt;"Ready to model","PENDING INPUTS",ROUND(B43*(Inputs!$B$17)/12,2))</f>
        <v>0</v>
      </c>
      <c r="E43" s="3">
        <f>IF(Inputs!$B$28&lt;&gt;"Ready to model","PENDING INPUTS",ROUND(C43*Inputs!$B$5/12,2))</f>
        <v>0</v>
      </c>
      <c r="F43" s="3">
        <f>IF(Inputs!$B$28&lt;&gt;"Ready to model","PENDING INPUTS",MIN(B43+D43,IF(A43&gt;=Inputs!$B$18,B43+D43,ROUND(IF(Inputs!$B$17=0,Inputs!$B$8*(1+Inputs!$B$19*Inputs!$B$20)/Inputs!$B$18,-PMT(Inputs!$B$17/12,Inputs!$B$18,Inputs!$B$8*(1+Inputs!$B$19*Inputs!$B$20))),2))))</f>
        <v>0</v>
      </c>
      <c r="G43" s="3">
        <f>IF(Inputs!$B$28&lt;&gt;"Ready to model","PENDING INPUTS",MIN(C43+E43,Inputs!$B$9))</f>
        <v>0</v>
      </c>
      <c r="H43" s="3">
        <f>IF(Inputs!$B$28&lt;&gt;"Ready to model","PENDING INPUTS",Inputs!$B$7)</f>
        <v>550</v>
      </c>
      <c r="I43" s="3">
        <f>IF(Inputs!$B$28&lt;&gt;"Ready to model","PENDING INPUTS",MAX(0,F43+G43-H43))</f>
        <v>0</v>
      </c>
      <c r="J43" s="3">
        <f>IF(Inputs!$B$28&lt;&gt;"Ready to model","PENDING INPUTS",IF(F43+G43&gt;H43,IF(F43+G43=0,0,H43*F43/(F43+G43)),MIN(B43+D43,F43+MAX(0,H43-F43-G43-IF((Inputs!$B$17)&lt;Inputs!$B$5,C43+E43-G43,0)))))</f>
        <v>0</v>
      </c>
      <c r="K43" s="3">
        <f>IF(Inputs!$B$28&lt;&gt;"Ready to model","PENDING INPUTS",MIN(C43+E43,MAX(0,H43-J43)))</f>
        <v>0</v>
      </c>
      <c r="L43" s="3">
        <f>IF(Inputs!$B$28&lt;&gt;"Ready to model","PENDING INPUTS",MAX(0,B43+D43-J43))</f>
        <v>0</v>
      </c>
      <c r="M43" s="3">
        <f>IF(Inputs!$B$28&lt;&gt;"Ready to model","PENDING INPUTS",MAX(0,C43+E43-K43))</f>
        <v>0</v>
      </c>
      <c r="N43" s="3">
        <f>IF(Inputs!$B$28&lt;&gt;"Ready to model","PENDING INPUTS",L43+M43)</f>
        <v>0</v>
      </c>
      <c r="O43" s="3">
        <f>IF(Inputs!$B$28&lt;&gt;"Ready to model","PENDING INPUTS",D43+E43+O42)</f>
        <v>1516.37</v>
      </c>
      <c r="P43" s="3">
        <f>IF(Inputs!$B$28&lt;&gt;"Ready to model","PENDING INPUTS",J43+K43+P42)</f>
        <v>11532.370000000006</v>
      </c>
    </row>
    <row r="44" spans="1:16" ht="27.95" customHeight="1" x14ac:dyDescent="0.25">
      <c r="A44">
        <v>40</v>
      </c>
      <c r="B44" s="3">
        <f>IF(Inputs!$B$28&lt;&gt;"Ready to model","PENDING INPUTS",L43)</f>
        <v>0</v>
      </c>
      <c r="C44" s="3">
        <f>IF(Inputs!$B$28&lt;&gt;"Ready to model","PENDING INPUTS",M43)</f>
        <v>0</v>
      </c>
      <c r="D44" s="3">
        <f>IF(Inputs!$B$28&lt;&gt;"Ready to model","PENDING INPUTS",ROUND(B44*(Inputs!$B$17)/12,2))</f>
        <v>0</v>
      </c>
      <c r="E44" s="3">
        <f>IF(Inputs!$B$28&lt;&gt;"Ready to model","PENDING INPUTS",ROUND(C44*Inputs!$B$5/12,2))</f>
        <v>0</v>
      </c>
      <c r="F44" s="3">
        <f>IF(Inputs!$B$28&lt;&gt;"Ready to model","PENDING INPUTS",MIN(B44+D44,IF(A44&gt;=Inputs!$B$18,B44+D44,ROUND(IF(Inputs!$B$17=0,Inputs!$B$8*(1+Inputs!$B$19*Inputs!$B$20)/Inputs!$B$18,-PMT(Inputs!$B$17/12,Inputs!$B$18,Inputs!$B$8*(1+Inputs!$B$19*Inputs!$B$20))),2))))</f>
        <v>0</v>
      </c>
      <c r="G44" s="3">
        <f>IF(Inputs!$B$28&lt;&gt;"Ready to model","PENDING INPUTS",MIN(C44+E44,Inputs!$B$9))</f>
        <v>0</v>
      </c>
      <c r="H44" s="3">
        <f>IF(Inputs!$B$28&lt;&gt;"Ready to model","PENDING INPUTS",Inputs!$B$7)</f>
        <v>550</v>
      </c>
      <c r="I44" s="3">
        <f>IF(Inputs!$B$28&lt;&gt;"Ready to model","PENDING INPUTS",MAX(0,F44+G44-H44))</f>
        <v>0</v>
      </c>
      <c r="J44" s="3">
        <f>IF(Inputs!$B$28&lt;&gt;"Ready to model","PENDING INPUTS",IF(F44+G44&gt;H44,IF(F44+G44=0,0,H44*F44/(F44+G44)),MIN(B44+D44,F44+MAX(0,H44-F44-G44-IF((Inputs!$B$17)&lt;Inputs!$B$5,C44+E44-G44,0)))))</f>
        <v>0</v>
      </c>
      <c r="K44" s="3">
        <f>IF(Inputs!$B$28&lt;&gt;"Ready to model","PENDING INPUTS",MIN(C44+E44,MAX(0,H44-J44)))</f>
        <v>0</v>
      </c>
      <c r="L44" s="3">
        <f>IF(Inputs!$B$28&lt;&gt;"Ready to model","PENDING INPUTS",MAX(0,B44+D44-J44))</f>
        <v>0</v>
      </c>
      <c r="M44" s="3">
        <f>IF(Inputs!$B$28&lt;&gt;"Ready to model","PENDING INPUTS",MAX(0,C44+E44-K44))</f>
        <v>0</v>
      </c>
      <c r="N44" s="3">
        <f>IF(Inputs!$B$28&lt;&gt;"Ready to model","PENDING INPUTS",L44+M44)</f>
        <v>0</v>
      </c>
      <c r="O44" s="3">
        <f>IF(Inputs!$B$28&lt;&gt;"Ready to model","PENDING INPUTS",D44+E44+O43)</f>
        <v>1516.37</v>
      </c>
      <c r="P44" s="3">
        <f>IF(Inputs!$B$28&lt;&gt;"Ready to model","PENDING INPUTS",J44+K44+P43)</f>
        <v>11532.370000000006</v>
      </c>
    </row>
    <row r="45" spans="1:16" ht="27.95" customHeight="1" x14ac:dyDescent="0.25">
      <c r="A45">
        <v>41</v>
      </c>
      <c r="B45" s="3">
        <f>IF(Inputs!$B$28&lt;&gt;"Ready to model","PENDING INPUTS",L44)</f>
        <v>0</v>
      </c>
      <c r="C45" s="3">
        <f>IF(Inputs!$B$28&lt;&gt;"Ready to model","PENDING INPUTS",M44)</f>
        <v>0</v>
      </c>
      <c r="D45" s="3">
        <f>IF(Inputs!$B$28&lt;&gt;"Ready to model","PENDING INPUTS",ROUND(B45*(Inputs!$B$17)/12,2))</f>
        <v>0</v>
      </c>
      <c r="E45" s="3">
        <f>IF(Inputs!$B$28&lt;&gt;"Ready to model","PENDING INPUTS",ROUND(C45*Inputs!$B$5/12,2))</f>
        <v>0</v>
      </c>
      <c r="F45" s="3">
        <f>IF(Inputs!$B$28&lt;&gt;"Ready to model","PENDING INPUTS",MIN(B45+D45,IF(A45&gt;=Inputs!$B$18,B45+D45,ROUND(IF(Inputs!$B$17=0,Inputs!$B$8*(1+Inputs!$B$19*Inputs!$B$20)/Inputs!$B$18,-PMT(Inputs!$B$17/12,Inputs!$B$18,Inputs!$B$8*(1+Inputs!$B$19*Inputs!$B$20))),2))))</f>
        <v>0</v>
      </c>
      <c r="G45" s="3">
        <f>IF(Inputs!$B$28&lt;&gt;"Ready to model","PENDING INPUTS",MIN(C45+E45,Inputs!$B$9))</f>
        <v>0</v>
      </c>
      <c r="H45" s="3">
        <f>IF(Inputs!$B$28&lt;&gt;"Ready to model","PENDING INPUTS",Inputs!$B$7)</f>
        <v>550</v>
      </c>
      <c r="I45" s="3">
        <f>IF(Inputs!$B$28&lt;&gt;"Ready to model","PENDING INPUTS",MAX(0,F45+G45-H45))</f>
        <v>0</v>
      </c>
      <c r="J45" s="3">
        <f>IF(Inputs!$B$28&lt;&gt;"Ready to model","PENDING INPUTS",IF(F45+G45&gt;H45,IF(F45+G45=0,0,H45*F45/(F45+G45)),MIN(B45+D45,F45+MAX(0,H45-F45-G45-IF((Inputs!$B$17)&lt;Inputs!$B$5,C45+E45-G45,0)))))</f>
        <v>0</v>
      </c>
      <c r="K45" s="3">
        <f>IF(Inputs!$B$28&lt;&gt;"Ready to model","PENDING INPUTS",MIN(C45+E45,MAX(0,H45-J45)))</f>
        <v>0</v>
      </c>
      <c r="L45" s="3">
        <f>IF(Inputs!$B$28&lt;&gt;"Ready to model","PENDING INPUTS",MAX(0,B45+D45-J45))</f>
        <v>0</v>
      </c>
      <c r="M45" s="3">
        <f>IF(Inputs!$B$28&lt;&gt;"Ready to model","PENDING INPUTS",MAX(0,C45+E45-K45))</f>
        <v>0</v>
      </c>
      <c r="N45" s="3">
        <f>IF(Inputs!$B$28&lt;&gt;"Ready to model","PENDING INPUTS",L45+M45)</f>
        <v>0</v>
      </c>
      <c r="O45" s="3">
        <f>IF(Inputs!$B$28&lt;&gt;"Ready to model","PENDING INPUTS",D45+E45+O44)</f>
        <v>1516.37</v>
      </c>
      <c r="P45" s="3">
        <f>IF(Inputs!$B$28&lt;&gt;"Ready to model","PENDING INPUTS",J45+K45+P44)</f>
        <v>11532.370000000006</v>
      </c>
    </row>
    <row r="46" spans="1:16" ht="27.95" customHeight="1" x14ac:dyDescent="0.25">
      <c r="A46">
        <v>42</v>
      </c>
      <c r="B46" s="3">
        <f>IF(Inputs!$B$28&lt;&gt;"Ready to model","PENDING INPUTS",L45)</f>
        <v>0</v>
      </c>
      <c r="C46" s="3">
        <f>IF(Inputs!$B$28&lt;&gt;"Ready to model","PENDING INPUTS",M45)</f>
        <v>0</v>
      </c>
      <c r="D46" s="3">
        <f>IF(Inputs!$B$28&lt;&gt;"Ready to model","PENDING INPUTS",ROUND(B46*(Inputs!$B$17)/12,2))</f>
        <v>0</v>
      </c>
      <c r="E46" s="3">
        <f>IF(Inputs!$B$28&lt;&gt;"Ready to model","PENDING INPUTS",ROUND(C46*Inputs!$B$5/12,2))</f>
        <v>0</v>
      </c>
      <c r="F46" s="3">
        <f>IF(Inputs!$B$28&lt;&gt;"Ready to model","PENDING INPUTS",MIN(B46+D46,IF(A46&gt;=Inputs!$B$18,B46+D46,ROUND(IF(Inputs!$B$17=0,Inputs!$B$8*(1+Inputs!$B$19*Inputs!$B$20)/Inputs!$B$18,-PMT(Inputs!$B$17/12,Inputs!$B$18,Inputs!$B$8*(1+Inputs!$B$19*Inputs!$B$20))),2))))</f>
        <v>0</v>
      </c>
      <c r="G46" s="3">
        <f>IF(Inputs!$B$28&lt;&gt;"Ready to model","PENDING INPUTS",MIN(C46+E46,Inputs!$B$9))</f>
        <v>0</v>
      </c>
      <c r="H46" s="3">
        <f>IF(Inputs!$B$28&lt;&gt;"Ready to model","PENDING INPUTS",Inputs!$B$7)</f>
        <v>550</v>
      </c>
      <c r="I46" s="3">
        <f>IF(Inputs!$B$28&lt;&gt;"Ready to model","PENDING INPUTS",MAX(0,F46+G46-H46))</f>
        <v>0</v>
      </c>
      <c r="J46" s="3">
        <f>IF(Inputs!$B$28&lt;&gt;"Ready to model","PENDING INPUTS",IF(F46+G46&gt;H46,IF(F46+G46=0,0,H46*F46/(F46+G46)),MIN(B46+D46,F46+MAX(0,H46-F46-G46-IF((Inputs!$B$17)&lt;Inputs!$B$5,C46+E46-G46,0)))))</f>
        <v>0</v>
      </c>
      <c r="K46" s="3">
        <f>IF(Inputs!$B$28&lt;&gt;"Ready to model","PENDING INPUTS",MIN(C46+E46,MAX(0,H46-J46)))</f>
        <v>0</v>
      </c>
      <c r="L46" s="3">
        <f>IF(Inputs!$B$28&lt;&gt;"Ready to model","PENDING INPUTS",MAX(0,B46+D46-J46))</f>
        <v>0</v>
      </c>
      <c r="M46" s="3">
        <f>IF(Inputs!$B$28&lt;&gt;"Ready to model","PENDING INPUTS",MAX(0,C46+E46-K46))</f>
        <v>0</v>
      </c>
      <c r="N46" s="3">
        <f>IF(Inputs!$B$28&lt;&gt;"Ready to model","PENDING INPUTS",L46+M46)</f>
        <v>0</v>
      </c>
      <c r="O46" s="3">
        <f>IF(Inputs!$B$28&lt;&gt;"Ready to model","PENDING INPUTS",D46+E46+O45)</f>
        <v>1516.37</v>
      </c>
      <c r="P46" s="3">
        <f>IF(Inputs!$B$28&lt;&gt;"Ready to model","PENDING INPUTS",J46+K46+P45)</f>
        <v>11532.370000000006</v>
      </c>
    </row>
    <row r="47" spans="1:16" ht="27.95" customHeight="1" x14ac:dyDescent="0.25">
      <c r="A47">
        <v>43</v>
      </c>
      <c r="B47" s="3">
        <f>IF(Inputs!$B$28&lt;&gt;"Ready to model","PENDING INPUTS",L46)</f>
        <v>0</v>
      </c>
      <c r="C47" s="3">
        <f>IF(Inputs!$B$28&lt;&gt;"Ready to model","PENDING INPUTS",M46)</f>
        <v>0</v>
      </c>
      <c r="D47" s="3">
        <f>IF(Inputs!$B$28&lt;&gt;"Ready to model","PENDING INPUTS",ROUND(B47*(Inputs!$B$17)/12,2))</f>
        <v>0</v>
      </c>
      <c r="E47" s="3">
        <f>IF(Inputs!$B$28&lt;&gt;"Ready to model","PENDING INPUTS",ROUND(C47*Inputs!$B$5/12,2))</f>
        <v>0</v>
      </c>
      <c r="F47" s="3">
        <f>IF(Inputs!$B$28&lt;&gt;"Ready to model","PENDING INPUTS",MIN(B47+D47,IF(A47&gt;=Inputs!$B$18,B47+D47,ROUND(IF(Inputs!$B$17=0,Inputs!$B$8*(1+Inputs!$B$19*Inputs!$B$20)/Inputs!$B$18,-PMT(Inputs!$B$17/12,Inputs!$B$18,Inputs!$B$8*(1+Inputs!$B$19*Inputs!$B$20))),2))))</f>
        <v>0</v>
      </c>
      <c r="G47" s="3">
        <f>IF(Inputs!$B$28&lt;&gt;"Ready to model","PENDING INPUTS",MIN(C47+E47,Inputs!$B$9))</f>
        <v>0</v>
      </c>
      <c r="H47" s="3">
        <f>IF(Inputs!$B$28&lt;&gt;"Ready to model","PENDING INPUTS",Inputs!$B$7)</f>
        <v>550</v>
      </c>
      <c r="I47" s="3">
        <f>IF(Inputs!$B$28&lt;&gt;"Ready to model","PENDING INPUTS",MAX(0,F47+G47-H47))</f>
        <v>0</v>
      </c>
      <c r="J47" s="3">
        <f>IF(Inputs!$B$28&lt;&gt;"Ready to model","PENDING INPUTS",IF(F47+G47&gt;H47,IF(F47+G47=0,0,H47*F47/(F47+G47)),MIN(B47+D47,F47+MAX(0,H47-F47-G47-IF((Inputs!$B$17)&lt;Inputs!$B$5,C47+E47-G47,0)))))</f>
        <v>0</v>
      </c>
      <c r="K47" s="3">
        <f>IF(Inputs!$B$28&lt;&gt;"Ready to model","PENDING INPUTS",MIN(C47+E47,MAX(0,H47-J47)))</f>
        <v>0</v>
      </c>
      <c r="L47" s="3">
        <f>IF(Inputs!$B$28&lt;&gt;"Ready to model","PENDING INPUTS",MAX(0,B47+D47-J47))</f>
        <v>0</v>
      </c>
      <c r="M47" s="3">
        <f>IF(Inputs!$B$28&lt;&gt;"Ready to model","PENDING INPUTS",MAX(0,C47+E47-K47))</f>
        <v>0</v>
      </c>
      <c r="N47" s="3">
        <f>IF(Inputs!$B$28&lt;&gt;"Ready to model","PENDING INPUTS",L47+M47)</f>
        <v>0</v>
      </c>
      <c r="O47" s="3">
        <f>IF(Inputs!$B$28&lt;&gt;"Ready to model","PENDING INPUTS",D47+E47+O46)</f>
        <v>1516.37</v>
      </c>
      <c r="P47" s="3">
        <f>IF(Inputs!$B$28&lt;&gt;"Ready to model","PENDING INPUTS",J47+K47+P46)</f>
        <v>11532.370000000006</v>
      </c>
    </row>
    <row r="48" spans="1:16" ht="27.95" customHeight="1" x14ac:dyDescent="0.25">
      <c r="A48">
        <v>44</v>
      </c>
      <c r="B48" s="3">
        <f>IF(Inputs!$B$28&lt;&gt;"Ready to model","PENDING INPUTS",L47)</f>
        <v>0</v>
      </c>
      <c r="C48" s="3">
        <f>IF(Inputs!$B$28&lt;&gt;"Ready to model","PENDING INPUTS",M47)</f>
        <v>0</v>
      </c>
      <c r="D48" s="3">
        <f>IF(Inputs!$B$28&lt;&gt;"Ready to model","PENDING INPUTS",ROUND(B48*(Inputs!$B$17)/12,2))</f>
        <v>0</v>
      </c>
      <c r="E48" s="3">
        <f>IF(Inputs!$B$28&lt;&gt;"Ready to model","PENDING INPUTS",ROUND(C48*Inputs!$B$5/12,2))</f>
        <v>0</v>
      </c>
      <c r="F48" s="3">
        <f>IF(Inputs!$B$28&lt;&gt;"Ready to model","PENDING INPUTS",MIN(B48+D48,IF(A48&gt;=Inputs!$B$18,B48+D48,ROUND(IF(Inputs!$B$17=0,Inputs!$B$8*(1+Inputs!$B$19*Inputs!$B$20)/Inputs!$B$18,-PMT(Inputs!$B$17/12,Inputs!$B$18,Inputs!$B$8*(1+Inputs!$B$19*Inputs!$B$20))),2))))</f>
        <v>0</v>
      </c>
      <c r="G48" s="3">
        <f>IF(Inputs!$B$28&lt;&gt;"Ready to model","PENDING INPUTS",MIN(C48+E48,Inputs!$B$9))</f>
        <v>0</v>
      </c>
      <c r="H48" s="3">
        <f>IF(Inputs!$B$28&lt;&gt;"Ready to model","PENDING INPUTS",Inputs!$B$7)</f>
        <v>550</v>
      </c>
      <c r="I48" s="3">
        <f>IF(Inputs!$B$28&lt;&gt;"Ready to model","PENDING INPUTS",MAX(0,F48+G48-H48))</f>
        <v>0</v>
      </c>
      <c r="J48" s="3">
        <f>IF(Inputs!$B$28&lt;&gt;"Ready to model","PENDING INPUTS",IF(F48+G48&gt;H48,IF(F48+G48=0,0,H48*F48/(F48+G48)),MIN(B48+D48,F48+MAX(0,H48-F48-G48-IF((Inputs!$B$17)&lt;Inputs!$B$5,C48+E48-G48,0)))))</f>
        <v>0</v>
      </c>
      <c r="K48" s="3">
        <f>IF(Inputs!$B$28&lt;&gt;"Ready to model","PENDING INPUTS",MIN(C48+E48,MAX(0,H48-J48)))</f>
        <v>0</v>
      </c>
      <c r="L48" s="3">
        <f>IF(Inputs!$B$28&lt;&gt;"Ready to model","PENDING INPUTS",MAX(0,B48+D48-J48))</f>
        <v>0</v>
      </c>
      <c r="M48" s="3">
        <f>IF(Inputs!$B$28&lt;&gt;"Ready to model","PENDING INPUTS",MAX(0,C48+E48-K48))</f>
        <v>0</v>
      </c>
      <c r="N48" s="3">
        <f>IF(Inputs!$B$28&lt;&gt;"Ready to model","PENDING INPUTS",L48+M48)</f>
        <v>0</v>
      </c>
      <c r="O48" s="3">
        <f>IF(Inputs!$B$28&lt;&gt;"Ready to model","PENDING INPUTS",D48+E48+O47)</f>
        <v>1516.37</v>
      </c>
      <c r="P48" s="3">
        <f>IF(Inputs!$B$28&lt;&gt;"Ready to model","PENDING INPUTS",J48+K48+P47)</f>
        <v>11532.370000000006</v>
      </c>
    </row>
    <row r="49" spans="1:16" ht="27.95" customHeight="1" x14ac:dyDescent="0.25">
      <c r="A49">
        <v>45</v>
      </c>
      <c r="B49" s="3">
        <f>IF(Inputs!$B$28&lt;&gt;"Ready to model","PENDING INPUTS",L48)</f>
        <v>0</v>
      </c>
      <c r="C49" s="3">
        <f>IF(Inputs!$B$28&lt;&gt;"Ready to model","PENDING INPUTS",M48)</f>
        <v>0</v>
      </c>
      <c r="D49" s="3">
        <f>IF(Inputs!$B$28&lt;&gt;"Ready to model","PENDING INPUTS",ROUND(B49*(Inputs!$B$17)/12,2))</f>
        <v>0</v>
      </c>
      <c r="E49" s="3">
        <f>IF(Inputs!$B$28&lt;&gt;"Ready to model","PENDING INPUTS",ROUND(C49*Inputs!$B$5/12,2))</f>
        <v>0</v>
      </c>
      <c r="F49" s="3">
        <f>IF(Inputs!$B$28&lt;&gt;"Ready to model","PENDING INPUTS",MIN(B49+D49,IF(A49&gt;=Inputs!$B$18,B49+D49,ROUND(IF(Inputs!$B$17=0,Inputs!$B$8*(1+Inputs!$B$19*Inputs!$B$20)/Inputs!$B$18,-PMT(Inputs!$B$17/12,Inputs!$B$18,Inputs!$B$8*(1+Inputs!$B$19*Inputs!$B$20))),2))))</f>
        <v>0</v>
      </c>
      <c r="G49" s="3">
        <f>IF(Inputs!$B$28&lt;&gt;"Ready to model","PENDING INPUTS",MIN(C49+E49,Inputs!$B$9))</f>
        <v>0</v>
      </c>
      <c r="H49" s="3">
        <f>IF(Inputs!$B$28&lt;&gt;"Ready to model","PENDING INPUTS",Inputs!$B$7)</f>
        <v>550</v>
      </c>
      <c r="I49" s="3">
        <f>IF(Inputs!$B$28&lt;&gt;"Ready to model","PENDING INPUTS",MAX(0,F49+G49-H49))</f>
        <v>0</v>
      </c>
      <c r="J49" s="3">
        <f>IF(Inputs!$B$28&lt;&gt;"Ready to model","PENDING INPUTS",IF(F49+G49&gt;H49,IF(F49+G49=0,0,H49*F49/(F49+G49)),MIN(B49+D49,F49+MAX(0,H49-F49-G49-IF((Inputs!$B$17)&lt;Inputs!$B$5,C49+E49-G49,0)))))</f>
        <v>0</v>
      </c>
      <c r="K49" s="3">
        <f>IF(Inputs!$B$28&lt;&gt;"Ready to model","PENDING INPUTS",MIN(C49+E49,MAX(0,H49-J49)))</f>
        <v>0</v>
      </c>
      <c r="L49" s="3">
        <f>IF(Inputs!$B$28&lt;&gt;"Ready to model","PENDING INPUTS",MAX(0,B49+D49-J49))</f>
        <v>0</v>
      </c>
      <c r="M49" s="3">
        <f>IF(Inputs!$B$28&lt;&gt;"Ready to model","PENDING INPUTS",MAX(0,C49+E49-K49))</f>
        <v>0</v>
      </c>
      <c r="N49" s="3">
        <f>IF(Inputs!$B$28&lt;&gt;"Ready to model","PENDING INPUTS",L49+M49)</f>
        <v>0</v>
      </c>
      <c r="O49" s="3">
        <f>IF(Inputs!$B$28&lt;&gt;"Ready to model","PENDING INPUTS",D49+E49+O48)</f>
        <v>1516.37</v>
      </c>
      <c r="P49" s="3">
        <f>IF(Inputs!$B$28&lt;&gt;"Ready to model","PENDING INPUTS",J49+K49+P48)</f>
        <v>11532.370000000006</v>
      </c>
    </row>
    <row r="50" spans="1:16" ht="27.95" customHeight="1" x14ac:dyDescent="0.25">
      <c r="A50">
        <v>46</v>
      </c>
      <c r="B50" s="3">
        <f>IF(Inputs!$B$28&lt;&gt;"Ready to model","PENDING INPUTS",L49)</f>
        <v>0</v>
      </c>
      <c r="C50" s="3">
        <f>IF(Inputs!$B$28&lt;&gt;"Ready to model","PENDING INPUTS",M49)</f>
        <v>0</v>
      </c>
      <c r="D50" s="3">
        <f>IF(Inputs!$B$28&lt;&gt;"Ready to model","PENDING INPUTS",ROUND(B50*(Inputs!$B$17)/12,2))</f>
        <v>0</v>
      </c>
      <c r="E50" s="3">
        <f>IF(Inputs!$B$28&lt;&gt;"Ready to model","PENDING INPUTS",ROUND(C50*Inputs!$B$5/12,2))</f>
        <v>0</v>
      </c>
      <c r="F50" s="3">
        <f>IF(Inputs!$B$28&lt;&gt;"Ready to model","PENDING INPUTS",MIN(B50+D50,IF(A50&gt;=Inputs!$B$18,B50+D50,ROUND(IF(Inputs!$B$17=0,Inputs!$B$8*(1+Inputs!$B$19*Inputs!$B$20)/Inputs!$B$18,-PMT(Inputs!$B$17/12,Inputs!$B$18,Inputs!$B$8*(1+Inputs!$B$19*Inputs!$B$20))),2))))</f>
        <v>0</v>
      </c>
      <c r="G50" s="3">
        <f>IF(Inputs!$B$28&lt;&gt;"Ready to model","PENDING INPUTS",MIN(C50+E50,Inputs!$B$9))</f>
        <v>0</v>
      </c>
      <c r="H50" s="3">
        <f>IF(Inputs!$B$28&lt;&gt;"Ready to model","PENDING INPUTS",Inputs!$B$7)</f>
        <v>550</v>
      </c>
      <c r="I50" s="3">
        <f>IF(Inputs!$B$28&lt;&gt;"Ready to model","PENDING INPUTS",MAX(0,F50+G50-H50))</f>
        <v>0</v>
      </c>
      <c r="J50" s="3">
        <f>IF(Inputs!$B$28&lt;&gt;"Ready to model","PENDING INPUTS",IF(F50+G50&gt;H50,IF(F50+G50=0,0,H50*F50/(F50+G50)),MIN(B50+D50,F50+MAX(0,H50-F50-G50-IF((Inputs!$B$17)&lt;Inputs!$B$5,C50+E50-G50,0)))))</f>
        <v>0</v>
      </c>
      <c r="K50" s="3">
        <f>IF(Inputs!$B$28&lt;&gt;"Ready to model","PENDING INPUTS",MIN(C50+E50,MAX(0,H50-J50)))</f>
        <v>0</v>
      </c>
      <c r="L50" s="3">
        <f>IF(Inputs!$B$28&lt;&gt;"Ready to model","PENDING INPUTS",MAX(0,B50+D50-J50))</f>
        <v>0</v>
      </c>
      <c r="M50" s="3">
        <f>IF(Inputs!$B$28&lt;&gt;"Ready to model","PENDING INPUTS",MAX(0,C50+E50-K50))</f>
        <v>0</v>
      </c>
      <c r="N50" s="3">
        <f>IF(Inputs!$B$28&lt;&gt;"Ready to model","PENDING INPUTS",L50+M50)</f>
        <v>0</v>
      </c>
      <c r="O50" s="3">
        <f>IF(Inputs!$B$28&lt;&gt;"Ready to model","PENDING INPUTS",D50+E50+O49)</f>
        <v>1516.37</v>
      </c>
      <c r="P50" s="3">
        <f>IF(Inputs!$B$28&lt;&gt;"Ready to model","PENDING INPUTS",J50+K50+P49)</f>
        <v>11532.370000000006</v>
      </c>
    </row>
    <row r="51" spans="1:16" ht="27.95" customHeight="1" x14ac:dyDescent="0.25">
      <c r="A51">
        <v>47</v>
      </c>
      <c r="B51" s="3">
        <f>IF(Inputs!$B$28&lt;&gt;"Ready to model","PENDING INPUTS",L50)</f>
        <v>0</v>
      </c>
      <c r="C51" s="3">
        <f>IF(Inputs!$B$28&lt;&gt;"Ready to model","PENDING INPUTS",M50)</f>
        <v>0</v>
      </c>
      <c r="D51" s="3">
        <f>IF(Inputs!$B$28&lt;&gt;"Ready to model","PENDING INPUTS",ROUND(B51*(Inputs!$B$17)/12,2))</f>
        <v>0</v>
      </c>
      <c r="E51" s="3">
        <f>IF(Inputs!$B$28&lt;&gt;"Ready to model","PENDING INPUTS",ROUND(C51*Inputs!$B$5/12,2))</f>
        <v>0</v>
      </c>
      <c r="F51" s="3">
        <f>IF(Inputs!$B$28&lt;&gt;"Ready to model","PENDING INPUTS",MIN(B51+D51,IF(A51&gt;=Inputs!$B$18,B51+D51,ROUND(IF(Inputs!$B$17=0,Inputs!$B$8*(1+Inputs!$B$19*Inputs!$B$20)/Inputs!$B$18,-PMT(Inputs!$B$17/12,Inputs!$B$18,Inputs!$B$8*(1+Inputs!$B$19*Inputs!$B$20))),2))))</f>
        <v>0</v>
      </c>
      <c r="G51" s="3">
        <f>IF(Inputs!$B$28&lt;&gt;"Ready to model","PENDING INPUTS",MIN(C51+E51,Inputs!$B$9))</f>
        <v>0</v>
      </c>
      <c r="H51" s="3">
        <f>IF(Inputs!$B$28&lt;&gt;"Ready to model","PENDING INPUTS",Inputs!$B$7)</f>
        <v>550</v>
      </c>
      <c r="I51" s="3">
        <f>IF(Inputs!$B$28&lt;&gt;"Ready to model","PENDING INPUTS",MAX(0,F51+G51-H51))</f>
        <v>0</v>
      </c>
      <c r="J51" s="3">
        <f>IF(Inputs!$B$28&lt;&gt;"Ready to model","PENDING INPUTS",IF(F51+G51&gt;H51,IF(F51+G51=0,0,H51*F51/(F51+G51)),MIN(B51+D51,F51+MAX(0,H51-F51-G51-IF((Inputs!$B$17)&lt;Inputs!$B$5,C51+E51-G51,0)))))</f>
        <v>0</v>
      </c>
      <c r="K51" s="3">
        <f>IF(Inputs!$B$28&lt;&gt;"Ready to model","PENDING INPUTS",MIN(C51+E51,MAX(0,H51-J51)))</f>
        <v>0</v>
      </c>
      <c r="L51" s="3">
        <f>IF(Inputs!$B$28&lt;&gt;"Ready to model","PENDING INPUTS",MAX(0,B51+D51-J51))</f>
        <v>0</v>
      </c>
      <c r="M51" s="3">
        <f>IF(Inputs!$B$28&lt;&gt;"Ready to model","PENDING INPUTS",MAX(0,C51+E51-K51))</f>
        <v>0</v>
      </c>
      <c r="N51" s="3">
        <f>IF(Inputs!$B$28&lt;&gt;"Ready to model","PENDING INPUTS",L51+M51)</f>
        <v>0</v>
      </c>
      <c r="O51" s="3">
        <f>IF(Inputs!$B$28&lt;&gt;"Ready to model","PENDING INPUTS",D51+E51+O50)</f>
        <v>1516.37</v>
      </c>
      <c r="P51" s="3">
        <f>IF(Inputs!$B$28&lt;&gt;"Ready to model","PENDING INPUTS",J51+K51+P50)</f>
        <v>11532.370000000006</v>
      </c>
    </row>
    <row r="52" spans="1:16" ht="27.95" customHeight="1" x14ac:dyDescent="0.25">
      <c r="A52">
        <v>48</v>
      </c>
      <c r="B52" s="3">
        <f>IF(Inputs!$B$28&lt;&gt;"Ready to model","PENDING INPUTS",L51)</f>
        <v>0</v>
      </c>
      <c r="C52" s="3">
        <f>IF(Inputs!$B$28&lt;&gt;"Ready to model","PENDING INPUTS",M51)</f>
        <v>0</v>
      </c>
      <c r="D52" s="3">
        <f>IF(Inputs!$B$28&lt;&gt;"Ready to model","PENDING INPUTS",ROUND(B52*(Inputs!$B$17)/12,2))</f>
        <v>0</v>
      </c>
      <c r="E52" s="3">
        <f>IF(Inputs!$B$28&lt;&gt;"Ready to model","PENDING INPUTS",ROUND(C52*Inputs!$B$5/12,2))</f>
        <v>0</v>
      </c>
      <c r="F52" s="3">
        <f>IF(Inputs!$B$28&lt;&gt;"Ready to model","PENDING INPUTS",MIN(B52+D52,IF(A52&gt;=Inputs!$B$18,B52+D52,ROUND(IF(Inputs!$B$17=0,Inputs!$B$8*(1+Inputs!$B$19*Inputs!$B$20)/Inputs!$B$18,-PMT(Inputs!$B$17/12,Inputs!$B$18,Inputs!$B$8*(1+Inputs!$B$19*Inputs!$B$20))),2))))</f>
        <v>0</v>
      </c>
      <c r="G52" s="3">
        <f>IF(Inputs!$B$28&lt;&gt;"Ready to model","PENDING INPUTS",MIN(C52+E52,Inputs!$B$9))</f>
        <v>0</v>
      </c>
      <c r="H52" s="3">
        <f>IF(Inputs!$B$28&lt;&gt;"Ready to model","PENDING INPUTS",Inputs!$B$7)</f>
        <v>550</v>
      </c>
      <c r="I52" s="3">
        <f>IF(Inputs!$B$28&lt;&gt;"Ready to model","PENDING INPUTS",MAX(0,F52+G52-H52))</f>
        <v>0</v>
      </c>
      <c r="J52" s="3">
        <f>IF(Inputs!$B$28&lt;&gt;"Ready to model","PENDING INPUTS",IF(F52+G52&gt;H52,IF(F52+G52=0,0,H52*F52/(F52+G52)),MIN(B52+D52,F52+MAX(0,H52-F52-G52-IF((Inputs!$B$17)&lt;Inputs!$B$5,C52+E52-G52,0)))))</f>
        <v>0</v>
      </c>
      <c r="K52" s="3">
        <f>IF(Inputs!$B$28&lt;&gt;"Ready to model","PENDING INPUTS",MIN(C52+E52,MAX(0,H52-J52)))</f>
        <v>0</v>
      </c>
      <c r="L52" s="3">
        <f>IF(Inputs!$B$28&lt;&gt;"Ready to model","PENDING INPUTS",MAX(0,B52+D52-J52))</f>
        <v>0</v>
      </c>
      <c r="M52" s="3">
        <f>IF(Inputs!$B$28&lt;&gt;"Ready to model","PENDING INPUTS",MAX(0,C52+E52-K52))</f>
        <v>0</v>
      </c>
      <c r="N52" s="3">
        <f>IF(Inputs!$B$28&lt;&gt;"Ready to model","PENDING INPUTS",L52+M52)</f>
        <v>0</v>
      </c>
      <c r="O52" s="3">
        <f>IF(Inputs!$B$28&lt;&gt;"Ready to model","PENDING INPUTS",D52+E52+O51)</f>
        <v>1516.37</v>
      </c>
      <c r="P52" s="3">
        <f>IF(Inputs!$B$28&lt;&gt;"Ready to model","PENDING INPUTS",J52+K52+P51)</f>
        <v>11532.370000000006</v>
      </c>
    </row>
    <row r="53" spans="1:16" ht="27.95" customHeight="1" x14ac:dyDescent="0.25">
      <c r="A53">
        <v>49</v>
      </c>
      <c r="B53" s="3">
        <f>IF(Inputs!$B$28&lt;&gt;"Ready to model","PENDING INPUTS",L52)</f>
        <v>0</v>
      </c>
      <c r="C53" s="3">
        <f>IF(Inputs!$B$28&lt;&gt;"Ready to model","PENDING INPUTS",M52)</f>
        <v>0</v>
      </c>
      <c r="D53" s="3">
        <f>IF(Inputs!$B$28&lt;&gt;"Ready to model","PENDING INPUTS",ROUND(B53*(Inputs!$B$17)/12,2))</f>
        <v>0</v>
      </c>
      <c r="E53" s="3">
        <f>IF(Inputs!$B$28&lt;&gt;"Ready to model","PENDING INPUTS",ROUND(C53*Inputs!$B$5/12,2))</f>
        <v>0</v>
      </c>
      <c r="F53" s="3">
        <f>IF(Inputs!$B$28&lt;&gt;"Ready to model","PENDING INPUTS",MIN(B53+D53,IF(A53&gt;=Inputs!$B$18,B53+D53,ROUND(IF(Inputs!$B$17=0,Inputs!$B$8*(1+Inputs!$B$19*Inputs!$B$20)/Inputs!$B$18,-PMT(Inputs!$B$17/12,Inputs!$B$18,Inputs!$B$8*(1+Inputs!$B$19*Inputs!$B$20))),2))))</f>
        <v>0</v>
      </c>
      <c r="G53" s="3">
        <f>IF(Inputs!$B$28&lt;&gt;"Ready to model","PENDING INPUTS",MIN(C53+E53,Inputs!$B$9))</f>
        <v>0</v>
      </c>
      <c r="H53" s="3">
        <f>IF(Inputs!$B$28&lt;&gt;"Ready to model","PENDING INPUTS",Inputs!$B$7)</f>
        <v>550</v>
      </c>
      <c r="I53" s="3">
        <f>IF(Inputs!$B$28&lt;&gt;"Ready to model","PENDING INPUTS",MAX(0,F53+G53-H53))</f>
        <v>0</v>
      </c>
      <c r="J53" s="3">
        <f>IF(Inputs!$B$28&lt;&gt;"Ready to model","PENDING INPUTS",IF(F53+G53&gt;H53,IF(F53+G53=0,0,H53*F53/(F53+G53)),MIN(B53+D53,F53+MAX(0,H53-F53-G53-IF((Inputs!$B$17)&lt;Inputs!$B$5,C53+E53-G53,0)))))</f>
        <v>0</v>
      </c>
      <c r="K53" s="3">
        <f>IF(Inputs!$B$28&lt;&gt;"Ready to model","PENDING INPUTS",MIN(C53+E53,MAX(0,H53-J53)))</f>
        <v>0</v>
      </c>
      <c r="L53" s="3">
        <f>IF(Inputs!$B$28&lt;&gt;"Ready to model","PENDING INPUTS",MAX(0,B53+D53-J53))</f>
        <v>0</v>
      </c>
      <c r="M53" s="3">
        <f>IF(Inputs!$B$28&lt;&gt;"Ready to model","PENDING INPUTS",MAX(0,C53+E53-K53))</f>
        <v>0</v>
      </c>
      <c r="N53" s="3">
        <f>IF(Inputs!$B$28&lt;&gt;"Ready to model","PENDING INPUTS",L53+M53)</f>
        <v>0</v>
      </c>
      <c r="O53" s="3">
        <f>IF(Inputs!$B$28&lt;&gt;"Ready to model","PENDING INPUTS",D53+E53+O52)</f>
        <v>1516.37</v>
      </c>
      <c r="P53" s="3">
        <f>IF(Inputs!$B$28&lt;&gt;"Ready to model","PENDING INPUTS",J53+K53+P52)</f>
        <v>11532.370000000006</v>
      </c>
    </row>
    <row r="54" spans="1:16" ht="27.95" customHeight="1" x14ac:dyDescent="0.25">
      <c r="A54">
        <v>50</v>
      </c>
      <c r="B54" s="3">
        <f>IF(Inputs!$B$28&lt;&gt;"Ready to model","PENDING INPUTS",L53)</f>
        <v>0</v>
      </c>
      <c r="C54" s="3">
        <f>IF(Inputs!$B$28&lt;&gt;"Ready to model","PENDING INPUTS",M53)</f>
        <v>0</v>
      </c>
      <c r="D54" s="3">
        <f>IF(Inputs!$B$28&lt;&gt;"Ready to model","PENDING INPUTS",ROUND(B54*(Inputs!$B$17)/12,2))</f>
        <v>0</v>
      </c>
      <c r="E54" s="3">
        <f>IF(Inputs!$B$28&lt;&gt;"Ready to model","PENDING INPUTS",ROUND(C54*Inputs!$B$5/12,2))</f>
        <v>0</v>
      </c>
      <c r="F54" s="3">
        <f>IF(Inputs!$B$28&lt;&gt;"Ready to model","PENDING INPUTS",MIN(B54+D54,IF(A54&gt;=Inputs!$B$18,B54+D54,ROUND(IF(Inputs!$B$17=0,Inputs!$B$8*(1+Inputs!$B$19*Inputs!$B$20)/Inputs!$B$18,-PMT(Inputs!$B$17/12,Inputs!$B$18,Inputs!$B$8*(1+Inputs!$B$19*Inputs!$B$20))),2))))</f>
        <v>0</v>
      </c>
      <c r="G54" s="3">
        <f>IF(Inputs!$B$28&lt;&gt;"Ready to model","PENDING INPUTS",MIN(C54+E54,Inputs!$B$9))</f>
        <v>0</v>
      </c>
      <c r="H54" s="3">
        <f>IF(Inputs!$B$28&lt;&gt;"Ready to model","PENDING INPUTS",Inputs!$B$7)</f>
        <v>550</v>
      </c>
      <c r="I54" s="3">
        <f>IF(Inputs!$B$28&lt;&gt;"Ready to model","PENDING INPUTS",MAX(0,F54+G54-H54))</f>
        <v>0</v>
      </c>
      <c r="J54" s="3">
        <f>IF(Inputs!$B$28&lt;&gt;"Ready to model","PENDING INPUTS",IF(F54+G54&gt;H54,IF(F54+G54=0,0,H54*F54/(F54+G54)),MIN(B54+D54,F54+MAX(0,H54-F54-G54-IF((Inputs!$B$17)&lt;Inputs!$B$5,C54+E54-G54,0)))))</f>
        <v>0</v>
      </c>
      <c r="K54" s="3">
        <f>IF(Inputs!$B$28&lt;&gt;"Ready to model","PENDING INPUTS",MIN(C54+E54,MAX(0,H54-J54)))</f>
        <v>0</v>
      </c>
      <c r="L54" s="3">
        <f>IF(Inputs!$B$28&lt;&gt;"Ready to model","PENDING INPUTS",MAX(0,B54+D54-J54))</f>
        <v>0</v>
      </c>
      <c r="M54" s="3">
        <f>IF(Inputs!$B$28&lt;&gt;"Ready to model","PENDING INPUTS",MAX(0,C54+E54-K54))</f>
        <v>0</v>
      </c>
      <c r="N54" s="3">
        <f>IF(Inputs!$B$28&lt;&gt;"Ready to model","PENDING INPUTS",L54+M54)</f>
        <v>0</v>
      </c>
      <c r="O54" s="3">
        <f>IF(Inputs!$B$28&lt;&gt;"Ready to model","PENDING INPUTS",D54+E54+O53)</f>
        <v>1516.37</v>
      </c>
      <c r="P54" s="3">
        <f>IF(Inputs!$B$28&lt;&gt;"Ready to model","PENDING INPUTS",J54+K54+P53)</f>
        <v>11532.370000000006</v>
      </c>
    </row>
    <row r="55" spans="1:16" ht="27.95" customHeight="1" x14ac:dyDescent="0.25">
      <c r="A55">
        <v>51</v>
      </c>
      <c r="B55" s="3">
        <f>IF(Inputs!$B$28&lt;&gt;"Ready to model","PENDING INPUTS",L54)</f>
        <v>0</v>
      </c>
      <c r="C55" s="3">
        <f>IF(Inputs!$B$28&lt;&gt;"Ready to model","PENDING INPUTS",M54)</f>
        <v>0</v>
      </c>
      <c r="D55" s="3">
        <f>IF(Inputs!$B$28&lt;&gt;"Ready to model","PENDING INPUTS",ROUND(B55*(Inputs!$B$17)/12,2))</f>
        <v>0</v>
      </c>
      <c r="E55" s="3">
        <f>IF(Inputs!$B$28&lt;&gt;"Ready to model","PENDING INPUTS",ROUND(C55*Inputs!$B$5/12,2))</f>
        <v>0</v>
      </c>
      <c r="F55" s="3">
        <f>IF(Inputs!$B$28&lt;&gt;"Ready to model","PENDING INPUTS",MIN(B55+D55,IF(A55&gt;=Inputs!$B$18,B55+D55,ROUND(IF(Inputs!$B$17=0,Inputs!$B$8*(1+Inputs!$B$19*Inputs!$B$20)/Inputs!$B$18,-PMT(Inputs!$B$17/12,Inputs!$B$18,Inputs!$B$8*(1+Inputs!$B$19*Inputs!$B$20))),2))))</f>
        <v>0</v>
      </c>
      <c r="G55" s="3">
        <f>IF(Inputs!$B$28&lt;&gt;"Ready to model","PENDING INPUTS",MIN(C55+E55,Inputs!$B$9))</f>
        <v>0</v>
      </c>
      <c r="H55" s="3">
        <f>IF(Inputs!$B$28&lt;&gt;"Ready to model","PENDING INPUTS",Inputs!$B$7)</f>
        <v>550</v>
      </c>
      <c r="I55" s="3">
        <f>IF(Inputs!$B$28&lt;&gt;"Ready to model","PENDING INPUTS",MAX(0,F55+G55-H55))</f>
        <v>0</v>
      </c>
      <c r="J55" s="3">
        <f>IF(Inputs!$B$28&lt;&gt;"Ready to model","PENDING INPUTS",IF(F55+G55&gt;H55,IF(F55+G55=0,0,H55*F55/(F55+G55)),MIN(B55+D55,F55+MAX(0,H55-F55-G55-IF((Inputs!$B$17)&lt;Inputs!$B$5,C55+E55-G55,0)))))</f>
        <v>0</v>
      </c>
      <c r="K55" s="3">
        <f>IF(Inputs!$B$28&lt;&gt;"Ready to model","PENDING INPUTS",MIN(C55+E55,MAX(0,H55-J55)))</f>
        <v>0</v>
      </c>
      <c r="L55" s="3">
        <f>IF(Inputs!$B$28&lt;&gt;"Ready to model","PENDING INPUTS",MAX(0,B55+D55-J55))</f>
        <v>0</v>
      </c>
      <c r="M55" s="3">
        <f>IF(Inputs!$B$28&lt;&gt;"Ready to model","PENDING INPUTS",MAX(0,C55+E55-K55))</f>
        <v>0</v>
      </c>
      <c r="N55" s="3">
        <f>IF(Inputs!$B$28&lt;&gt;"Ready to model","PENDING INPUTS",L55+M55)</f>
        <v>0</v>
      </c>
      <c r="O55" s="3">
        <f>IF(Inputs!$B$28&lt;&gt;"Ready to model","PENDING INPUTS",D55+E55+O54)</f>
        <v>1516.37</v>
      </c>
      <c r="P55" s="3">
        <f>IF(Inputs!$B$28&lt;&gt;"Ready to model","PENDING INPUTS",J55+K55+P54)</f>
        <v>11532.370000000006</v>
      </c>
    </row>
    <row r="56" spans="1:16" ht="27.95" customHeight="1" x14ac:dyDescent="0.25">
      <c r="A56">
        <v>52</v>
      </c>
      <c r="B56" s="3">
        <f>IF(Inputs!$B$28&lt;&gt;"Ready to model","PENDING INPUTS",L55)</f>
        <v>0</v>
      </c>
      <c r="C56" s="3">
        <f>IF(Inputs!$B$28&lt;&gt;"Ready to model","PENDING INPUTS",M55)</f>
        <v>0</v>
      </c>
      <c r="D56" s="3">
        <f>IF(Inputs!$B$28&lt;&gt;"Ready to model","PENDING INPUTS",ROUND(B56*(Inputs!$B$17)/12,2))</f>
        <v>0</v>
      </c>
      <c r="E56" s="3">
        <f>IF(Inputs!$B$28&lt;&gt;"Ready to model","PENDING INPUTS",ROUND(C56*Inputs!$B$5/12,2))</f>
        <v>0</v>
      </c>
      <c r="F56" s="3">
        <f>IF(Inputs!$B$28&lt;&gt;"Ready to model","PENDING INPUTS",MIN(B56+D56,IF(A56&gt;=Inputs!$B$18,B56+D56,ROUND(IF(Inputs!$B$17=0,Inputs!$B$8*(1+Inputs!$B$19*Inputs!$B$20)/Inputs!$B$18,-PMT(Inputs!$B$17/12,Inputs!$B$18,Inputs!$B$8*(1+Inputs!$B$19*Inputs!$B$20))),2))))</f>
        <v>0</v>
      </c>
      <c r="G56" s="3">
        <f>IF(Inputs!$B$28&lt;&gt;"Ready to model","PENDING INPUTS",MIN(C56+E56,Inputs!$B$9))</f>
        <v>0</v>
      </c>
      <c r="H56" s="3">
        <f>IF(Inputs!$B$28&lt;&gt;"Ready to model","PENDING INPUTS",Inputs!$B$7)</f>
        <v>550</v>
      </c>
      <c r="I56" s="3">
        <f>IF(Inputs!$B$28&lt;&gt;"Ready to model","PENDING INPUTS",MAX(0,F56+G56-H56))</f>
        <v>0</v>
      </c>
      <c r="J56" s="3">
        <f>IF(Inputs!$B$28&lt;&gt;"Ready to model","PENDING INPUTS",IF(F56+G56&gt;H56,IF(F56+G56=0,0,H56*F56/(F56+G56)),MIN(B56+D56,F56+MAX(0,H56-F56-G56-IF((Inputs!$B$17)&lt;Inputs!$B$5,C56+E56-G56,0)))))</f>
        <v>0</v>
      </c>
      <c r="K56" s="3">
        <f>IF(Inputs!$B$28&lt;&gt;"Ready to model","PENDING INPUTS",MIN(C56+E56,MAX(0,H56-J56)))</f>
        <v>0</v>
      </c>
      <c r="L56" s="3">
        <f>IF(Inputs!$B$28&lt;&gt;"Ready to model","PENDING INPUTS",MAX(0,B56+D56-J56))</f>
        <v>0</v>
      </c>
      <c r="M56" s="3">
        <f>IF(Inputs!$B$28&lt;&gt;"Ready to model","PENDING INPUTS",MAX(0,C56+E56-K56))</f>
        <v>0</v>
      </c>
      <c r="N56" s="3">
        <f>IF(Inputs!$B$28&lt;&gt;"Ready to model","PENDING INPUTS",L56+M56)</f>
        <v>0</v>
      </c>
      <c r="O56" s="3">
        <f>IF(Inputs!$B$28&lt;&gt;"Ready to model","PENDING INPUTS",D56+E56+O55)</f>
        <v>1516.37</v>
      </c>
      <c r="P56" s="3">
        <f>IF(Inputs!$B$28&lt;&gt;"Ready to model","PENDING INPUTS",J56+K56+P55)</f>
        <v>11532.370000000006</v>
      </c>
    </row>
    <row r="57" spans="1:16" ht="27.95" customHeight="1" x14ac:dyDescent="0.25">
      <c r="A57">
        <v>53</v>
      </c>
      <c r="B57" s="3">
        <f>IF(Inputs!$B$28&lt;&gt;"Ready to model","PENDING INPUTS",L56)</f>
        <v>0</v>
      </c>
      <c r="C57" s="3">
        <f>IF(Inputs!$B$28&lt;&gt;"Ready to model","PENDING INPUTS",M56)</f>
        <v>0</v>
      </c>
      <c r="D57" s="3">
        <f>IF(Inputs!$B$28&lt;&gt;"Ready to model","PENDING INPUTS",ROUND(B57*(Inputs!$B$17)/12,2))</f>
        <v>0</v>
      </c>
      <c r="E57" s="3">
        <f>IF(Inputs!$B$28&lt;&gt;"Ready to model","PENDING INPUTS",ROUND(C57*Inputs!$B$5/12,2))</f>
        <v>0</v>
      </c>
      <c r="F57" s="3">
        <f>IF(Inputs!$B$28&lt;&gt;"Ready to model","PENDING INPUTS",MIN(B57+D57,IF(A57&gt;=Inputs!$B$18,B57+D57,ROUND(IF(Inputs!$B$17=0,Inputs!$B$8*(1+Inputs!$B$19*Inputs!$B$20)/Inputs!$B$18,-PMT(Inputs!$B$17/12,Inputs!$B$18,Inputs!$B$8*(1+Inputs!$B$19*Inputs!$B$20))),2))))</f>
        <v>0</v>
      </c>
      <c r="G57" s="3">
        <f>IF(Inputs!$B$28&lt;&gt;"Ready to model","PENDING INPUTS",MIN(C57+E57,Inputs!$B$9))</f>
        <v>0</v>
      </c>
      <c r="H57" s="3">
        <f>IF(Inputs!$B$28&lt;&gt;"Ready to model","PENDING INPUTS",Inputs!$B$7)</f>
        <v>550</v>
      </c>
      <c r="I57" s="3">
        <f>IF(Inputs!$B$28&lt;&gt;"Ready to model","PENDING INPUTS",MAX(0,F57+G57-H57))</f>
        <v>0</v>
      </c>
      <c r="J57" s="3">
        <f>IF(Inputs!$B$28&lt;&gt;"Ready to model","PENDING INPUTS",IF(F57+G57&gt;H57,IF(F57+G57=0,0,H57*F57/(F57+G57)),MIN(B57+D57,F57+MAX(0,H57-F57-G57-IF((Inputs!$B$17)&lt;Inputs!$B$5,C57+E57-G57,0)))))</f>
        <v>0</v>
      </c>
      <c r="K57" s="3">
        <f>IF(Inputs!$B$28&lt;&gt;"Ready to model","PENDING INPUTS",MIN(C57+E57,MAX(0,H57-J57)))</f>
        <v>0</v>
      </c>
      <c r="L57" s="3">
        <f>IF(Inputs!$B$28&lt;&gt;"Ready to model","PENDING INPUTS",MAX(0,B57+D57-J57))</f>
        <v>0</v>
      </c>
      <c r="M57" s="3">
        <f>IF(Inputs!$B$28&lt;&gt;"Ready to model","PENDING INPUTS",MAX(0,C57+E57-K57))</f>
        <v>0</v>
      </c>
      <c r="N57" s="3">
        <f>IF(Inputs!$B$28&lt;&gt;"Ready to model","PENDING INPUTS",L57+M57)</f>
        <v>0</v>
      </c>
      <c r="O57" s="3">
        <f>IF(Inputs!$B$28&lt;&gt;"Ready to model","PENDING INPUTS",D57+E57+O56)</f>
        <v>1516.37</v>
      </c>
      <c r="P57" s="3">
        <f>IF(Inputs!$B$28&lt;&gt;"Ready to model","PENDING INPUTS",J57+K57+P56)</f>
        <v>11532.370000000006</v>
      </c>
    </row>
    <row r="58" spans="1:16" ht="27.95" customHeight="1" x14ac:dyDescent="0.25">
      <c r="A58">
        <v>54</v>
      </c>
      <c r="B58" s="3">
        <f>IF(Inputs!$B$28&lt;&gt;"Ready to model","PENDING INPUTS",L57)</f>
        <v>0</v>
      </c>
      <c r="C58" s="3">
        <f>IF(Inputs!$B$28&lt;&gt;"Ready to model","PENDING INPUTS",M57)</f>
        <v>0</v>
      </c>
      <c r="D58" s="3">
        <f>IF(Inputs!$B$28&lt;&gt;"Ready to model","PENDING INPUTS",ROUND(B58*(Inputs!$B$17)/12,2))</f>
        <v>0</v>
      </c>
      <c r="E58" s="3">
        <f>IF(Inputs!$B$28&lt;&gt;"Ready to model","PENDING INPUTS",ROUND(C58*Inputs!$B$5/12,2))</f>
        <v>0</v>
      </c>
      <c r="F58" s="3">
        <f>IF(Inputs!$B$28&lt;&gt;"Ready to model","PENDING INPUTS",MIN(B58+D58,IF(A58&gt;=Inputs!$B$18,B58+D58,ROUND(IF(Inputs!$B$17=0,Inputs!$B$8*(1+Inputs!$B$19*Inputs!$B$20)/Inputs!$B$18,-PMT(Inputs!$B$17/12,Inputs!$B$18,Inputs!$B$8*(1+Inputs!$B$19*Inputs!$B$20))),2))))</f>
        <v>0</v>
      </c>
      <c r="G58" s="3">
        <f>IF(Inputs!$B$28&lt;&gt;"Ready to model","PENDING INPUTS",MIN(C58+E58,Inputs!$B$9))</f>
        <v>0</v>
      </c>
      <c r="H58" s="3">
        <f>IF(Inputs!$B$28&lt;&gt;"Ready to model","PENDING INPUTS",Inputs!$B$7)</f>
        <v>550</v>
      </c>
      <c r="I58" s="3">
        <f>IF(Inputs!$B$28&lt;&gt;"Ready to model","PENDING INPUTS",MAX(0,F58+G58-H58))</f>
        <v>0</v>
      </c>
      <c r="J58" s="3">
        <f>IF(Inputs!$B$28&lt;&gt;"Ready to model","PENDING INPUTS",IF(F58+G58&gt;H58,IF(F58+G58=0,0,H58*F58/(F58+G58)),MIN(B58+D58,F58+MAX(0,H58-F58-G58-IF((Inputs!$B$17)&lt;Inputs!$B$5,C58+E58-G58,0)))))</f>
        <v>0</v>
      </c>
      <c r="K58" s="3">
        <f>IF(Inputs!$B$28&lt;&gt;"Ready to model","PENDING INPUTS",MIN(C58+E58,MAX(0,H58-J58)))</f>
        <v>0</v>
      </c>
      <c r="L58" s="3">
        <f>IF(Inputs!$B$28&lt;&gt;"Ready to model","PENDING INPUTS",MAX(0,B58+D58-J58))</f>
        <v>0</v>
      </c>
      <c r="M58" s="3">
        <f>IF(Inputs!$B$28&lt;&gt;"Ready to model","PENDING INPUTS",MAX(0,C58+E58-K58))</f>
        <v>0</v>
      </c>
      <c r="N58" s="3">
        <f>IF(Inputs!$B$28&lt;&gt;"Ready to model","PENDING INPUTS",L58+M58)</f>
        <v>0</v>
      </c>
      <c r="O58" s="3">
        <f>IF(Inputs!$B$28&lt;&gt;"Ready to model","PENDING INPUTS",D58+E58+O57)</f>
        <v>1516.37</v>
      </c>
      <c r="P58" s="3">
        <f>IF(Inputs!$B$28&lt;&gt;"Ready to model","PENDING INPUTS",J58+K58+P57)</f>
        <v>11532.370000000006</v>
      </c>
    </row>
    <row r="59" spans="1:16" ht="27.95" customHeight="1" x14ac:dyDescent="0.25">
      <c r="A59">
        <v>55</v>
      </c>
      <c r="B59" s="3">
        <f>IF(Inputs!$B$28&lt;&gt;"Ready to model","PENDING INPUTS",L58)</f>
        <v>0</v>
      </c>
      <c r="C59" s="3">
        <f>IF(Inputs!$B$28&lt;&gt;"Ready to model","PENDING INPUTS",M58)</f>
        <v>0</v>
      </c>
      <c r="D59" s="3">
        <f>IF(Inputs!$B$28&lt;&gt;"Ready to model","PENDING INPUTS",ROUND(B59*(Inputs!$B$17)/12,2))</f>
        <v>0</v>
      </c>
      <c r="E59" s="3">
        <f>IF(Inputs!$B$28&lt;&gt;"Ready to model","PENDING INPUTS",ROUND(C59*Inputs!$B$5/12,2))</f>
        <v>0</v>
      </c>
      <c r="F59" s="3">
        <f>IF(Inputs!$B$28&lt;&gt;"Ready to model","PENDING INPUTS",MIN(B59+D59,IF(A59&gt;=Inputs!$B$18,B59+D59,ROUND(IF(Inputs!$B$17=0,Inputs!$B$8*(1+Inputs!$B$19*Inputs!$B$20)/Inputs!$B$18,-PMT(Inputs!$B$17/12,Inputs!$B$18,Inputs!$B$8*(1+Inputs!$B$19*Inputs!$B$20))),2))))</f>
        <v>0</v>
      </c>
      <c r="G59" s="3">
        <f>IF(Inputs!$B$28&lt;&gt;"Ready to model","PENDING INPUTS",MIN(C59+E59,Inputs!$B$9))</f>
        <v>0</v>
      </c>
      <c r="H59" s="3">
        <f>IF(Inputs!$B$28&lt;&gt;"Ready to model","PENDING INPUTS",Inputs!$B$7)</f>
        <v>550</v>
      </c>
      <c r="I59" s="3">
        <f>IF(Inputs!$B$28&lt;&gt;"Ready to model","PENDING INPUTS",MAX(0,F59+G59-H59))</f>
        <v>0</v>
      </c>
      <c r="J59" s="3">
        <f>IF(Inputs!$B$28&lt;&gt;"Ready to model","PENDING INPUTS",IF(F59+G59&gt;H59,IF(F59+G59=0,0,H59*F59/(F59+G59)),MIN(B59+D59,F59+MAX(0,H59-F59-G59-IF((Inputs!$B$17)&lt;Inputs!$B$5,C59+E59-G59,0)))))</f>
        <v>0</v>
      </c>
      <c r="K59" s="3">
        <f>IF(Inputs!$B$28&lt;&gt;"Ready to model","PENDING INPUTS",MIN(C59+E59,MAX(0,H59-J59)))</f>
        <v>0</v>
      </c>
      <c r="L59" s="3">
        <f>IF(Inputs!$B$28&lt;&gt;"Ready to model","PENDING INPUTS",MAX(0,B59+D59-J59))</f>
        <v>0</v>
      </c>
      <c r="M59" s="3">
        <f>IF(Inputs!$B$28&lt;&gt;"Ready to model","PENDING INPUTS",MAX(0,C59+E59-K59))</f>
        <v>0</v>
      </c>
      <c r="N59" s="3">
        <f>IF(Inputs!$B$28&lt;&gt;"Ready to model","PENDING INPUTS",L59+M59)</f>
        <v>0</v>
      </c>
      <c r="O59" s="3">
        <f>IF(Inputs!$B$28&lt;&gt;"Ready to model","PENDING INPUTS",D59+E59+O58)</f>
        <v>1516.37</v>
      </c>
      <c r="P59" s="3">
        <f>IF(Inputs!$B$28&lt;&gt;"Ready to model","PENDING INPUTS",J59+K59+P58)</f>
        <v>11532.370000000006</v>
      </c>
    </row>
    <row r="60" spans="1:16" ht="27.95" customHeight="1" x14ac:dyDescent="0.25">
      <c r="A60">
        <v>56</v>
      </c>
      <c r="B60" s="3">
        <f>IF(Inputs!$B$28&lt;&gt;"Ready to model","PENDING INPUTS",L59)</f>
        <v>0</v>
      </c>
      <c r="C60" s="3">
        <f>IF(Inputs!$B$28&lt;&gt;"Ready to model","PENDING INPUTS",M59)</f>
        <v>0</v>
      </c>
      <c r="D60" s="3">
        <f>IF(Inputs!$B$28&lt;&gt;"Ready to model","PENDING INPUTS",ROUND(B60*(Inputs!$B$17)/12,2))</f>
        <v>0</v>
      </c>
      <c r="E60" s="3">
        <f>IF(Inputs!$B$28&lt;&gt;"Ready to model","PENDING INPUTS",ROUND(C60*Inputs!$B$5/12,2))</f>
        <v>0</v>
      </c>
      <c r="F60" s="3">
        <f>IF(Inputs!$B$28&lt;&gt;"Ready to model","PENDING INPUTS",MIN(B60+D60,IF(A60&gt;=Inputs!$B$18,B60+D60,ROUND(IF(Inputs!$B$17=0,Inputs!$B$8*(1+Inputs!$B$19*Inputs!$B$20)/Inputs!$B$18,-PMT(Inputs!$B$17/12,Inputs!$B$18,Inputs!$B$8*(1+Inputs!$B$19*Inputs!$B$20))),2))))</f>
        <v>0</v>
      </c>
      <c r="G60" s="3">
        <f>IF(Inputs!$B$28&lt;&gt;"Ready to model","PENDING INPUTS",MIN(C60+E60,Inputs!$B$9))</f>
        <v>0</v>
      </c>
      <c r="H60" s="3">
        <f>IF(Inputs!$B$28&lt;&gt;"Ready to model","PENDING INPUTS",Inputs!$B$7)</f>
        <v>550</v>
      </c>
      <c r="I60" s="3">
        <f>IF(Inputs!$B$28&lt;&gt;"Ready to model","PENDING INPUTS",MAX(0,F60+G60-H60))</f>
        <v>0</v>
      </c>
      <c r="J60" s="3">
        <f>IF(Inputs!$B$28&lt;&gt;"Ready to model","PENDING INPUTS",IF(F60+G60&gt;H60,IF(F60+G60=0,0,H60*F60/(F60+G60)),MIN(B60+D60,F60+MAX(0,H60-F60-G60-IF((Inputs!$B$17)&lt;Inputs!$B$5,C60+E60-G60,0)))))</f>
        <v>0</v>
      </c>
      <c r="K60" s="3">
        <f>IF(Inputs!$B$28&lt;&gt;"Ready to model","PENDING INPUTS",MIN(C60+E60,MAX(0,H60-J60)))</f>
        <v>0</v>
      </c>
      <c r="L60" s="3">
        <f>IF(Inputs!$B$28&lt;&gt;"Ready to model","PENDING INPUTS",MAX(0,B60+D60-J60))</f>
        <v>0</v>
      </c>
      <c r="M60" s="3">
        <f>IF(Inputs!$B$28&lt;&gt;"Ready to model","PENDING INPUTS",MAX(0,C60+E60-K60))</f>
        <v>0</v>
      </c>
      <c r="N60" s="3">
        <f>IF(Inputs!$B$28&lt;&gt;"Ready to model","PENDING INPUTS",L60+M60)</f>
        <v>0</v>
      </c>
      <c r="O60" s="3">
        <f>IF(Inputs!$B$28&lt;&gt;"Ready to model","PENDING INPUTS",D60+E60+O59)</f>
        <v>1516.37</v>
      </c>
      <c r="P60" s="3">
        <f>IF(Inputs!$B$28&lt;&gt;"Ready to model","PENDING INPUTS",J60+K60+P59)</f>
        <v>11532.370000000006</v>
      </c>
    </row>
    <row r="61" spans="1:16" ht="27.95" customHeight="1" x14ac:dyDescent="0.25">
      <c r="A61">
        <v>57</v>
      </c>
      <c r="B61" s="3">
        <f>IF(Inputs!$B$28&lt;&gt;"Ready to model","PENDING INPUTS",L60)</f>
        <v>0</v>
      </c>
      <c r="C61" s="3">
        <f>IF(Inputs!$B$28&lt;&gt;"Ready to model","PENDING INPUTS",M60)</f>
        <v>0</v>
      </c>
      <c r="D61" s="3">
        <f>IF(Inputs!$B$28&lt;&gt;"Ready to model","PENDING INPUTS",ROUND(B61*(Inputs!$B$17)/12,2))</f>
        <v>0</v>
      </c>
      <c r="E61" s="3">
        <f>IF(Inputs!$B$28&lt;&gt;"Ready to model","PENDING INPUTS",ROUND(C61*Inputs!$B$5/12,2))</f>
        <v>0</v>
      </c>
      <c r="F61" s="3">
        <f>IF(Inputs!$B$28&lt;&gt;"Ready to model","PENDING INPUTS",MIN(B61+D61,IF(A61&gt;=Inputs!$B$18,B61+D61,ROUND(IF(Inputs!$B$17=0,Inputs!$B$8*(1+Inputs!$B$19*Inputs!$B$20)/Inputs!$B$18,-PMT(Inputs!$B$17/12,Inputs!$B$18,Inputs!$B$8*(1+Inputs!$B$19*Inputs!$B$20))),2))))</f>
        <v>0</v>
      </c>
      <c r="G61" s="3">
        <f>IF(Inputs!$B$28&lt;&gt;"Ready to model","PENDING INPUTS",MIN(C61+E61,Inputs!$B$9))</f>
        <v>0</v>
      </c>
      <c r="H61" s="3">
        <f>IF(Inputs!$B$28&lt;&gt;"Ready to model","PENDING INPUTS",Inputs!$B$7)</f>
        <v>550</v>
      </c>
      <c r="I61" s="3">
        <f>IF(Inputs!$B$28&lt;&gt;"Ready to model","PENDING INPUTS",MAX(0,F61+G61-H61))</f>
        <v>0</v>
      </c>
      <c r="J61" s="3">
        <f>IF(Inputs!$B$28&lt;&gt;"Ready to model","PENDING INPUTS",IF(F61+G61&gt;H61,IF(F61+G61=0,0,H61*F61/(F61+G61)),MIN(B61+D61,F61+MAX(0,H61-F61-G61-IF((Inputs!$B$17)&lt;Inputs!$B$5,C61+E61-G61,0)))))</f>
        <v>0</v>
      </c>
      <c r="K61" s="3">
        <f>IF(Inputs!$B$28&lt;&gt;"Ready to model","PENDING INPUTS",MIN(C61+E61,MAX(0,H61-J61)))</f>
        <v>0</v>
      </c>
      <c r="L61" s="3">
        <f>IF(Inputs!$B$28&lt;&gt;"Ready to model","PENDING INPUTS",MAX(0,B61+D61-J61))</f>
        <v>0</v>
      </c>
      <c r="M61" s="3">
        <f>IF(Inputs!$B$28&lt;&gt;"Ready to model","PENDING INPUTS",MAX(0,C61+E61-K61))</f>
        <v>0</v>
      </c>
      <c r="N61" s="3">
        <f>IF(Inputs!$B$28&lt;&gt;"Ready to model","PENDING INPUTS",L61+M61)</f>
        <v>0</v>
      </c>
      <c r="O61" s="3">
        <f>IF(Inputs!$B$28&lt;&gt;"Ready to model","PENDING INPUTS",D61+E61+O60)</f>
        <v>1516.37</v>
      </c>
      <c r="P61" s="3">
        <f>IF(Inputs!$B$28&lt;&gt;"Ready to model","PENDING INPUTS",J61+K61+P60)</f>
        <v>11532.370000000006</v>
      </c>
    </row>
    <row r="62" spans="1:16" ht="27.95" customHeight="1" x14ac:dyDescent="0.25">
      <c r="A62">
        <v>58</v>
      </c>
      <c r="B62" s="3">
        <f>IF(Inputs!$B$28&lt;&gt;"Ready to model","PENDING INPUTS",L61)</f>
        <v>0</v>
      </c>
      <c r="C62" s="3">
        <f>IF(Inputs!$B$28&lt;&gt;"Ready to model","PENDING INPUTS",M61)</f>
        <v>0</v>
      </c>
      <c r="D62" s="3">
        <f>IF(Inputs!$B$28&lt;&gt;"Ready to model","PENDING INPUTS",ROUND(B62*(Inputs!$B$17)/12,2))</f>
        <v>0</v>
      </c>
      <c r="E62" s="3">
        <f>IF(Inputs!$B$28&lt;&gt;"Ready to model","PENDING INPUTS",ROUND(C62*Inputs!$B$5/12,2))</f>
        <v>0</v>
      </c>
      <c r="F62" s="3">
        <f>IF(Inputs!$B$28&lt;&gt;"Ready to model","PENDING INPUTS",MIN(B62+D62,IF(A62&gt;=Inputs!$B$18,B62+D62,ROUND(IF(Inputs!$B$17=0,Inputs!$B$8*(1+Inputs!$B$19*Inputs!$B$20)/Inputs!$B$18,-PMT(Inputs!$B$17/12,Inputs!$B$18,Inputs!$B$8*(1+Inputs!$B$19*Inputs!$B$20))),2))))</f>
        <v>0</v>
      </c>
      <c r="G62" s="3">
        <f>IF(Inputs!$B$28&lt;&gt;"Ready to model","PENDING INPUTS",MIN(C62+E62,Inputs!$B$9))</f>
        <v>0</v>
      </c>
      <c r="H62" s="3">
        <f>IF(Inputs!$B$28&lt;&gt;"Ready to model","PENDING INPUTS",Inputs!$B$7)</f>
        <v>550</v>
      </c>
      <c r="I62" s="3">
        <f>IF(Inputs!$B$28&lt;&gt;"Ready to model","PENDING INPUTS",MAX(0,F62+G62-H62))</f>
        <v>0</v>
      </c>
      <c r="J62" s="3">
        <f>IF(Inputs!$B$28&lt;&gt;"Ready to model","PENDING INPUTS",IF(F62+G62&gt;H62,IF(F62+G62=0,0,H62*F62/(F62+G62)),MIN(B62+D62,F62+MAX(0,H62-F62-G62-IF((Inputs!$B$17)&lt;Inputs!$B$5,C62+E62-G62,0)))))</f>
        <v>0</v>
      </c>
      <c r="K62" s="3">
        <f>IF(Inputs!$B$28&lt;&gt;"Ready to model","PENDING INPUTS",MIN(C62+E62,MAX(0,H62-J62)))</f>
        <v>0</v>
      </c>
      <c r="L62" s="3">
        <f>IF(Inputs!$B$28&lt;&gt;"Ready to model","PENDING INPUTS",MAX(0,B62+D62-J62))</f>
        <v>0</v>
      </c>
      <c r="M62" s="3">
        <f>IF(Inputs!$B$28&lt;&gt;"Ready to model","PENDING INPUTS",MAX(0,C62+E62-K62))</f>
        <v>0</v>
      </c>
      <c r="N62" s="3">
        <f>IF(Inputs!$B$28&lt;&gt;"Ready to model","PENDING INPUTS",L62+M62)</f>
        <v>0</v>
      </c>
      <c r="O62" s="3">
        <f>IF(Inputs!$B$28&lt;&gt;"Ready to model","PENDING INPUTS",D62+E62+O61)</f>
        <v>1516.37</v>
      </c>
      <c r="P62" s="3">
        <f>IF(Inputs!$B$28&lt;&gt;"Ready to model","PENDING INPUTS",J62+K62+P61)</f>
        <v>11532.370000000006</v>
      </c>
    </row>
    <row r="63" spans="1:16" ht="27.95" customHeight="1" x14ac:dyDescent="0.25">
      <c r="A63">
        <v>59</v>
      </c>
      <c r="B63" s="3">
        <f>IF(Inputs!$B$28&lt;&gt;"Ready to model","PENDING INPUTS",L62)</f>
        <v>0</v>
      </c>
      <c r="C63" s="3">
        <f>IF(Inputs!$B$28&lt;&gt;"Ready to model","PENDING INPUTS",M62)</f>
        <v>0</v>
      </c>
      <c r="D63" s="3">
        <f>IF(Inputs!$B$28&lt;&gt;"Ready to model","PENDING INPUTS",ROUND(B63*(Inputs!$B$17)/12,2))</f>
        <v>0</v>
      </c>
      <c r="E63" s="3">
        <f>IF(Inputs!$B$28&lt;&gt;"Ready to model","PENDING INPUTS",ROUND(C63*Inputs!$B$5/12,2))</f>
        <v>0</v>
      </c>
      <c r="F63" s="3">
        <f>IF(Inputs!$B$28&lt;&gt;"Ready to model","PENDING INPUTS",MIN(B63+D63,IF(A63&gt;=Inputs!$B$18,B63+D63,ROUND(IF(Inputs!$B$17=0,Inputs!$B$8*(1+Inputs!$B$19*Inputs!$B$20)/Inputs!$B$18,-PMT(Inputs!$B$17/12,Inputs!$B$18,Inputs!$B$8*(1+Inputs!$B$19*Inputs!$B$20))),2))))</f>
        <v>0</v>
      </c>
      <c r="G63" s="3">
        <f>IF(Inputs!$B$28&lt;&gt;"Ready to model","PENDING INPUTS",MIN(C63+E63,Inputs!$B$9))</f>
        <v>0</v>
      </c>
      <c r="H63" s="3">
        <f>IF(Inputs!$B$28&lt;&gt;"Ready to model","PENDING INPUTS",Inputs!$B$7)</f>
        <v>550</v>
      </c>
      <c r="I63" s="3">
        <f>IF(Inputs!$B$28&lt;&gt;"Ready to model","PENDING INPUTS",MAX(0,F63+G63-H63))</f>
        <v>0</v>
      </c>
      <c r="J63" s="3">
        <f>IF(Inputs!$B$28&lt;&gt;"Ready to model","PENDING INPUTS",IF(F63+G63&gt;H63,IF(F63+G63=0,0,H63*F63/(F63+G63)),MIN(B63+D63,F63+MAX(0,H63-F63-G63-IF((Inputs!$B$17)&lt;Inputs!$B$5,C63+E63-G63,0)))))</f>
        <v>0</v>
      </c>
      <c r="K63" s="3">
        <f>IF(Inputs!$B$28&lt;&gt;"Ready to model","PENDING INPUTS",MIN(C63+E63,MAX(0,H63-J63)))</f>
        <v>0</v>
      </c>
      <c r="L63" s="3">
        <f>IF(Inputs!$B$28&lt;&gt;"Ready to model","PENDING INPUTS",MAX(0,B63+D63-J63))</f>
        <v>0</v>
      </c>
      <c r="M63" s="3">
        <f>IF(Inputs!$B$28&lt;&gt;"Ready to model","PENDING INPUTS",MAX(0,C63+E63-K63))</f>
        <v>0</v>
      </c>
      <c r="N63" s="3">
        <f>IF(Inputs!$B$28&lt;&gt;"Ready to model","PENDING INPUTS",L63+M63)</f>
        <v>0</v>
      </c>
      <c r="O63" s="3">
        <f>IF(Inputs!$B$28&lt;&gt;"Ready to model","PENDING INPUTS",D63+E63+O62)</f>
        <v>1516.37</v>
      </c>
      <c r="P63" s="3">
        <f>IF(Inputs!$B$28&lt;&gt;"Ready to model","PENDING INPUTS",J63+K63+P62)</f>
        <v>11532.370000000006</v>
      </c>
    </row>
    <row r="64" spans="1:16" ht="27.95" customHeight="1" x14ac:dyDescent="0.25">
      <c r="A64">
        <v>60</v>
      </c>
      <c r="B64" s="3">
        <f>IF(Inputs!$B$28&lt;&gt;"Ready to model","PENDING INPUTS",L63)</f>
        <v>0</v>
      </c>
      <c r="C64" s="3">
        <f>IF(Inputs!$B$28&lt;&gt;"Ready to model","PENDING INPUTS",M63)</f>
        <v>0</v>
      </c>
      <c r="D64" s="3">
        <f>IF(Inputs!$B$28&lt;&gt;"Ready to model","PENDING INPUTS",ROUND(B64*(Inputs!$B$17)/12,2))</f>
        <v>0</v>
      </c>
      <c r="E64" s="3">
        <f>IF(Inputs!$B$28&lt;&gt;"Ready to model","PENDING INPUTS",ROUND(C64*Inputs!$B$5/12,2))</f>
        <v>0</v>
      </c>
      <c r="F64" s="3">
        <f>IF(Inputs!$B$28&lt;&gt;"Ready to model","PENDING INPUTS",MIN(B64+D64,IF(A64&gt;=Inputs!$B$18,B64+D64,ROUND(IF(Inputs!$B$17=0,Inputs!$B$8*(1+Inputs!$B$19*Inputs!$B$20)/Inputs!$B$18,-PMT(Inputs!$B$17/12,Inputs!$B$18,Inputs!$B$8*(1+Inputs!$B$19*Inputs!$B$20))),2))))</f>
        <v>0</v>
      </c>
      <c r="G64" s="3">
        <f>IF(Inputs!$B$28&lt;&gt;"Ready to model","PENDING INPUTS",MIN(C64+E64,Inputs!$B$9))</f>
        <v>0</v>
      </c>
      <c r="H64" s="3">
        <f>IF(Inputs!$B$28&lt;&gt;"Ready to model","PENDING INPUTS",Inputs!$B$7)</f>
        <v>550</v>
      </c>
      <c r="I64" s="3">
        <f>IF(Inputs!$B$28&lt;&gt;"Ready to model","PENDING INPUTS",MAX(0,F64+G64-H64))</f>
        <v>0</v>
      </c>
      <c r="J64" s="3">
        <f>IF(Inputs!$B$28&lt;&gt;"Ready to model","PENDING INPUTS",IF(F64+G64&gt;H64,IF(F64+G64=0,0,H64*F64/(F64+G64)),MIN(B64+D64,F64+MAX(0,H64-F64-G64-IF((Inputs!$B$17)&lt;Inputs!$B$5,C64+E64-G64,0)))))</f>
        <v>0</v>
      </c>
      <c r="K64" s="3">
        <f>IF(Inputs!$B$28&lt;&gt;"Ready to model","PENDING INPUTS",MIN(C64+E64,MAX(0,H64-J64)))</f>
        <v>0</v>
      </c>
      <c r="L64" s="3">
        <f>IF(Inputs!$B$28&lt;&gt;"Ready to model","PENDING INPUTS",MAX(0,B64+D64-J64))</f>
        <v>0</v>
      </c>
      <c r="M64" s="3">
        <f>IF(Inputs!$B$28&lt;&gt;"Ready to model","PENDING INPUTS",MAX(0,C64+E64-K64))</f>
        <v>0</v>
      </c>
      <c r="N64" s="3">
        <f>IF(Inputs!$B$28&lt;&gt;"Ready to model","PENDING INPUTS",L64+M64)</f>
        <v>0</v>
      </c>
      <c r="O64" s="3">
        <f>IF(Inputs!$B$28&lt;&gt;"Ready to model","PENDING INPUTS",D64+E64+O63)</f>
        <v>1516.37</v>
      </c>
      <c r="P64" s="3">
        <f>IF(Inputs!$B$28&lt;&gt;"Ready to model","PENDING INPUTS",J64+K64+P63)</f>
        <v>11532.370000000006</v>
      </c>
    </row>
    <row r="65" spans="1:16" ht="27.95" customHeight="1" x14ac:dyDescent="0.25">
      <c r="A65">
        <v>61</v>
      </c>
      <c r="B65" s="3">
        <f>IF(Inputs!$B$28&lt;&gt;"Ready to model","PENDING INPUTS",L64)</f>
        <v>0</v>
      </c>
      <c r="C65" s="3">
        <f>IF(Inputs!$B$28&lt;&gt;"Ready to model","PENDING INPUTS",M64)</f>
        <v>0</v>
      </c>
      <c r="D65" s="3">
        <f>IF(Inputs!$B$28&lt;&gt;"Ready to model","PENDING INPUTS",ROUND(B65*(Inputs!$B$17)/12,2))</f>
        <v>0</v>
      </c>
      <c r="E65" s="3">
        <f>IF(Inputs!$B$28&lt;&gt;"Ready to model","PENDING INPUTS",ROUND(C65*Inputs!$B$5/12,2))</f>
        <v>0</v>
      </c>
      <c r="F65" s="3">
        <f>IF(Inputs!$B$28&lt;&gt;"Ready to model","PENDING INPUTS",MIN(B65+D65,IF(A65&gt;=Inputs!$B$18,B65+D65,ROUND(IF(Inputs!$B$17=0,Inputs!$B$8*(1+Inputs!$B$19*Inputs!$B$20)/Inputs!$B$18,-PMT(Inputs!$B$17/12,Inputs!$B$18,Inputs!$B$8*(1+Inputs!$B$19*Inputs!$B$20))),2))))</f>
        <v>0</v>
      </c>
      <c r="G65" s="3">
        <f>IF(Inputs!$B$28&lt;&gt;"Ready to model","PENDING INPUTS",MIN(C65+E65,Inputs!$B$9))</f>
        <v>0</v>
      </c>
      <c r="H65" s="3">
        <f>IF(Inputs!$B$28&lt;&gt;"Ready to model","PENDING INPUTS",Inputs!$B$7)</f>
        <v>550</v>
      </c>
      <c r="I65" s="3">
        <f>IF(Inputs!$B$28&lt;&gt;"Ready to model","PENDING INPUTS",MAX(0,F65+G65-H65))</f>
        <v>0</v>
      </c>
      <c r="J65" s="3">
        <f>IF(Inputs!$B$28&lt;&gt;"Ready to model","PENDING INPUTS",IF(F65+G65&gt;H65,IF(F65+G65=0,0,H65*F65/(F65+G65)),MIN(B65+D65,F65+MAX(0,H65-F65-G65-IF((Inputs!$B$17)&lt;Inputs!$B$5,C65+E65-G65,0)))))</f>
        <v>0</v>
      </c>
      <c r="K65" s="3">
        <f>IF(Inputs!$B$28&lt;&gt;"Ready to model","PENDING INPUTS",MIN(C65+E65,MAX(0,H65-J65)))</f>
        <v>0</v>
      </c>
      <c r="L65" s="3">
        <f>IF(Inputs!$B$28&lt;&gt;"Ready to model","PENDING INPUTS",MAX(0,B65+D65-J65))</f>
        <v>0</v>
      </c>
      <c r="M65" s="3">
        <f>IF(Inputs!$B$28&lt;&gt;"Ready to model","PENDING INPUTS",MAX(0,C65+E65-K65))</f>
        <v>0</v>
      </c>
      <c r="N65" s="3">
        <f>IF(Inputs!$B$28&lt;&gt;"Ready to model","PENDING INPUTS",L65+M65)</f>
        <v>0</v>
      </c>
      <c r="O65" s="3">
        <f>IF(Inputs!$B$28&lt;&gt;"Ready to model","PENDING INPUTS",D65+E65+O64)</f>
        <v>1516.37</v>
      </c>
      <c r="P65" s="3">
        <f>IF(Inputs!$B$28&lt;&gt;"Ready to model","PENDING INPUTS",J65+K65+P64)</f>
        <v>11532.370000000006</v>
      </c>
    </row>
    <row r="66" spans="1:16" ht="27.95" customHeight="1" x14ac:dyDescent="0.25">
      <c r="A66">
        <v>62</v>
      </c>
      <c r="B66" s="3">
        <f>IF(Inputs!$B$28&lt;&gt;"Ready to model","PENDING INPUTS",L65)</f>
        <v>0</v>
      </c>
      <c r="C66" s="3">
        <f>IF(Inputs!$B$28&lt;&gt;"Ready to model","PENDING INPUTS",M65)</f>
        <v>0</v>
      </c>
      <c r="D66" s="3">
        <f>IF(Inputs!$B$28&lt;&gt;"Ready to model","PENDING INPUTS",ROUND(B66*(Inputs!$B$17)/12,2))</f>
        <v>0</v>
      </c>
      <c r="E66" s="3">
        <f>IF(Inputs!$B$28&lt;&gt;"Ready to model","PENDING INPUTS",ROUND(C66*Inputs!$B$5/12,2))</f>
        <v>0</v>
      </c>
      <c r="F66" s="3">
        <f>IF(Inputs!$B$28&lt;&gt;"Ready to model","PENDING INPUTS",MIN(B66+D66,IF(A66&gt;=Inputs!$B$18,B66+D66,ROUND(IF(Inputs!$B$17=0,Inputs!$B$8*(1+Inputs!$B$19*Inputs!$B$20)/Inputs!$B$18,-PMT(Inputs!$B$17/12,Inputs!$B$18,Inputs!$B$8*(1+Inputs!$B$19*Inputs!$B$20))),2))))</f>
        <v>0</v>
      </c>
      <c r="G66" s="3">
        <f>IF(Inputs!$B$28&lt;&gt;"Ready to model","PENDING INPUTS",MIN(C66+E66,Inputs!$B$9))</f>
        <v>0</v>
      </c>
      <c r="H66" s="3">
        <f>IF(Inputs!$B$28&lt;&gt;"Ready to model","PENDING INPUTS",Inputs!$B$7)</f>
        <v>550</v>
      </c>
      <c r="I66" s="3">
        <f>IF(Inputs!$B$28&lt;&gt;"Ready to model","PENDING INPUTS",MAX(0,F66+G66-H66))</f>
        <v>0</v>
      </c>
      <c r="J66" s="3">
        <f>IF(Inputs!$B$28&lt;&gt;"Ready to model","PENDING INPUTS",IF(F66+G66&gt;H66,IF(F66+G66=0,0,H66*F66/(F66+G66)),MIN(B66+D66,F66+MAX(0,H66-F66-G66-IF((Inputs!$B$17)&lt;Inputs!$B$5,C66+E66-G66,0)))))</f>
        <v>0</v>
      </c>
      <c r="K66" s="3">
        <f>IF(Inputs!$B$28&lt;&gt;"Ready to model","PENDING INPUTS",MIN(C66+E66,MAX(0,H66-J66)))</f>
        <v>0</v>
      </c>
      <c r="L66" s="3">
        <f>IF(Inputs!$B$28&lt;&gt;"Ready to model","PENDING INPUTS",MAX(0,B66+D66-J66))</f>
        <v>0</v>
      </c>
      <c r="M66" s="3">
        <f>IF(Inputs!$B$28&lt;&gt;"Ready to model","PENDING INPUTS",MAX(0,C66+E66-K66))</f>
        <v>0</v>
      </c>
      <c r="N66" s="3">
        <f>IF(Inputs!$B$28&lt;&gt;"Ready to model","PENDING INPUTS",L66+M66)</f>
        <v>0</v>
      </c>
      <c r="O66" s="3">
        <f>IF(Inputs!$B$28&lt;&gt;"Ready to model","PENDING INPUTS",D66+E66+O65)</f>
        <v>1516.37</v>
      </c>
      <c r="P66" s="3">
        <f>IF(Inputs!$B$28&lt;&gt;"Ready to model","PENDING INPUTS",J66+K66+P65)</f>
        <v>11532.370000000006</v>
      </c>
    </row>
    <row r="67" spans="1:16" ht="27.95" customHeight="1" x14ac:dyDescent="0.25">
      <c r="A67">
        <v>63</v>
      </c>
      <c r="B67" s="3">
        <f>IF(Inputs!$B$28&lt;&gt;"Ready to model","PENDING INPUTS",L66)</f>
        <v>0</v>
      </c>
      <c r="C67" s="3">
        <f>IF(Inputs!$B$28&lt;&gt;"Ready to model","PENDING INPUTS",M66)</f>
        <v>0</v>
      </c>
      <c r="D67" s="3">
        <f>IF(Inputs!$B$28&lt;&gt;"Ready to model","PENDING INPUTS",ROUND(B67*(Inputs!$B$17)/12,2))</f>
        <v>0</v>
      </c>
      <c r="E67" s="3">
        <f>IF(Inputs!$B$28&lt;&gt;"Ready to model","PENDING INPUTS",ROUND(C67*Inputs!$B$5/12,2))</f>
        <v>0</v>
      </c>
      <c r="F67" s="3">
        <f>IF(Inputs!$B$28&lt;&gt;"Ready to model","PENDING INPUTS",MIN(B67+D67,IF(A67&gt;=Inputs!$B$18,B67+D67,ROUND(IF(Inputs!$B$17=0,Inputs!$B$8*(1+Inputs!$B$19*Inputs!$B$20)/Inputs!$B$18,-PMT(Inputs!$B$17/12,Inputs!$B$18,Inputs!$B$8*(1+Inputs!$B$19*Inputs!$B$20))),2))))</f>
        <v>0</v>
      </c>
      <c r="G67" s="3">
        <f>IF(Inputs!$B$28&lt;&gt;"Ready to model","PENDING INPUTS",MIN(C67+E67,Inputs!$B$9))</f>
        <v>0</v>
      </c>
      <c r="H67" s="3">
        <f>IF(Inputs!$B$28&lt;&gt;"Ready to model","PENDING INPUTS",Inputs!$B$7)</f>
        <v>550</v>
      </c>
      <c r="I67" s="3">
        <f>IF(Inputs!$B$28&lt;&gt;"Ready to model","PENDING INPUTS",MAX(0,F67+G67-H67))</f>
        <v>0</v>
      </c>
      <c r="J67" s="3">
        <f>IF(Inputs!$B$28&lt;&gt;"Ready to model","PENDING INPUTS",IF(F67+G67&gt;H67,IF(F67+G67=0,0,H67*F67/(F67+G67)),MIN(B67+D67,F67+MAX(0,H67-F67-G67-IF((Inputs!$B$17)&lt;Inputs!$B$5,C67+E67-G67,0)))))</f>
        <v>0</v>
      </c>
      <c r="K67" s="3">
        <f>IF(Inputs!$B$28&lt;&gt;"Ready to model","PENDING INPUTS",MIN(C67+E67,MAX(0,H67-J67)))</f>
        <v>0</v>
      </c>
      <c r="L67" s="3">
        <f>IF(Inputs!$B$28&lt;&gt;"Ready to model","PENDING INPUTS",MAX(0,B67+D67-J67))</f>
        <v>0</v>
      </c>
      <c r="M67" s="3">
        <f>IF(Inputs!$B$28&lt;&gt;"Ready to model","PENDING INPUTS",MAX(0,C67+E67-K67))</f>
        <v>0</v>
      </c>
      <c r="N67" s="3">
        <f>IF(Inputs!$B$28&lt;&gt;"Ready to model","PENDING INPUTS",L67+M67)</f>
        <v>0</v>
      </c>
      <c r="O67" s="3">
        <f>IF(Inputs!$B$28&lt;&gt;"Ready to model","PENDING INPUTS",D67+E67+O66)</f>
        <v>1516.37</v>
      </c>
      <c r="P67" s="3">
        <f>IF(Inputs!$B$28&lt;&gt;"Ready to model","PENDING INPUTS",J67+K67+P66)</f>
        <v>11532.370000000006</v>
      </c>
    </row>
    <row r="68" spans="1:16" ht="27.95" customHeight="1" x14ac:dyDescent="0.25">
      <c r="A68">
        <v>64</v>
      </c>
      <c r="B68" s="3">
        <f>IF(Inputs!$B$28&lt;&gt;"Ready to model","PENDING INPUTS",L67)</f>
        <v>0</v>
      </c>
      <c r="C68" s="3">
        <f>IF(Inputs!$B$28&lt;&gt;"Ready to model","PENDING INPUTS",M67)</f>
        <v>0</v>
      </c>
      <c r="D68" s="3">
        <f>IF(Inputs!$B$28&lt;&gt;"Ready to model","PENDING INPUTS",ROUND(B68*(Inputs!$B$17)/12,2))</f>
        <v>0</v>
      </c>
      <c r="E68" s="3">
        <f>IF(Inputs!$B$28&lt;&gt;"Ready to model","PENDING INPUTS",ROUND(C68*Inputs!$B$5/12,2))</f>
        <v>0</v>
      </c>
      <c r="F68" s="3">
        <f>IF(Inputs!$B$28&lt;&gt;"Ready to model","PENDING INPUTS",MIN(B68+D68,IF(A68&gt;=Inputs!$B$18,B68+D68,ROUND(IF(Inputs!$B$17=0,Inputs!$B$8*(1+Inputs!$B$19*Inputs!$B$20)/Inputs!$B$18,-PMT(Inputs!$B$17/12,Inputs!$B$18,Inputs!$B$8*(1+Inputs!$B$19*Inputs!$B$20))),2))))</f>
        <v>0</v>
      </c>
      <c r="G68" s="3">
        <f>IF(Inputs!$B$28&lt;&gt;"Ready to model","PENDING INPUTS",MIN(C68+E68,Inputs!$B$9))</f>
        <v>0</v>
      </c>
      <c r="H68" s="3">
        <f>IF(Inputs!$B$28&lt;&gt;"Ready to model","PENDING INPUTS",Inputs!$B$7)</f>
        <v>550</v>
      </c>
      <c r="I68" s="3">
        <f>IF(Inputs!$B$28&lt;&gt;"Ready to model","PENDING INPUTS",MAX(0,F68+G68-H68))</f>
        <v>0</v>
      </c>
      <c r="J68" s="3">
        <f>IF(Inputs!$B$28&lt;&gt;"Ready to model","PENDING INPUTS",IF(F68+G68&gt;H68,IF(F68+G68=0,0,H68*F68/(F68+G68)),MIN(B68+D68,F68+MAX(0,H68-F68-G68-IF((Inputs!$B$17)&lt;Inputs!$B$5,C68+E68-G68,0)))))</f>
        <v>0</v>
      </c>
      <c r="K68" s="3">
        <f>IF(Inputs!$B$28&lt;&gt;"Ready to model","PENDING INPUTS",MIN(C68+E68,MAX(0,H68-J68)))</f>
        <v>0</v>
      </c>
      <c r="L68" s="3">
        <f>IF(Inputs!$B$28&lt;&gt;"Ready to model","PENDING INPUTS",MAX(0,B68+D68-J68))</f>
        <v>0</v>
      </c>
      <c r="M68" s="3">
        <f>IF(Inputs!$B$28&lt;&gt;"Ready to model","PENDING INPUTS",MAX(0,C68+E68-K68))</f>
        <v>0</v>
      </c>
      <c r="N68" s="3">
        <f>IF(Inputs!$B$28&lt;&gt;"Ready to model","PENDING INPUTS",L68+M68)</f>
        <v>0</v>
      </c>
      <c r="O68" s="3">
        <f>IF(Inputs!$B$28&lt;&gt;"Ready to model","PENDING INPUTS",D68+E68+O67)</f>
        <v>1516.37</v>
      </c>
      <c r="P68" s="3">
        <f>IF(Inputs!$B$28&lt;&gt;"Ready to model","PENDING INPUTS",J68+K68+P67)</f>
        <v>11532.370000000006</v>
      </c>
    </row>
    <row r="69" spans="1:16" ht="27.95" customHeight="1" x14ac:dyDescent="0.25">
      <c r="A69">
        <v>65</v>
      </c>
      <c r="B69" s="3">
        <f>IF(Inputs!$B$28&lt;&gt;"Ready to model","PENDING INPUTS",L68)</f>
        <v>0</v>
      </c>
      <c r="C69" s="3">
        <f>IF(Inputs!$B$28&lt;&gt;"Ready to model","PENDING INPUTS",M68)</f>
        <v>0</v>
      </c>
      <c r="D69" s="3">
        <f>IF(Inputs!$B$28&lt;&gt;"Ready to model","PENDING INPUTS",ROUND(B69*(Inputs!$B$17)/12,2))</f>
        <v>0</v>
      </c>
      <c r="E69" s="3">
        <f>IF(Inputs!$B$28&lt;&gt;"Ready to model","PENDING INPUTS",ROUND(C69*Inputs!$B$5/12,2))</f>
        <v>0</v>
      </c>
      <c r="F69" s="3">
        <f>IF(Inputs!$B$28&lt;&gt;"Ready to model","PENDING INPUTS",MIN(B69+D69,IF(A69&gt;=Inputs!$B$18,B69+D69,ROUND(IF(Inputs!$B$17=0,Inputs!$B$8*(1+Inputs!$B$19*Inputs!$B$20)/Inputs!$B$18,-PMT(Inputs!$B$17/12,Inputs!$B$18,Inputs!$B$8*(1+Inputs!$B$19*Inputs!$B$20))),2))))</f>
        <v>0</v>
      </c>
      <c r="G69" s="3">
        <f>IF(Inputs!$B$28&lt;&gt;"Ready to model","PENDING INPUTS",MIN(C69+E69,Inputs!$B$9))</f>
        <v>0</v>
      </c>
      <c r="H69" s="3">
        <f>IF(Inputs!$B$28&lt;&gt;"Ready to model","PENDING INPUTS",Inputs!$B$7)</f>
        <v>550</v>
      </c>
      <c r="I69" s="3">
        <f>IF(Inputs!$B$28&lt;&gt;"Ready to model","PENDING INPUTS",MAX(0,F69+G69-H69))</f>
        <v>0</v>
      </c>
      <c r="J69" s="3">
        <f>IF(Inputs!$B$28&lt;&gt;"Ready to model","PENDING INPUTS",IF(F69+G69&gt;H69,IF(F69+G69=0,0,H69*F69/(F69+G69)),MIN(B69+D69,F69+MAX(0,H69-F69-G69-IF((Inputs!$B$17)&lt;Inputs!$B$5,C69+E69-G69,0)))))</f>
        <v>0</v>
      </c>
      <c r="K69" s="3">
        <f>IF(Inputs!$B$28&lt;&gt;"Ready to model","PENDING INPUTS",MIN(C69+E69,MAX(0,H69-J69)))</f>
        <v>0</v>
      </c>
      <c r="L69" s="3">
        <f>IF(Inputs!$B$28&lt;&gt;"Ready to model","PENDING INPUTS",MAX(0,B69+D69-J69))</f>
        <v>0</v>
      </c>
      <c r="M69" s="3">
        <f>IF(Inputs!$B$28&lt;&gt;"Ready to model","PENDING INPUTS",MAX(0,C69+E69-K69))</f>
        <v>0</v>
      </c>
      <c r="N69" s="3">
        <f>IF(Inputs!$B$28&lt;&gt;"Ready to model","PENDING INPUTS",L69+M69)</f>
        <v>0</v>
      </c>
      <c r="O69" s="3">
        <f>IF(Inputs!$B$28&lt;&gt;"Ready to model","PENDING INPUTS",D69+E69+O68)</f>
        <v>1516.37</v>
      </c>
      <c r="P69" s="3">
        <f>IF(Inputs!$B$28&lt;&gt;"Ready to model","PENDING INPUTS",J69+K69+P68)</f>
        <v>11532.370000000006</v>
      </c>
    </row>
    <row r="70" spans="1:16" ht="27.95" customHeight="1" x14ac:dyDescent="0.25">
      <c r="A70">
        <v>66</v>
      </c>
      <c r="B70" s="3">
        <f>IF(Inputs!$B$28&lt;&gt;"Ready to model","PENDING INPUTS",L69)</f>
        <v>0</v>
      </c>
      <c r="C70" s="3">
        <f>IF(Inputs!$B$28&lt;&gt;"Ready to model","PENDING INPUTS",M69)</f>
        <v>0</v>
      </c>
      <c r="D70" s="3">
        <f>IF(Inputs!$B$28&lt;&gt;"Ready to model","PENDING INPUTS",ROUND(B70*(Inputs!$B$17)/12,2))</f>
        <v>0</v>
      </c>
      <c r="E70" s="3">
        <f>IF(Inputs!$B$28&lt;&gt;"Ready to model","PENDING INPUTS",ROUND(C70*Inputs!$B$5/12,2))</f>
        <v>0</v>
      </c>
      <c r="F70" s="3">
        <f>IF(Inputs!$B$28&lt;&gt;"Ready to model","PENDING INPUTS",MIN(B70+D70,IF(A70&gt;=Inputs!$B$18,B70+D70,ROUND(IF(Inputs!$B$17=0,Inputs!$B$8*(1+Inputs!$B$19*Inputs!$B$20)/Inputs!$B$18,-PMT(Inputs!$B$17/12,Inputs!$B$18,Inputs!$B$8*(1+Inputs!$B$19*Inputs!$B$20))),2))))</f>
        <v>0</v>
      </c>
      <c r="G70" s="3">
        <f>IF(Inputs!$B$28&lt;&gt;"Ready to model","PENDING INPUTS",MIN(C70+E70,Inputs!$B$9))</f>
        <v>0</v>
      </c>
      <c r="H70" s="3">
        <f>IF(Inputs!$B$28&lt;&gt;"Ready to model","PENDING INPUTS",Inputs!$B$7)</f>
        <v>550</v>
      </c>
      <c r="I70" s="3">
        <f>IF(Inputs!$B$28&lt;&gt;"Ready to model","PENDING INPUTS",MAX(0,F70+G70-H70))</f>
        <v>0</v>
      </c>
      <c r="J70" s="3">
        <f>IF(Inputs!$B$28&lt;&gt;"Ready to model","PENDING INPUTS",IF(F70+G70&gt;H70,IF(F70+G70=0,0,H70*F70/(F70+G70)),MIN(B70+D70,F70+MAX(0,H70-F70-G70-IF((Inputs!$B$17)&lt;Inputs!$B$5,C70+E70-G70,0)))))</f>
        <v>0</v>
      </c>
      <c r="K70" s="3">
        <f>IF(Inputs!$B$28&lt;&gt;"Ready to model","PENDING INPUTS",MIN(C70+E70,MAX(0,H70-J70)))</f>
        <v>0</v>
      </c>
      <c r="L70" s="3">
        <f>IF(Inputs!$B$28&lt;&gt;"Ready to model","PENDING INPUTS",MAX(0,B70+D70-J70))</f>
        <v>0</v>
      </c>
      <c r="M70" s="3">
        <f>IF(Inputs!$B$28&lt;&gt;"Ready to model","PENDING INPUTS",MAX(0,C70+E70-K70))</f>
        <v>0</v>
      </c>
      <c r="N70" s="3">
        <f>IF(Inputs!$B$28&lt;&gt;"Ready to model","PENDING INPUTS",L70+M70)</f>
        <v>0</v>
      </c>
      <c r="O70" s="3">
        <f>IF(Inputs!$B$28&lt;&gt;"Ready to model","PENDING INPUTS",D70+E70+O69)</f>
        <v>1516.37</v>
      </c>
      <c r="P70" s="3">
        <f>IF(Inputs!$B$28&lt;&gt;"Ready to model","PENDING INPUTS",J70+K70+P69)</f>
        <v>11532.370000000006</v>
      </c>
    </row>
    <row r="71" spans="1:16" ht="27.95" customHeight="1" x14ac:dyDescent="0.25">
      <c r="A71">
        <v>67</v>
      </c>
      <c r="B71" s="3">
        <f>IF(Inputs!$B$28&lt;&gt;"Ready to model","PENDING INPUTS",L70)</f>
        <v>0</v>
      </c>
      <c r="C71" s="3">
        <f>IF(Inputs!$B$28&lt;&gt;"Ready to model","PENDING INPUTS",M70)</f>
        <v>0</v>
      </c>
      <c r="D71" s="3">
        <f>IF(Inputs!$B$28&lt;&gt;"Ready to model","PENDING INPUTS",ROUND(B71*(Inputs!$B$17)/12,2))</f>
        <v>0</v>
      </c>
      <c r="E71" s="3">
        <f>IF(Inputs!$B$28&lt;&gt;"Ready to model","PENDING INPUTS",ROUND(C71*Inputs!$B$5/12,2))</f>
        <v>0</v>
      </c>
      <c r="F71" s="3">
        <f>IF(Inputs!$B$28&lt;&gt;"Ready to model","PENDING INPUTS",MIN(B71+D71,IF(A71&gt;=Inputs!$B$18,B71+D71,ROUND(IF(Inputs!$B$17=0,Inputs!$B$8*(1+Inputs!$B$19*Inputs!$B$20)/Inputs!$B$18,-PMT(Inputs!$B$17/12,Inputs!$B$18,Inputs!$B$8*(1+Inputs!$B$19*Inputs!$B$20))),2))))</f>
        <v>0</v>
      </c>
      <c r="G71" s="3">
        <f>IF(Inputs!$B$28&lt;&gt;"Ready to model","PENDING INPUTS",MIN(C71+E71,Inputs!$B$9))</f>
        <v>0</v>
      </c>
      <c r="H71" s="3">
        <f>IF(Inputs!$B$28&lt;&gt;"Ready to model","PENDING INPUTS",Inputs!$B$7)</f>
        <v>550</v>
      </c>
      <c r="I71" s="3">
        <f>IF(Inputs!$B$28&lt;&gt;"Ready to model","PENDING INPUTS",MAX(0,F71+G71-H71))</f>
        <v>0</v>
      </c>
      <c r="J71" s="3">
        <f>IF(Inputs!$B$28&lt;&gt;"Ready to model","PENDING INPUTS",IF(F71+G71&gt;H71,IF(F71+G71=0,0,H71*F71/(F71+G71)),MIN(B71+D71,F71+MAX(0,H71-F71-G71-IF((Inputs!$B$17)&lt;Inputs!$B$5,C71+E71-G71,0)))))</f>
        <v>0</v>
      </c>
      <c r="K71" s="3">
        <f>IF(Inputs!$B$28&lt;&gt;"Ready to model","PENDING INPUTS",MIN(C71+E71,MAX(0,H71-J71)))</f>
        <v>0</v>
      </c>
      <c r="L71" s="3">
        <f>IF(Inputs!$B$28&lt;&gt;"Ready to model","PENDING INPUTS",MAX(0,B71+D71-J71))</f>
        <v>0</v>
      </c>
      <c r="M71" s="3">
        <f>IF(Inputs!$B$28&lt;&gt;"Ready to model","PENDING INPUTS",MAX(0,C71+E71-K71))</f>
        <v>0</v>
      </c>
      <c r="N71" s="3">
        <f>IF(Inputs!$B$28&lt;&gt;"Ready to model","PENDING INPUTS",L71+M71)</f>
        <v>0</v>
      </c>
      <c r="O71" s="3">
        <f>IF(Inputs!$B$28&lt;&gt;"Ready to model","PENDING INPUTS",D71+E71+O70)</f>
        <v>1516.37</v>
      </c>
      <c r="P71" s="3">
        <f>IF(Inputs!$B$28&lt;&gt;"Ready to model","PENDING INPUTS",J71+K71+P70)</f>
        <v>11532.370000000006</v>
      </c>
    </row>
    <row r="72" spans="1:16" ht="27.95" customHeight="1" x14ac:dyDescent="0.25">
      <c r="A72">
        <v>68</v>
      </c>
      <c r="B72" s="3">
        <f>IF(Inputs!$B$28&lt;&gt;"Ready to model","PENDING INPUTS",L71)</f>
        <v>0</v>
      </c>
      <c r="C72" s="3">
        <f>IF(Inputs!$B$28&lt;&gt;"Ready to model","PENDING INPUTS",M71)</f>
        <v>0</v>
      </c>
      <c r="D72" s="3">
        <f>IF(Inputs!$B$28&lt;&gt;"Ready to model","PENDING INPUTS",ROUND(B72*(Inputs!$B$17)/12,2))</f>
        <v>0</v>
      </c>
      <c r="E72" s="3">
        <f>IF(Inputs!$B$28&lt;&gt;"Ready to model","PENDING INPUTS",ROUND(C72*Inputs!$B$5/12,2))</f>
        <v>0</v>
      </c>
      <c r="F72" s="3">
        <f>IF(Inputs!$B$28&lt;&gt;"Ready to model","PENDING INPUTS",MIN(B72+D72,IF(A72&gt;=Inputs!$B$18,B72+D72,ROUND(IF(Inputs!$B$17=0,Inputs!$B$8*(1+Inputs!$B$19*Inputs!$B$20)/Inputs!$B$18,-PMT(Inputs!$B$17/12,Inputs!$B$18,Inputs!$B$8*(1+Inputs!$B$19*Inputs!$B$20))),2))))</f>
        <v>0</v>
      </c>
      <c r="G72" s="3">
        <f>IF(Inputs!$B$28&lt;&gt;"Ready to model","PENDING INPUTS",MIN(C72+E72,Inputs!$B$9))</f>
        <v>0</v>
      </c>
      <c r="H72" s="3">
        <f>IF(Inputs!$B$28&lt;&gt;"Ready to model","PENDING INPUTS",Inputs!$B$7)</f>
        <v>550</v>
      </c>
      <c r="I72" s="3">
        <f>IF(Inputs!$B$28&lt;&gt;"Ready to model","PENDING INPUTS",MAX(0,F72+G72-H72))</f>
        <v>0</v>
      </c>
      <c r="J72" s="3">
        <f>IF(Inputs!$B$28&lt;&gt;"Ready to model","PENDING INPUTS",IF(F72+G72&gt;H72,IF(F72+G72=0,0,H72*F72/(F72+G72)),MIN(B72+D72,F72+MAX(0,H72-F72-G72-IF((Inputs!$B$17)&lt;Inputs!$B$5,C72+E72-G72,0)))))</f>
        <v>0</v>
      </c>
      <c r="K72" s="3">
        <f>IF(Inputs!$B$28&lt;&gt;"Ready to model","PENDING INPUTS",MIN(C72+E72,MAX(0,H72-J72)))</f>
        <v>0</v>
      </c>
      <c r="L72" s="3">
        <f>IF(Inputs!$B$28&lt;&gt;"Ready to model","PENDING INPUTS",MAX(0,B72+D72-J72))</f>
        <v>0</v>
      </c>
      <c r="M72" s="3">
        <f>IF(Inputs!$B$28&lt;&gt;"Ready to model","PENDING INPUTS",MAX(0,C72+E72-K72))</f>
        <v>0</v>
      </c>
      <c r="N72" s="3">
        <f>IF(Inputs!$B$28&lt;&gt;"Ready to model","PENDING INPUTS",L72+M72)</f>
        <v>0</v>
      </c>
      <c r="O72" s="3">
        <f>IF(Inputs!$B$28&lt;&gt;"Ready to model","PENDING INPUTS",D72+E72+O71)</f>
        <v>1516.37</v>
      </c>
      <c r="P72" s="3">
        <f>IF(Inputs!$B$28&lt;&gt;"Ready to model","PENDING INPUTS",J72+K72+P71)</f>
        <v>11532.370000000006</v>
      </c>
    </row>
    <row r="73" spans="1:16" ht="27.95" customHeight="1" x14ac:dyDescent="0.25">
      <c r="A73">
        <v>69</v>
      </c>
      <c r="B73" s="3">
        <f>IF(Inputs!$B$28&lt;&gt;"Ready to model","PENDING INPUTS",L72)</f>
        <v>0</v>
      </c>
      <c r="C73" s="3">
        <f>IF(Inputs!$B$28&lt;&gt;"Ready to model","PENDING INPUTS",M72)</f>
        <v>0</v>
      </c>
      <c r="D73" s="3">
        <f>IF(Inputs!$B$28&lt;&gt;"Ready to model","PENDING INPUTS",ROUND(B73*(Inputs!$B$17)/12,2))</f>
        <v>0</v>
      </c>
      <c r="E73" s="3">
        <f>IF(Inputs!$B$28&lt;&gt;"Ready to model","PENDING INPUTS",ROUND(C73*Inputs!$B$5/12,2))</f>
        <v>0</v>
      </c>
      <c r="F73" s="3">
        <f>IF(Inputs!$B$28&lt;&gt;"Ready to model","PENDING INPUTS",MIN(B73+D73,IF(A73&gt;=Inputs!$B$18,B73+D73,ROUND(IF(Inputs!$B$17=0,Inputs!$B$8*(1+Inputs!$B$19*Inputs!$B$20)/Inputs!$B$18,-PMT(Inputs!$B$17/12,Inputs!$B$18,Inputs!$B$8*(1+Inputs!$B$19*Inputs!$B$20))),2))))</f>
        <v>0</v>
      </c>
      <c r="G73" s="3">
        <f>IF(Inputs!$B$28&lt;&gt;"Ready to model","PENDING INPUTS",MIN(C73+E73,Inputs!$B$9))</f>
        <v>0</v>
      </c>
      <c r="H73" s="3">
        <f>IF(Inputs!$B$28&lt;&gt;"Ready to model","PENDING INPUTS",Inputs!$B$7)</f>
        <v>550</v>
      </c>
      <c r="I73" s="3">
        <f>IF(Inputs!$B$28&lt;&gt;"Ready to model","PENDING INPUTS",MAX(0,F73+G73-H73))</f>
        <v>0</v>
      </c>
      <c r="J73" s="3">
        <f>IF(Inputs!$B$28&lt;&gt;"Ready to model","PENDING INPUTS",IF(F73+G73&gt;H73,IF(F73+G73=0,0,H73*F73/(F73+G73)),MIN(B73+D73,F73+MAX(0,H73-F73-G73-IF((Inputs!$B$17)&lt;Inputs!$B$5,C73+E73-G73,0)))))</f>
        <v>0</v>
      </c>
      <c r="K73" s="3">
        <f>IF(Inputs!$B$28&lt;&gt;"Ready to model","PENDING INPUTS",MIN(C73+E73,MAX(0,H73-J73)))</f>
        <v>0</v>
      </c>
      <c r="L73" s="3">
        <f>IF(Inputs!$B$28&lt;&gt;"Ready to model","PENDING INPUTS",MAX(0,B73+D73-J73))</f>
        <v>0</v>
      </c>
      <c r="M73" s="3">
        <f>IF(Inputs!$B$28&lt;&gt;"Ready to model","PENDING INPUTS",MAX(0,C73+E73-K73))</f>
        <v>0</v>
      </c>
      <c r="N73" s="3">
        <f>IF(Inputs!$B$28&lt;&gt;"Ready to model","PENDING INPUTS",L73+M73)</f>
        <v>0</v>
      </c>
      <c r="O73" s="3">
        <f>IF(Inputs!$B$28&lt;&gt;"Ready to model","PENDING INPUTS",D73+E73+O72)</f>
        <v>1516.37</v>
      </c>
      <c r="P73" s="3">
        <f>IF(Inputs!$B$28&lt;&gt;"Ready to model","PENDING INPUTS",J73+K73+P72)</f>
        <v>11532.370000000006</v>
      </c>
    </row>
    <row r="74" spans="1:16" ht="27.95" customHeight="1" x14ac:dyDescent="0.25">
      <c r="A74">
        <v>70</v>
      </c>
      <c r="B74" s="3">
        <f>IF(Inputs!$B$28&lt;&gt;"Ready to model","PENDING INPUTS",L73)</f>
        <v>0</v>
      </c>
      <c r="C74" s="3">
        <f>IF(Inputs!$B$28&lt;&gt;"Ready to model","PENDING INPUTS",M73)</f>
        <v>0</v>
      </c>
      <c r="D74" s="3">
        <f>IF(Inputs!$B$28&lt;&gt;"Ready to model","PENDING INPUTS",ROUND(B74*(Inputs!$B$17)/12,2))</f>
        <v>0</v>
      </c>
      <c r="E74" s="3">
        <f>IF(Inputs!$B$28&lt;&gt;"Ready to model","PENDING INPUTS",ROUND(C74*Inputs!$B$5/12,2))</f>
        <v>0</v>
      </c>
      <c r="F74" s="3">
        <f>IF(Inputs!$B$28&lt;&gt;"Ready to model","PENDING INPUTS",MIN(B74+D74,IF(A74&gt;=Inputs!$B$18,B74+D74,ROUND(IF(Inputs!$B$17=0,Inputs!$B$8*(1+Inputs!$B$19*Inputs!$B$20)/Inputs!$B$18,-PMT(Inputs!$B$17/12,Inputs!$B$18,Inputs!$B$8*(1+Inputs!$B$19*Inputs!$B$20))),2))))</f>
        <v>0</v>
      </c>
      <c r="G74" s="3">
        <f>IF(Inputs!$B$28&lt;&gt;"Ready to model","PENDING INPUTS",MIN(C74+E74,Inputs!$B$9))</f>
        <v>0</v>
      </c>
      <c r="H74" s="3">
        <f>IF(Inputs!$B$28&lt;&gt;"Ready to model","PENDING INPUTS",Inputs!$B$7)</f>
        <v>550</v>
      </c>
      <c r="I74" s="3">
        <f>IF(Inputs!$B$28&lt;&gt;"Ready to model","PENDING INPUTS",MAX(0,F74+G74-H74))</f>
        <v>0</v>
      </c>
      <c r="J74" s="3">
        <f>IF(Inputs!$B$28&lt;&gt;"Ready to model","PENDING INPUTS",IF(F74+G74&gt;H74,IF(F74+G74=0,0,H74*F74/(F74+G74)),MIN(B74+D74,F74+MAX(0,H74-F74-G74-IF((Inputs!$B$17)&lt;Inputs!$B$5,C74+E74-G74,0)))))</f>
        <v>0</v>
      </c>
      <c r="K74" s="3">
        <f>IF(Inputs!$B$28&lt;&gt;"Ready to model","PENDING INPUTS",MIN(C74+E74,MAX(0,H74-J74)))</f>
        <v>0</v>
      </c>
      <c r="L74" s="3">
        <f>IF(Inputs!$B$28&lt;&gt;"Ready to model","PENDING INPUTS",MAX(0,B74+D74-J74))</f>
        <v>0</v>
      </c>
      <c r="M74" s="3">
        <f>IF(Inputs!$B$28&lt;&gt;"Ready to model","PENDING INPUTS",MAX(0,C74+E74-K74))</f>
        <v>0</v>
      </c>
      <c r="N74" s="3">
        <f>IF(Inputs!$B$28&lt;&gt;"Ready to model","PENDING INPUTS",L74+M74)</f>
        <v>0</v>
      </c>
      <c r="O74" s="3">
        <f>IF(Inputs!$B$28&lt;&gt;"Ready to model","PENDING INPUTS",D74+E74+O73)</f>
        <v>1516.37</v>
      </c>
      <c r="P74" s="3">
        <f>IF(Inputs!$B$28&lt;&gt;"Ready to model","PENDING INPUTS",J74+K74+P73)</f>
        <v>11532.370000000006</v>
      </c>
    </row>
    <row r="75" spans="1:16" ht="27.95" customHeight="1" x14ac:dyDescent="0.25">
      <c r="A75">
        <v>71</v>
      </c>
      <c r="B75" s="3">
        <f>IF(Inputs!$B$28&lt;&gt;"Ready to model","PENDING INPUTS",L74)</f>
        <v>0</v>
      </c>
      <c r="C75" s="3">
        <f>IF(Inputs!$B$28&lt;&gt;"Ready to model","PENDING INPUTS",M74)</f>
        <v>0</v>
      </c>
      <c r="D75" s="3">
        <f>IF(Inputs!$B$28&lt;&gt;"Ready to model","PENDING INPUTS",ROUND(B75*(Inputs!$B$17)/12,2))</f>
        <v>0</v>
      </c>
      <c r="E75" s="3">
        <f>IF(Inputs!$B$28&lt;&gt;"Ready to model","PENDING INPUTS",ROUND(C75*Inputs!$B$5/12,2))</f>
        <v>0</v>
      </c>
      <c r="F75" s="3">
        <f>IF(Inputs!$B$28&lt;&gt;"Ready to model","PENDING INPUTS",MIN(B75+D75,IF(A75&gt;=Inputs!$B$18,B75+D75,ROUND(IF(Inputs!$B$17=0,Inputs!$B$8*(1+Inputs!$B$19*Inputs!$B$20)/Inputs!$B$18,-PMT(Inputs!$B$17/12,Inputs!$B$18,Inputs!$B$8*(1+Inputs!$B$19*Inputs!$B$20))),2))))</f>
        <v>0</v>
      </c>
      <c r="G75" s="3">
        <f>IF(Inputs!$B$28&lt;&gt;"Ready to model","PENDING INPUTS",MIN(C75+E75,Inputs!$B$9))</f>
        <v>0</v>
      </c>
      <c r="H75" s="3">
        <f>IF(Inputs!$B$28&lt;&gt;"Ready to model","PENDING INPUTS",Inputs!$B$7)</f>
        <v>550</v>
      </c>
      <c r="I75" s="3">
        <f>IF(Inputs!$B$28&lt;&gt;"Ready to model","PENDING INPUTS",MAX(0,F75+G75-H75))</f>
        <v>0</v>
      </c>
      <c r="J75" s="3">
        <f>IF(Inputs!$B$28&lt;&gt;"Ready to model","PENDING INPUTS",IF(F75+G75&gt;H75,IF(F75+G75=0,0,H75*F75/(F75+G75)),MIN(B75+D75,F75+MAX(0,H75-F75-G75-IF((Inputs!$B$17)&lt;Inputs!$B$5,C75+E75-G75,0)))))</f>
        <v>0</v>
      </c>
      <c r="K75" s="3">
        <f>IF(Inputs!$B$28&lt;&gt;"Ready to model","PENDING INPUTS",MIN(C75+E75,MAX(0,H75-J75)))</f>
        <v>0</v>
      </c>
      <c r="L75" s="3">
        <f>IF(Inputs!$B$28&lt;&gt;"Ready to model","PENDING INPUTS",MAX(0,B75+D75-J75))</f>
        <v>0</v>
      </c>
      <c r="M75" s="3">
        <f>IF(Inputs!$B$28&lt;&gt;"Ready to model","PENDING INPUTS",MAX(0,C75+E75-K75))</f>
        <v>0</v>
      </c>
      <c r="N75" s="3">
        <f>IF(Inputs!$B$28&lt;&gt;"Ready to model","PENDING INPUTS",L75+M75)</f>
        <v>0</v>
      </c>
      <c r="O75" s="3">
        <f>IF(Inputs!$B$28&lt;&gt;"Ready to model","PENDING INPUTS",D75+E75+O74)</f>
        <v>1516.37</v>
      </c>
      <c r="P75" s="3">
        <f>IF(Inputs!$B$28&lt;&gt;"Ready to model","PENDING INPUTS",J75+K75+P74)</f>
        <v>11532.370000000006</v>
      </c>
    </row>
    <row r="76" spans="1:16" ht="27.95" customHeight="1" x14ac:dyDescent="0.25">
      <c r="A76">
        <v>72</v>
      </c>
      <c r="B76" s="3">
        <f>IF(Inputs!$B$28&lt;&gt;"Ready to model","PENDING INPUTS",L75)</f>
        <v>0</v>
      </c>
      <c r="C76" s="3">
        <f>IF(Inputs!$B$28&lt;&gt;"Ready to model","PENDING INPUTS",M75)</f>
        <v>0</v>
      </c>
      <c r="D76" s="3">
        <f>IF(Inputs!$B$28&lt;&gt;"Ready to model","PENDING INPUTS",ROUND(B76*(Inputs!$B$17)/12,2))</f>
        <v>0</v>
      </c>
      <c r="E76" s="3">
        <f>IF(Inputs!$B$28&lt;&gt;"Ready to model","PENDING INPUTS",ROUND(C76*Inputs!$B$5/12,2))</f>
        <v>0</v>
      </c>
      <c r="F76" s="3">
        <f>IF(Inputs!$B$28&lt;&gt;"Ready to model","PENDING INPUTS",MIN(B76+D76,IF(A76&gt;=Inputs!$B$18,B76+D76,ROUND(IF(Inputs!$B$17=0,Inputs!$B$8*(1+Inputs!$B$19*Inputs!$B$20)/Inputs!$B$18,-PMT(Inputs!$B$17/12,Inputs!$B$18,Inputs!$B$8*(1+Inputs!$B$19*Inputs!$B$20))),2))))</f>
        <v>0</v>
      </c>
      <c r="G76" s="3">
        <f>IF(Inputs!$B$28&lt;&gt;"Ready to model","PENDING INPUTS",MIN(C76+E76,Inputs!$B$9))</f>
        <v>0</v>
      </c>
      <c r="H76" s="3">
        <f>IF(Inputs!$B$28&lt;&gt;"Ready to model","PENDING INPUTS",Inputs!$B$7)</f>
        <v>550</v>
      </c>
      <c r="I76" s="3">
        <f>IF(Inputs!$B$28&lt;&gt;"Ready to model","PENDING INPUTS",MAX(0,F76+G76-H76))</f>
        <v>0</v>
      </c>
      <c r="J76" s="3">
        <f>IF(Inputs!$B$28&lt;&gt;"Ready to model","PENDING INPUTS",IF(F76+G76&gt;H76,IF(F76+G76=0,0,H76*F76/(F76+G76)),MIN(B76+D76,F76+MAX(0,H76-F76-G76-IF((Inputs!$B$17)&lt;Inputs!$B$5,C76+E76-G76,0)))))</f>
        <v>0</v>
      </c>
      <c r="K76" s="3">
        <f>IF(Inputs!$B$28&lt;&gt;"Ready to model","PENDING INPUTS",MIN(C76+E76,MAX(0,H76-J76)))</f>
        <v>0</v>
      </c>
      <c r="L76" s="3">
        <f>IF(Inputs!$B$28&lt;&gt;"Ready to model","PENDING INPUTS",MAX(0,B76+D76-J76))</f>
        <v>0</v>
      </c>
      <c r="M76" s="3">
        <f>IF(Inputs!$B$28&lt;&gt;"Ready to model","PENDING INPUTS",MAX(0,C76+E76-K76))</f>
        <v>0</v>
      </c>
      <c r="N76" s="3">
        <f>IF(Inputs!$B$28&lt;&gt;"Ready to model","PENDING INPUTS",L76+M76)</f>
        <v>0</v>
      </c>
      <c r="O76" s="3">
        <f>IF(Inputs!$B$28&lt;&gt;"Ready to model","PENDING INPUTS",D76+E76+O75)</f>
        <v>1516.37</v>
      </c>
      <c r="P76" s="3">
        <f>IF(Inputs!$B$28&lt;&gt;"Ready to model","PENDING INPUTS",J76+K76+P75)</f>
        <v>11532.370000000006</v>
      </c>
    </row>
    <row r="77" spans="1:16" ht="27.95" customHeight="1" x14ac:dyDescent="0.25">
      <c r="A77">
        <v>73</v>
      </c>
      <c r="B77" s="3">
        <f>IF(Inputs!$B$28&lt;&gt;"Ready to model","PENDING INPUTS",L76)</f>
        <v>0</v>
      </c>
      <c r="C77" s="3">
        <f>IF(Inputs!$B$28&lt;&gt;"Ready to model","PENDING INPUTS",M76)</f>
        <v>0</v>
      </c>
      <c r="D77" s="3">
        <f>IF(Inputs!$B$28&lt;&gt;"Ready to model","PENDING INPUTS",ROUND(B77*(Inputs!$B$17)/12,2))</f>
        <v>0</v>
      </c>
      <c r="E77" s="3">
        <f>IF(Inputs!$B$28&lt;&gt;"Ready to model","PENDING INPUTS",ROUND(C77*Inputs!$B$5/12,2))</f>
        <v>0</v>
      </c>
      <c r="F77" s="3">
        <f>IF(Inputs!$B$28&lt;&gt;"Ready to model","PENDING INPUTS",MIN(B77+D77,IF(A77&gt;=Inputs!$B$18,B77+D77,ROUND(IF(Inputs!$B$17=0,Inputs!$B$8*(1+Inputs!$B$19*Inputs!$B$20)/Inputs!$B$18,-PMT(Inputs!$B$17/12,Inputs!$B$18,Inputs!$B$8*(1+Inputs!$B$19*Inputs!$B$20))),2))))</f>
        <v>0</v>
      </c>
      <c r="G77" s="3">
        <f>IF(Inputs!$B$28&lt;&gt;"Ready to model","PENDING INPUTS",MIN(C77+E77,Inputs!$B$9))</f>
        <v>0</v>
      </c>
      <c r="H77" s="3">
        <f>IF(Inputs!$B$28&lt;&gt;"Ready to model","PENDING INPUTS",Inputs!$B$7)</f>
        <v>550</v>
      </c>
      <c r="I77" s="3">
        <f>IF(Inputs!$B$28&lt;&gt;"Ready to model","PENDING INPUTS",MAX(0,F77+G77-H77))</f>
        <v>0</v>
      </c>
      <c r="J77" s="3">
        <f>IF(Inputs!$B$28&lt;&gt;"Ready to model","PENDING INPUTS",IF(F77+G77&gt;H77,IF(F77+G77=0,0,H77*F77/(F77+G77)),MIN(B77+D77,F77+MAX(0,H77-F77-G77-IF((Inputs!$B$17)&lt;Inputs!$B$5,C77+E77-G77,0)))))</f>
        <v>0</v>
      </c>
      <c r="K77" s="3">
        <f>IF(Inputs!$B$28&lt;&gt;"Ready to model","PENDING INPUTS",MIN(C77+E77,MAX(0,H77-J77)))</f>
        <v>0</v>
      </c>
      <c r="L77" s="3">
        <f>IF(Inputs!$B$28&lt;&gt;"Ready to model","PENDING INPUTS",MAX(0,B77+D77-J77))</f>
        <v>0</v>
      </c>
      <c r="M77" s="3">
        <f>IF(Inputs!$B$28&lt;&gt;"Ready to model","PENDING INPUTS",MAX(0,C77+E77-K77))</f>
        <v>0</v>
      </c>
      <c r="N77" s="3">
        <f>IF(Inputs!$B$28&lt;&gt;"Ready to model","PENDING INPUTS",L77+M77)</f>
        <v>0</v>
      </c>
      <c r="O77" s="3">
        <f>IF(Inputs!$B$28&lt;&gt;"Ready to model","PENDING INPUTS",D77+E77+O76)</f>
        <v>1516.37</v>
      </c>
      <c r="P77" s="3">
        <f>IF(Inputs!$B$28&lt;&gt;"Ready to model","PENDING INPUTS",J77+K77+P76)</f>
        <v>11532.370000000006</v>
      </c>
    </row>
    <row r="78" spans="1:16" ht="27.95" customHeight="1" x14ac:dyDescent="0.25">
      <c r="A78">
        <v>74</v>
      </c>
      <c r="B78" s="3">
        <f>IF(Inputs!$B$28&lt;&gt;"Ready to model","PENDING INPUTS",L77)</f>
        <v>0</v>
      </c>
      <c r="C78" s="3">
        <f>IF(Inputs!$B$28&lt;&gt;"Ready to model","PENDING INPUTS",M77)</f>
        <v>0</v>
      </c>
      <c r="D78" s="3">
        <f>IF(Inputs!$B$28&lt;&gt;"Ready to model","PENDING INPUTS",ROUND(B78*(Inputs!$B$17)/12,2))</f>
        <v>0</v>
      </c>
      <c r="E78" s="3">
        <f>IF(Inputs!$B$28&lt;&gt;"Ready to model","PENDING INPUTS",ROUND(C78*Inputs!$B$5/12,2))</f>
        <v>0</v>
      </c>
      <c r="F78" s="3">
        <f>IF(Inputs!$B$28&lt;&gt;"Ready to model","PENDING INPUTS",MIN(B78+D78,IF(A78&gt;=Inputs!$B$18,B78+D78,ROUND(IF(Inputs!$B$17=0,Inputs!$B$8*(1+Inputs!$B$19*Inputs!$B$20)/Inputs!$B$18,-PMT(Inputs!$B$17/12,Inputs!$B$18,Inputs!$B$8*(1+Inputs!$B$19*Inputs!$B$20))),2))))</f>
        <v>0</v>
      </c>
      <c r="G78" s="3">
        <f>IF(Inputs!$B$28&lt;&gt;"Ready to model","PENDING INPUTS",MIN(C78+E78,Inputs!$B$9))</f>
        <v>0</v>
      </c>
      <c r="H78" s="3">
        <f>IF(Inputs!$B$28&lt;&gt;"Ready to model","PENDING INPUTS",Inputs!$B$7)</f>
        <v>550</v>
      </c>
      <c r="I78" s="3">
        <f>IF(Inputs!$B$28&lt;&gt;"Ready to model","PENDING INPUTS",MAX(0,F78+G78-H78))</f>
        <v>0</v>
      </c>
      <c r="J78" s="3">
        <f>IF(Inputs!$B$28&lt;&gt;"Ready to model","PENDING INPUTS",IF(F78+G78&gt;H78,IF(F78+G78=0,0,H78*F78/(F78+G78)),MIN(B78+D78,F78+MAX(0,H78-F78-G78-IF((Inputs!$B$17)&lt;Inputs!$B$5,C78+E78-G78,0)))))</f>
        <v>0</v>
      </c>
      <c r="K78" s="3">
        <f>IF(Inputs!$B$28&lt;&gt;"Ready to model","PENDING INPUTS",MIN(C78+E78,MAX(0,H78-J78)))</f>
        <v>0</v>
      </c>
      <c r="L78" s="3">
        <f>IF(Inputs!$B$28&lt;&gt;"Ready to model","PENDING INPUTS",MAX(0,B78+D78-J78))</f>
        <v>0</v>
      </c>
      <c r="M78" s="3">
        <f>IF(Inputs!$B$28&lt;&gt;"Ready to model","PENDING INPUTS",MAX(0,C78+E78-K78))</f>
        <v>0</v>
      </c>
      <c r="N78" s="3">
        <f>IF(Inputs!$B$28&lt;&gt;"Ready to model","PENDING INPUTS",L78+M78)</f>
        <v>0</v>
      </c>
      <c r="O78" s="3">
        <f>IF(Inputs!$B$28&lt;&gt;"Ready to model","PENDING INPUTS",D78+E78+O77)</f>
        <v>1516.37</v>
      </c>
      <c r="P78" s="3">
        <f>IF(Inputs!$B$28&lt;&gt;"Ready to model","PENDING INPUTS",J78+K78+P77)</f>
        <v>11532.370000000006</v>
      </c>
    </row>
    <row r="79" spans="1:16" ht="27.95" customHeight="1" x14ac:dyDescent="0.25">
      <c r="A79">
        <v>75</v>
      </c>
      <c r="B79" s="3">
        <f>IF(Inputs!$B$28&lt;&gt;"Ready to model","PENDING INPUTS",L78)</f>
        <v>0</v>
      </c>
      <c r="C79" s="3">
        <f>IF(Inputs!$B$28&lt;&gt;"Ready to model","PENDING INPUTS",M78)</f>
        <v>0</v>
      </c>
      <c r="D79" s="3">
        <f>IF(Inputs!$B$28&lt;&gt;"Ready to model","PENDING INPUTS",ROUND(B79*(Inputs!$B$17)/12,2))</f>
        <v>0</v>
      </c>
      <c r="E79" s="3">
        <f>IF(Inputs!$B$28&lt;&gt;"Ready to model","PENDING INPUTS",ROUND(C79*Inputs!$B$5/12,2))</f>
        <v>0</v>
      </c>
      <c r="F79" s="3">
        <f>IF(Inputs!$B$28&lt;&gt;"Ready to model","PENDING INPUTS",MIN(B79+D79,IF(A79&gt;=Inputs!$B$18,B79+D79,ROUND(IF(Inputs!$B$17=0,Inputs!$B$8*(1+Inputs!$B$19*Inputs!$B$20)/Inputs!$B$18,-PMT(Inputs!$B$17/12,Inputs!$B$18,Inputs!$B$8*(1+Inputs!$B$19*Inputs!$B$20))),2))))</f>
        <v>0</v>
      </c>
      <c r="G79" s="3">
        <f>IF(Inputs!$B$28&lt;&gt;"Ready to model","PENDING INPUTS",MIN(C79+E79,Inputs!$B$9))</f>
        <v>0</v>
      </c>
      <c r="H79" s="3">
        <f>IF(Inputs!$B$28&lt;&gt;"Ready to model","PENDING INPUTS",Inputs!$B$7)</f>
        <v>550</v>
      </c>
      <c r="I79" s="3">
        <f>IF(Inputs!$B$28&lt;&gt;"Ready to model","PENDING INPUTS",MAX(0,F79+G79-H79))</f>
        <v>0</v>
      </c>
      <c r="J79" s="3">
        <f>IF(Inputs!$B$28&lt;&gt;"Ready to model","PENDING INPUTS",IF(F79+G79&gt;H79,IF(F79+G79=0,0,H79*F79/(F79+G79)),MIN(B79+D79,F79+MAX(0,H79-F79-G79-IF((Inputs!$B$17)&lt;Inputs!$B$5,C79+E79-G79,0)))))</f>
        <v>0</v>
      </c>
      <c r="K79" s="3">
        <f>IF(Inputs!$B$28&lt;&gt;"Ready to model","PENDING INPUTS",MIN(C79+E79,MAX(0,H79-J79)))</f>
        <v>0</v>
      </c>
      <c r="L79" s="3">
        <f>IF(Inputs!$B$28&lt;&gt;"Ready to model","PENDING INPUTS",MAX(0,B79+D79-J79))</f>
        <v>0</v>
      </c>
      <c r="M79" s="3">
        <f>IF(Inputs!$B$28&lt;&gt;"Ready to model","PENDING INPUTS",MAX(0,C79+E79-K79))</f>
        <v>0</v>
      </c>
      <c r="N79" s="3">
        <f>IF(Inputs!$B$28&lt;&gt;"Ready to model","PENDING INPUTS",L79+M79)</f>
        <v>0</v>
      </c>
      <c r="O79" s="3">
        <f>IF(Inputs!$B$28&lt;&gt;"Ready to model","PENDING INPUTS",D79+E79+O78)</f>
        <v>1516.37</v>
      </c>
      <c r="P79" s="3">
        <f>IF(Inputs!$B$28&lt;&gt;"Ready to model","PENDING INPUTS",J79+K79+P78)</f>
        <v>11532.370000000006</v>
      </c>
    </row>
    <row r="80" spans="1:16" ht="27.95" customHeight="1" x14ac:dyDescent="0.25">
      <c r="A80">
        <v>76</v>
      </c>
      <c r="B80" s="3">
        <f>IF(Inputs!$B$28&lt;&gt;"Ready to model","PENDING INPUTS",L79)</f>
        <v>0</v>
      </c>
      <c r="C80" s="3">
        <f>IF(Inputs!$B$28&lt;&gt;"Ready to model","PENDING INPUTS",M79)</f>
        <v>0</v>
      </c>
      <c r="D80" s="3">
        <f>IF(Inputs!$B$28&lt;&gt;"Ready to model","PENDING INPUTS",ROUND(B80*(Inputs!$B$17)/12,2))</f>
        <v>0</v>
      </c>
      <c r="E80" s="3">
        <f>IF(Inputs!$B$28&lt;&gt;"Ready to model","PENDING INPUTS",ROUND(C80*Inputs!$B$5/12,2))</f>
        <v>0</v>
      </c>
      <c r="F80" s="3">
        <f>IF(Inputs!$B$28&lt;&gt;"Ready to model","PENDING INPUTS",MIN(B80+D80,IF(A80&gt;=Inputs!$B$18,B80+D80,ROUND(IF(Inputs!$B$17=0,Inputs!$B$8*(1+Inputs!$B$19*Inputs!$B$20)/Inputs!$B$18,-PMT(Inputs!$B$17/12,Inputs!$B$18,Inputs!$B$8*(1+Inputs!$B$19*Inputs!$B$20))),2))))</f>
        <v>0</v>
      </c>
      <c r="G80" s="3">
        <f>IF(Inputs!$B$28&lt;&gt;"Ready to model","PENDING INPUTS",MIN(C80+E80,Inputs!$B$9))</f>
        <v>0</v>
      </c>
      <c r="H80" s="3">
        <f>IF(Inputs!$B$28&lt;&gt;"Ready to model","PENDING INPUTS",Inputs!$B$7)</f>
        <v>550</v>
      </c>
      <c r="I80" s="3">
        <f>IF(Inputs!$B$28&lt;&gt;"Ready to model","PENDING INPUTS",MAX(0,F80+G80-H80))</f>
        <v>0</v>
      </c>
      <c r="J80" s="3">
        <f>IF(Inputs!$B$28&lt;&gt;"Ready to model","PENDING INPUTS",IF(F80+G80&gt;H80,IF(F80+G80=0,0,H80*F80/(F80+G80)),MIN(B80+D80,F80+MAX(0,H80-F80-G80-IF((Inputs!$B$17)&lt;Inputs!$B$5,C80+E80-G80,0)))))</f>
        <v>0</v>
      </c>
      <c r="K80" s="3">
        <f>IF(Inputs!$B$28&lt;&gt;"Ready to model","PENDING INPUTS",MIN(C80+E80,MAX(0,H80-J80)))</f>
        <v>0</v>
      </c>
      <c r="L80" s="3">
        <f>IF(Inputs!$B$28&lt;&gt;"Ready to model","PENDING INPUTS",MAX(0,B80+D80-J80))</f>
        <v>0</v>
      </c>
      <c r="M80" s="3">
        <f>IF(Inputs!$B$28&lt;&gt;"Ready to model","PENDING INPUTS",MAX(0,C80+E80-K80))</f>
        <v>0</v>
      </c>
      <c r="N80" s="3">
        <f>IF(Inputs!$B$28&lt;&gt;"Ready to model","PENDING INPUTS",L80+M80)</f>
        <v>0</v>
      </c>
      <c r="O80" s="3">
        <f>IF(Inputs!$B$28&lt;&gt;"Ready to model","PENDING INPUTS",D80+E80+O79)</f>
        <v>1516.37</v>
      </c>
      <c r="P80" s="3">
        <f>IF(Inputs!$B$28&lt;&gt;"Ready to model","PENDING INPUTS",J80+K80+P79)</f>
        <v>11532.370000000006</v>
      </c>
    </row>
    <row r="81" spans="1:16" ht="27.95" customHeight="1" x14ac:dyDescent="0.25">
      <c r="A81">
        <v>77</v>
      </c>
      <c r="B81" s="3">
        <f>IF(Inputs!$B$28&lt;&gt;"Ready to model","PENDING INPUTS",L80)</f>
        <v>0</v>
      </c>
      <c r="C81" s="3">
        <f>IF(Inputs!$B$28&lt;&gt;"Ready to model","PENDING INPUTS",M80)</f>
        <v>0</v>
      </c>
      <c r="D81" s="3">
        <f>IF(Inputs!$B$28&lt;&gt;"Ready to model","PENDING INPUTS",ROUND(B81*(Inputs!$B$17)/12,2))</f>
        <v>0</v>
      </c>
      <c r="E81" s="3">
        <f>IF(Inputs!$B$28&lt;&gt;"Ready to model","PENDING INPUTS",ROUND(C81*Inputs!$B$5/12,2))</f>
        <v>0</v>
      </c>
      <c r="F81" s="3">
        <f>IF(Inputs!$B$28&lt;&gt;"Ready to model","PENDING INPUTS",MIN(B81+D81,IF(A81&gt;=Inputs!$B$18,B81+D81,ROUND(IF(Inputs!$B$17=0,Inputs!$B$8*(1+Inputs!$B$19*Inputs!$B$20)/Inputs!$B$18,-PMT(Inputs!$B$17/12,Inputs!$B$18,Inputs!$B$8*(1+Inputs!$B$19*Inputs!$B$20))),2))))</f>
        <v>0</v>
      </c>
      <c r="G81" s="3">
        <f>IF(Inputs!$B$28&lt;&gt;"Ready to model","PENDING INPUTS",MIN(C81+E81,Inputs!$B$9))</f>
        <v>0</v>
      </c>
      <c r="H81" s="3">
        <f>IF(Inputs!$B$28&lt;&gt;"Ready to model","PENDING INPUTS",Inputs!$B$7)</f>
        <v>550</v>
      </c>
      <c r="I81" s="3">
        <f>IF(Inputs!$B$28&lt;&gt;"Ready to model","PENDING INPUTS",MAX(0,F81+G81-H81))</f>
        <v>0</v>
      </c>
      <c r="J81" s="3">
        <f>IF(Inputs!$B$28&lt;&gt;"Ready to model","PENDING INPUTS",IF(F81+G81&gt;H81,IF(F81+G81=0,0,H81*F81/(F81+G81)),MIN(B81+D81,F81+MAX(0,H81-F81-G81-IF((Inputs!$B$17)&lt;Inputs!$B$5,C81+E81-G81,0)))))</f>
        <v>0</v>
      </c>
      <c r="K81" s="3">
        <f>IF(Inputs!$B$28&lt;&gt;"Ready to model","PENDING INPUTS",MIN(C81+E81,MAX(0,H81-J81)))</f>
        <v>0</v>
      </c>
      <c r="L81" s="3">
        <f>IF(Inputs!$B$28&lt;&gt;"Ready to model","PENDING INPUTS",MAX(0,B81+D81-J81))</f>
        <v>0</v>
      </c>
      <c r="M81" s="3">
        <f>IF(Inputs!$B$28&lt;&gt;"Ready to model","PENDING INPUTS",MAX(0,C81+E81-K81))</f>
        <v>0</v>
      </c>
      <c r="N81" s="3">
        <f>IF(Inputs!$B$28&lt;&gt;"Ready to model","PENDING INPUTS",L81+M81)</f>
        <v>0</v>
      </c>
      <c r="O81" s="3">
        <f>IF(Inputs!$B$28&lt;&gt;"Ready to model","PENDING INPUTS",D81+E81+O80)</f>
        <v>1516.37</v>
      </c>
      <c r="P81" s="3">
        <f>IF(Inputs!$B$28&lt;&gt;"Ready to model","PENDING INPUTS",J81+K81+P80)</f>
        <v>11532.370000000006</v>
      </c>
    </row>
    <row r="82" spans="1:16" ht="27.95" customHeight="1" x14ac:dyDescent="0.25">
      <c r="A82">
        <v>78</v>
      </c>
      <c r="B82" s="3">
        <f>IF(Inputs!$B$28&lt;&gt;"Ready to model","PENDING INPUTS",L81)</f>
        <v>0</v>
      </c>
      <c r="C82" s="3">
        <f>IF(Inputs!$B$28&lt;&gt;"Ready to model","PENDING INPUTS",M81)</f>
        <v>0</v>
      </c>
      <c r="D82" s="3">
        <f>IF(Inputs!$B$28&lt;&gt;"Ready to model","PENDING INPUTS",ROUND(B82*(Inputs!$B$17)/12,2))</f>
        <v>0</v>
      </c>
      <c r="E82" s="3">
        <f>IF(Inputs!$B$28&lt;&gt;"Ready to model","PENDING INPUTS",ROUND(C82*Inputs!$B$5/12,2))</f>
        <v>0</v>
      </c>
      <c r="F82" s="3">
        <f>IF(Inputs!$B$28&lt;&gt;"Ready to model","PENDING INPUTS",MIN(B82+D82,IF(A82&gt;=Inputs!$B$18,B82+D82,ROUND(IF(Inputs!$B$17=0,Inputs!$B$8*(1+Inputs!$B$19*Inputs!$B$20)/Inputs!$B$18,-PMT(Inputs!$B$17/12,Inputs!$B$18,Inputs!$B$8*(1+Inputs!$B$19*Inputs!$B$20))),2))))</f>
        <v>0</v>
      </c>
      <c r="G82" s="3">
        <f>IF(Inputs!$B$28&lt;&gt;"Ready to model","PENDING INPUTS",MIN(C82+E82,Inputs!$B$9))</f>
        <v>0</v>
      </c>
      <c r="H82" s="3">
        <f>IF(Inputs!$B$28&lt;&gt;"Ready to model","PENDING INPUTS",Inputs!$B$7)</f>
        <v>550</v>
      </c>
      <c r="I82" s="3">
        <f>IF(Inputs!$B$28&lt;&gt;"Ready to model","PENDING INPUTS",MAX(0,F82+G82-H82))</f>
        <v>0</v>
      </c>
      <c r="J82" s="3">
        <f>IF(Inputs!$B$28&lt;&gt;"Ready to model","PENDING INPUTS",IF(F82+G82&gt;H82,IF(F82+G82=0,0,H82*F82/(F82+G82)),MIN(B82+D82,F82+MAX(0,H82-F82-G82-IF((Inputs!$B$17)&lt;Inputs!$B$5,C82+E82-G82,0)))))</f>
        <v>0</v>
      </c>
      <c r="K82" s="3">
        <f>IF(Inputs!$B$28&lt;&gt;"Ready to model","PENDING INPUTS",MIN(C82+E82,MAX(0,H82-J82)))</f>
        <v>0</v>
      </c>
      <c r="L82" s="3">
        <f>IF(Inputs!$B$28&lt;&gt;"Ready to model","PENDING INPUTS",MAX(0,B82+D82-J82))</f>
        <v>0</v>
      </c>
      <c r="M82" s="3">
        <f>IF(Inputs!$B$28&lt;&gt;"Ready to model","PENDING INPUTS",MAX(0,C82+E82-K82))</f>
        <v>0</v>
      </c>
      <c r="N82" s="3">
        <f>IF(Inputs!$B$28&lt;&gt;"Ready to model","PENDING INPUTS",L82+M82)</f>
        <v>0</v>
      </c>
      <c r="O82" s="3">
        <f>IF(Inputs!$B$28&lt;&gt;"Ready to model","PENDING INPUTS",D82+E82+O81)</f>
        <v>1516.37</v>
      </c>
      <c r="P82" s="3">
        <f>IF(Inputs!$B$28&lt;&gt;"Ready to model","PENDING INPUTS",J82+K82+P81)</f>
        <v>11532.370000000006</v>
      </c>
    </row>
    <row r="83" spans="1:16" ht="27.95" customHeight="1" x14ac:dyDescent="0.25">
      <c r="A83">
        <v>79</v>
      </c>
      <c r="B83" s="3">
        <f>IF(Inputs!$B$28&lt;&gt;"Ready to model","PENDING INPUTS",L82)</f>
        <v>0</v>
      </c>
      <c r="C83" s="3">
        <f>IF(Inputs!$B$28&lt;&gt;"Ready to model","PENDING INPUTS",M82)</f>
        <v>0</v>
      </c>
      <c r="D83" s="3">
        <f>IF(Inputs!$B$28&lt;&gt;"Ready to model","PENDING INPUTS",ROUND(B83*(Inputs!$B$17)/12,2))</f>
        <v>0</v>
      </c>
      <c r="E83" s="3">
        <f>IF(Inputs!$B$28&lt;&gt;"Ready to model","PENDING INPUTS",ROUND(C83*Inputs!$B$5/12,2))</f>
        <v>0</v>
      </c>
      <c r="F83" s="3">
        <f>IF(Inputs!$B$28&lt;&gt;"Ready to model","PENDING INPUTS",MIN(B83+D83,IF(A83&gt;=Inputs!$B$18,B83+D83,ROUND(IF(Inputs!$B$17=0,Inputs!$B$8*(1+Inputs!$B$19*Inputs!$B$20)/Inputs!$B$18,-PMT(Inputs!$B$17/12,Inputs!$B$18,Inputs!$B$8*(1+Inputs!$B$19*Inputs!$B$20))),2))))</f>
        <v>0</v>
      </c>
      <c r="G83" s="3">
        <f>IF(Inputs!$B$28&lt;&gt;"Ready to model","PENDING INPUTS",MIN(C83+E83,Inputs!$B$9))</f>
        <v>0</v>
      </c>
      <c r="H83" s="3">
        <f>IF(Inputs!$B$28&lt;&gt;"Ready to model","PENDING INPUTS",Inputs!$B$7)</f>
        <v>550</v>
      </c>
      <c r="I83" s="3">
        <f>IF(Inputs!$B$28&lt;&gt;"Ready to model","PENDING INPUTS",MAX(0,F83+G83-H83))</f>
        <v>0</v>
      </c>
      <c r="J83" s="3">
        <f>IF(Inputs!$B$28&lt;&gt;"Ready to model","PENDING INPUTS",IF(F83+G83&gt;H83,IF(F83+G83=0,0,H83*F83/(F83+G83)),MIN(B83+D83,F83+MAX(0,H83-F83-G83-IF((Inputs!$B$17)&lt;Inputs!$B$5,C83+E83-G83,0)))))</f>
        <v>0</v>
      </c>
      <c r="K83" s="3">
        <f>IF(Inputs!$B$28&lt;&gt;"Ready to model","PENDING INPUTS",MIN(C83+E83,MAX(0,H83-J83)))</f>
        <v>0</v>
      </c>
      <c r="L83" s="3">
        <f>IF(Inputs!$B$28&lt;&gt;"Ready to model","PENDING INPUTS",MAX(0,B83+D83-J83))</f>
        <v>0</v>
      </c>
      <c r="M83" s="3">
        <f>IF(Inputs!$B$28&lt;&gt;"Ready to model","PENDING INPUTS",MAX(0,C83+E83-K83))</f>
        <v>0</v>
      </c>
      <c r="N83" s="3">
        <f>IF(Inputs!$B$28&lt;&gt;"Ready to model","PENDING INPUTS",L83+M83)</f>
        <v>0</v>
      </c>
      <c r="O83" s="3">
        <f>IF(Inputs!$B$28&lt;&gt;"Ready to model","PENDING INPUTS",D83+E83+O82)</f>
        <v>1516.37</v>
      </c>
      <c r="P83" s="3">
        <f>IF(Inputs!$B$28&lt;&gt;"Ready to model","PENDING INPUTS",J83+K83+P82)</f>
        <v>11532.370000000006</v>
      </c>
    </row>
    <row r="84" spans="1:16" ht="27.95" customHeight="1" x14ac:dyDescent="0.25">
      <c r="A84">
        <v>80</v>
      </c>
      <c r="B84" s="3">
        <f>IF(Inputs!$B$28&lt;&gt;"Ready to model","PENDING INPUTS",L83)</f>
        <v>0</v>
      </c>
      <c r="C84" s="3">
        <f>IF(Inputs!$B$28&lt;&gt;"Ready to model","PENDING INPUTS",M83)</f>
        <v>0</v>
      </c>
      <c r="D84" s="3">
        <f>IF(Inputs!$B$28&lt;&gt;"Ready to model","PENDING INPUTS",ROUND(B84*(Inputs!$B$17)/12,2))</f>
        <v>0</v>
      </c>
      <c r="E84" s="3">
        <f>IF(Inputs!$B$28&lt;&gt;"Ready to model","PENDING INPUTS",ROUND(C84*Inputs!$B$5/12,2))</f>
        <v>0</v>
      </c>
      <c r="F84" s="3">
        <f>IF(Inputs!$B$28&lt;&gt;"Ready to model","PENDING INPUTS",MIN(B84+D84,IF(A84&gt;=Inputs!$B$18,B84+D84,ROUND(IF(Inputs!$B$17=0,Inputs!$B$8*(1+Inputs!$B$19*Inputs!$B$20)/Inputs!$B$18,-PMT(Inputs!$B$17/12,Inputs!$B$18,Inputs!$B$8*(1+Inputs!$B$19*Inputs!$B$20))),2))))</f>
        <v>0</v>
      </c>
      <c r="G84" s="3">
        <f>IF(Inputs!$B$28&lt;&gt;"Ready to model","PENDING INPUTS",MIN(C84+E84,Inputs!$B$9))</f>
        <v>0</v>
      </c>
      <c r="H84" s="3">
        <f>IF(Inputs!$B$28&lt;&gt;"Ready to model","PENDING INPUTS",Inputs!$B$7)</f>
        <v>550</v>
      </c>
      <c r="I84" s="3">
        <f>IF(Inputs!$B$28&lt;&gt;"Ready to model","PENDING INPUTS",MAX(0,F84+G84-H84))</f>
        <v>0</v>
      </c>
      <c r="J84" s="3">
        <f>IF(Inputs!$B$28&lt;&gt;"Ready to model","PENDING INPUTS",IF(F84+G84&gt;H84,IF(F84+G84=0,0,H84*F84/(F84+G84)),MIN(B84+D84,F84+MAX(0,H84-F84-G84-IF((Inputs!$B$17)&lt;Inputs!$B$5,C84+E84-G84,0)))))</f>
        <v>0</v>
      </c>
      <c r="K84" s="3">
        <f>IF(Inputs!$B$28&lt;&gt;"Ready to model","PENDING INPUTS",MIN(C84+E84,MAX(0,H84-J84)))</f>
        <v>0</v>
      </c>
      <c r="L84" s="3">
        <f>IF(Inputs!$B$28&lt;&gt;"Ready to model","PENDING INPUTS",MAX(0,B84+D84-J84))</f>
        <v>0</v>
      </c>
      <c r="M84" s="3">
        <f>IF(Inputs!$B$28&lt;&gt;"Ready to model","PENDING INPUTS",MAX(0,C84+E84-K84))</f>
        <v>0</v>
      </c>
      <c r="N84" s="3">
        <f>IF(Inputs!$B$28&lt;&gt;"Ready to model","PENDING INPUTS",L84+M84)</f>
        <v>0</v>
      </c>
      <c r="O84" s="3">
        <f>IF(Inputs!$B$28&lt;&gt;"Ready to model","PENDING INPUTS",D84+E84+O83)</f>
        <v>1516.37</v>
      </c>
      <c r="P84" s="3">
        <f>IF(Inputs!$B$28&lt;&gt;"Ready to model","PENDING INPUTS",J84+K84+P83)</f>
        <v>11532.370000000006</v>
      </c>
    </row>
    <row r="85" spans="1:16" ht="27.95" customHeight="1" x14ac:dyDescent="0.25">
      <c r="A85">
        <v>81</v>
      </c>
      <c r="B85" s="3">
        <f>IF(Inputs!$B$28&lt;&gt;"Ready to model","PENDING INPUTS",L84)</f>
        <v>0</v>
      </c>
      <c r="C85" s="3">
        <f>IF(Inputs!$B$28&lt;&gt;"Ready to model","PENDING INPUTS",M84)</f>
        <v>0</v>
      </c>
      <c r="D85" s="3">
        <f>IF(Inputs!$B$28&lt;&gt;"Ready to model","PENDING INPUTS",ROUND(B85*(Inputs!$B$17)/12,2))</f>
        <v>0</v>
      </c>
      <c r="E85" s="3">
        <f>IF(Inputs!$B$28&lt;&gt;"Ready to model","PENDING INPUTS",ROUND(C85*Inputs!$B$5/12,2))</f>
        <v>0</v>
      </c>
      <c r="F85" s="3">
        <f>IF(Inputs!$B$28&lt;&gt;"Ready to model","PENDING INPUTS",MIN(B85+D85,IF(A85&gt;=Inputs!$B$18,B85+D85,ROUND(IF(Inputs!$B$17=0,Inputs!$B$8*(1+Inputs!$B$19*Inputs!$B$20)/Inputs!$B$18,-PMT(Inputs!$B$17/12,Inputs!$B$18,Inputs!$B$8*(1+Inputs!$B$19*Inputs!$B$20))),2))))</f>
        <v>0</v>
      </c>
      <c r="G85" s="3">
        <f>IF(Inputs!$B$28&lt;&gt;"Ready to model","PENDING INPUTS",MIN(C85+E85,Inputs!$B$9))</f>
        <v>0</v>
      </c>
      <c r="H85" s="3">
        <f>IF(Inputs!$B$28&lt;&gt;"Ready to model","PENDING INPUTS",Inputs!$B$7)</f>
        <v>550</v>
      </c>
      <c r="I85" s="3">
        <f>IF(Inputs!$B$28&lt;&gt;"Ready to model","PENDING INPUTS",MAX(0,F85+G85-H85))</f>
        <v>0</v>
      </c>
      <c r="J85" s="3">
        <f>IF(Inputs!$B$28&lt;&gt;"Ready to model","PENDING INPUTS",IF(F85+G85&gt;H85,IF(F85+G85=0,0,H85*F85/(F85+G85)),MIN(B85+D85,F85+MAX(0,H85-F85-G85-IF((Inputs!$B$17)&lt;Inputs!$B$5,C85+E85-G85,0)))))</f>
        <v>0</v>
      </c>
      <c r="K85" s="3">
        <f>IF(Inputs!$B$28&lt;&gt;"Ready to model","PENDING INPUTS",MIN(C85+E85,MAX(0,H85-J85)))</f>
        <v>0</v>
      </c>
      <c r="L85" s="3">
        <f>IF(Inputs!$B$28&lt;&gt;"Ready to model","PENDING INPUTS",MAX(0,B85+D85-J85))</f>
        <v>0</v>
      </c>
      <c r="M85" s="3">
        <f>IF(Inputs!$B$28&lt;&gt;"Ready to model","PENDING INPUTS",MAX(0,C85+E85-K85))</f>
        <v>0</v>
      </c>
      <c r="N85" s="3">
        <f>IF(Inputs!$B$28&lt;&gt;"Ready to model","PENDING INPUTS",L85+M85)</f>
        <v>0</v>
      </c>
      <c r="O85" s="3">
        <f>IF(Inputs!$B$28&lt;&gt;"Ready to model","PENDING INPUTS",D85+E85+O84)</f>
        <v>1516.37</v>
      </c>
      <c r="P85" s="3">
        <f>IF(Inputs!$B$28&lt;&gt;"Ready to model","PENDING INPUTS",J85+K85+P84)</f>
        <v>11532.370000000006</v>
      </c>
    </row>
    <row r="86" spans="1:16" ht="27.95" customHeight="1" x14ac:dyDescent="0.25">
      <c r="A86">
        <v>82</v>
      </c>
      <c r="B86" s="3">
        <f>IF(Inputs!$B$28&lt;&gt;"Ready to model","PENDING INPUTS",L85)</f>
        <v>0</v>
      </c>
      <c r="C86" s="3">
        <f>IF(Inputs!$B$28&lt;&gt;"Ready to model","PENDING INPUTS",M85)</f>
        <v>0</v>
      </c>
      <c r="D86" s="3">
        <f>IF(Inputs!$B$28&lt;&gt;"Ready to model","PENDING INPUTS",ROUND(B86*(Inputs!$B$17)/12,2))</f>
        <v>0</v>
      </c>
      <c r="E86" s="3">
        <f>IF(Inputs!$B$28&lt;&gt;"Ready to model","PENDING INPUTS",ROUND(C86*Inputs!$B$5/12,2))</f>
        <v>0</v>
      </c>
      <c r="F86" s="3">
        <f>IF(Inputs!$B$28&lt;&gt;"Ready to model","PENDING INPUTS",MIN(B86+D86,IF(A86&gt;=Inputs!$B$18,B86+D86,ROUND(IF(Inputs!$B$17=0,Inputs!$B$8*(1+Inputs!$B$19*Inputs!$B$20)/Inputs!$B$18,-PMT(Inputs!$B$17/12,Inputs!$B$18,Inputs!$B$8*(1+Inputs!$B$19*Inputs!$B$20))),2))))</f>
        <v>0</v>
      </c>
      <c r="G86" s="3">
        <f>IF(Inputs!$B$28&lt;&gt;"Ready to model","PENDING INPUTS",MIN(C86+E86,Inputs!$B$9))</f>
        <v>0</v>
      </c>
      <c r="H86" s="3">
        <f>IF(Inputs!$B$28&lt;&gt;"Ready to model","PENDING INPUTS",Inputs!$B$7)</f>
        <v>550</v>
      </c>
      <c r="I86" s="3">
        <f>IF(Inputs!$B$28&lt;&gt;"Ready to model","PENDING INPUTS",MAX(0,F86+G86-H86))</f>
        <v>0</v>
      </c>
      <c r="J86" s="3">
        <f>IF(Inputs!$B$28&lt;&gt;"Ready to model","PENDING INPUTS",IF(F86+G86&gt;H86,IF(F86+G86=0,0,H86*F86/(F86+G86)),MIN(B86+D86,F86+MAX(0,H86-F86-G86-IF((Inputs!$B$17)&lt;Inputs!$B$5,C86+E86-G86,0)))))</f>
        <v>0</v>
      </c>
      <c r="K86" s="3">
        <f>IF(Inputs!$B$28&lt;&gt;"Ready to model","PENDING INPUTS",MIN(C86+E86,MAX(0,H86-J86)))</f>
        <v>0</v>
      </c>
      <c r="L86" s="3">
        <f>IF(Inputs!$B$28&lt;&gt;"Ready to model","PENDING INPUTS",MAX(0,B86+D86-J86))</f>
        <v>0</v>
      </c>
      <c r="M86" s="3">
        <f>IF(Inputs!$B$28&lt;&gt;"Ready to model","PENDING INPUTS",MAX(0,C86+E86-K86))</f>
        <v>0</v>
      </c>
      <c r="N86" s="3">
        <f>IF(Inputs!$B$28&lt;&gt;"Ready to model","PENDING INPUTS",L86+M86)</f>
        <v>0</v>
      </c>
      <c r="O86" s="3">
        <f>IF(Inputs!$B$28&lt;&gt;"Ready to model","PENDING INPUTS",D86+E86+O85)</f>
        <v>1516.37</v>
      </c>
      <c r="P86" s="3">
        <f>IF(Inputs!$B$28&lt;&gt;"Ready to model","PENDING INPUTS",J86+K86+P85)</f>
        <v>11532.370000000006</v>
      </c>
    </row>
    <row r="87" spans="1:16" ht="27.95" customHeight="1" x14ac:dyDescent="0.25">
      <c r="A87">
        <v>83</v>
      </c>
      <c r="B87" s="3">
        <f>IF(Inputs!$B$28&lt;&gt;"Ready to model","PENDING INPUTS",L86)</f>
        <v>0</v>
      </c>
      <c r="C87" s="3">
        <f>IF(Inputs!$B$28&lt;&gt;"Ready to model","PENDING INPUTS",M86)</f>
        <v>0</v>
      </c>
      <c r="D87" s="3">
        <f>IF(Inputs!$B$28&lt;&gt;"Ready to model","PENDING INPUTS",ROUND(B87*(Inputs!$B$17)/12,2))</f>
        <v>0</v>
      </c>
      <c r="E87" s="3">
        <f>IF(Inputs!$B$28&lt;&gt;"Ready to model","PENDING INPUTS",ROUND(C87*Inputs!$B$5/12,2))</f>
        <v>0</v>
      </c>
      <c r="F87" s="3">
        <f>IF(Inputs!$B$28&lt;&gt;"Ready to model","PENDING INPUTS",MIN(B87+D87,IF(A87&gt;=Inputs!$B$18,B87+D87,ROUND(IF(Inputs!$B$17=0,Inputs!$B$8*(1+Inputs!$B$19*Inputs!$B$20)/Inputs!$B$18,-PMT(Inputs!$B$17/12,Inputs!$B$18,Inputs!$B$8*(1+Inputs!$B$19*Inputs!$B$20))),2))))</f>
        <v>0</v>
      </c>
      <c r="G87" s="3">
        <f>IF(Inputs!$B$28&lt;&gt;"Ready to model","PENDING INPUTS",MIN(C87+E87,Inputs!$B$9))</f>
        <v>0</v>
      </c>
      <c r="H87" s="3">
        <f>IF(Inputs!$B$28&lt;&gt;"Ready to model","PENDING INPUTS",Inputs!$B$7)</f>
        <v>550</v>
      </c>
      <c r="I87" s="3">
        <f>IF(Inputs!$B$28&lt;&gt;"Ready to model","PENDING INPUTS",MAX(0,F87+G87-H87))</f>
        <v>0</v>
      </c>
      <c r="J87" s="3">
        <f>IF(Inputs!$B$28&lt;&gt;"Ready to model","PENDING INPUTS",IF(F87+G87&gt;H87,IF(F87+G87=0,0,H87*F87/(F87+G87)),MIN(B87+D87,F87+MAX(0,H87-F87-G87-IF((Inputs!$B$17)&lt;Inputs!$B$5,C87+E87-G87,0)))))</f>
        <v>0</v>
      </c>
      <c r="K87" s="3">
        <f>IF(Inputs!$B$28&lt;&gt;"Ready to model","PENDING INPUTS",MIN(C87+E87,MAX(0,H87-J87)))</f>
        <v>0</v>
      </c>
      <c r="L87" s="3">
        <f>IF(Inputs!$B$28&lt;&gt;"Ready to model","PENDING INPUTS",MAX(0,B87+D87-J87))</f>
        <v>0</v>
      </c>
      <c r="M87" s="3">
        <f>IF(Inputs!$B$28&lt;&gt;"Ready to model","PENDING INPUTS",MAX(0,C87+E87-K87))</f>
        <v>0</v>
      </c>
      <c r="N87" s="3">
        <f>IF(Inputs!$B$28&lt;&gt;"Ready to model","PENDING INPUTS",L87+M87)</f>
        <v>0</v>
      </c>
      <c r="O87" s="3">
        <f>IF(Inputs!$B$28&lt;&gt;"Ready to model","PENDING INPUTS",D87+E87+O86)</f>
        <v>1516.37</v>
      </c>
      <c r="P87" s="3">
        <f>IF(Inputs!$B$28&lt;&gt;"Ready to model","PENDING INPUTS",J87+K87+P86)</f>
        <v>11532.370000000006</v>
      </c>
    </row>
    <row r="88" spans="1:16" ht="27.95" customHeight="1" x14ac:dyDescent="0.25">
      <c r="A88">
        <v>84</v>
      </c>
      <c r="B88" s="3">
        <f>IF(Inputs!$B$28&lt;&gt;"Ready to model","PENDING INPUTS",L87)</f>
        <v>0</v>
      </c>
      <c r="C88" s="3">
        <f>IF(Inputs!$B$28&lt;&gt;"Ready to model","PENDING INPUTS",M87)</f>
        <v>0</v>
      </c>
      <c r="D88" s="3">
        <f>IF(Inputs!$B$28&lt;&gt;"Ready to model","PENDING INPUTS",ROUND(B88*(Inputs!$B$17)/12,2))</f>
        <v>0</v>
      </c>
      <c r="E88" s="3">
        <f>IF(Inputs!$B$28&lt;&gt;"Ready to model","PENDING INPUTS",ROUND(C88*Inputs!$B$5/12,2))</f>
        <v>0</v>
      </c>
      <c r="F88" s="3">
        <f>IF(Inputs!$B$28&lt;&gt;"Ready to model","PENDING INPUTS",MIN(B88+D88,IF(A88&gt;=Inputs!$B$18,B88+D88,ROUND(IF(Inputs!$B$17=0,Inputs!$B$8*(1+Inputs!$B$19*Inputs!$B$20)/Inputs!$B$18,-PMT(Inputs!$B$17/12,Inputs!$B$18,Inputs!$B$8*(1+Inputs!$B$19*Inputs!$B$20))),2))))</f>
        <v>0</v>
      </c>
      <c r="G88" s="3">
        <f>IF(Inputs!$B$28&lt;&gt;"Ready to model","PENDING INPUTS",MIN(C88+E88,Inputs!$B$9))</f>
        <v>0</v>
      </c>
      <c r="H88" s="3">
        <f>IF(Inputs!$B$28&lt;&gt;"Ready to model","PENDING INPUTS",Inputs!$B$7)</f>
        <v>550</v>
      </c>
      <c r="I88" s="3">
        <f>IF(Inputs!$B$28&lt;&gt;"Ready to model","PENDING INPUTS",MAX(0,F88+G88-H88))</f>
        <v>0</v>
      </c>
      <c r="J88" s="3">
        <f>IF(Inputs!$B$28&lt;&gt;"Ready to model","PENDING INPUTS",IF(F88+G88&gt;H88,IF(F88+G88=0,0,H88*F88/(F88+G88)),MIN(B88+D88,F88+MAX(0,H88-F88-G88-IF((Inputs!$B$17)&lt;Inputs!$B$5,C88+E88-G88,0)))))</f>
        <v>0</v>
      </c>
      <c r="K88" s="3">
        <f>IF(Inputs!$B$28&lt;&gt;"Ready to model","PENDING INPUTS",MIN(C88+E88,MAX(0,H88-J88)))</f>
        <v>0</v>
      </c>
      <c r="L88" s="3">
        <f>IF(Inputs!$B$28&lt;&gt;"Ready to model","PENDING INPUTS",MAX(0,B88+D88-J88))</f>
        <v>0</v>
      </c>
      <c r="M88" s="3">
        <f>IF(Inputs!$B$28&lt;&gt;"Ready to model","PENDING INPUTS",MAX(0,C88+E88-K88))</f>
        <v>0</v>
      </c>
      <c r="N88" s="3">
        <f>IF(Inputs!$B$28&lt;&gt;"Ready to model","PENDING INPUTS",L88+M88)</f>
        <v>0</v>
      </c>
      <c r="O88" s="3">
        <f>IF(Inputs!$B$28&lt;&gt;"Ready to model","PENDING INPUTS",D88+E88+O87)</f>
        <v>1516.37</v>
      </c>
      <c r="P88" s="3">
        <f>IF(Inputs!$B$28&lt;&gt;"Ready to model","PENDING INPUTS",J88+K88+P87)</f>
        <v>11532.370000000006</v>
      </c>
    </row>
    <row r="89" spans="1:16" ht="27.95" customHeight="1" x14ac:dyDescent="0.25">
      <c r="A89">
        <v>85</v>
      </c>
      <c r="B89" s="3">
        <f>IF(Inputs!$B$28&lt;&gt;"Ready to model","PENDING INPUTS",L88)</f>
        <v>0</v>
      </c>
      <c r="C89" s="3">
        <f>IF(Inputs!$B$28&lt;&gt;"Ready to model","PENDING INPUTS",M88)</f>
        <v>0</v>
      </c>
      <c r="D89" s="3">
        <f>IF(Inputs!$B$28&lt;&gt;"Ready to model","PENDING INPUTS",ROUND(B89*(Inputs!$B$17)/12,2))</f>
        <v>0</v>
      </c>
      <c r="E89" s="3">
        <f>IF(Inputs!$B$28&lt;&gt;"Ready to model","PENDING INPUTS",ROUND(C89*Inputs!$B$5/12,2))</f>
        <v>0</v>
      </c>
      <c r="F89" s="3">
        <f>IF(Inputs!$B$28&lt;&gt;"Ready to model","PENDING INPUTS",MIN(B89+D89,IF(A89&gt;=Inputs!$B$18,B89+D89,ROUND(IF(Inputs!$B$17=0,Inputs!$B$8*(1+Inputs!$B$19*Inputs!$B$20)/Inputs!$B$18,-PMT(Inputs!$B$17/12,Inputs!$B$18,Inputs!$B$8*(1+Inputs!$B$19*Inputs!$B$20))),2))))</f>
        <v>0</v>
      </c>
      <c r="G89" s="3">
        <f>IF(Inputs!$B$28&lt;&gt;"Ready to model","PENDING INPUTS",MIN(C89+E89,Inputs!$B$9))</f>
        <v>0</v>
      </c>
      <c r="H89" s="3">
        <f>IF(Inputs!$B$28&lt;&gt;"Ready to model","PENDING INPUTS",Inputs!$B$7)</f>
        <v>550</v>
      </c>
      <c r="I89" s="3">
        <f>IF(Inputs!$B$28&lt;&gt;"Ready to model","PENDING INPUTS",MAX(0,F89+G89-H89))</f>
        <v>0</v>
      </c>
      <c r="J89" s="3">
        <f>IF(Inputs!$B$28&lt;&gt;"Ready to model","PENDING INPUTS",IF(F89+G89&gt;H89,IF(F89+G89=0,0,H89*F89/(F89+G89)),MIN(B89+D89,F89+MAX(0,H89-F89-G89-IF((Inputs!$B$17)&lt;Inputs!$B$5,C89+E89-G89,0)))))</f>
        <v>0</v>
      </c>
      <c r="K89" s="3">
        <f>IF(Inputs!$B$28&lt;&gt;"Ready to model","PENDING INPUTS",MIN(C89+E89,MAX(0,H89-J89)))</f>
        <v>0</v>
      </c>
      <c r="L89" s="3">
        <f>IF(Inputs!$B$28&lt;&gt;"Ready to model","PENDING INPUTS",MAX(0,B89+D89-J89))</f>
        <v>0</v>
      </c>
      <c r="M89" s="3">
        <f>IF(Inputs!$B$28&lt;&gt;"Ready to model","PENDING INPUTS",MAX(0,C89+E89-K89))</f>
        <v>0</v>
      </c>
      <c r="N89" s="3">
        <f>IF(Inputs!$B$28&lt;&gt;"Ready to model","PENDING INPUTS",L89+M89)</f>
        <v>0</v>
      </c>
      <c r="O89" s="3">
        <f>IF(Inputs!$B$28&lt;&gt;"Ready to model","PENDING INPUTS",D89+E89+O88)</f>
        <v>1516.37</v>
      </c>
      <c r="P89" s="3">
        <f>IF(Inputs!$B$28&lt;&gt;"Ready to model","PENDING INPUTS",J89+K89+P88)</f>
        <v>11532.370000000006</v>
      </c>
    </row>
    <row r="90" spans="1:16" ht="27.95" customHeight="1" x14ac:dyDescent="0.25">
      <c r="A90">
        <v>86</v>
      </c>
      <c r="B90" s="3">
        <f>IF(Inputs!$B$28&lt;&gt;"Ready to model","PENDING INPUTS",L89)</f>
        <v>0</v>
      </c>
      <c r="C90" s="3">
        <f>IF(Inputs!$B$28&lt;&gt;"Ready to model","PENDING INPUTS",M89)</f>
        <v>0</v>
      </c>
      <c r="D90" s="3">
        <f>IF(Inputs!$B$28&lt;&gt;"Ready to model","PENDING INPUTS",ROUND(B90*(Inputs!$B$17)/12,2))</f>
        <v>0</v>
      </c>
      <c r="E90" s="3">
        <f>IF(Inputs!$B$28&lt;&gt;"Ready to model","PENDING INPUTS",ROUND(C90*Inputs!$B$5/12,2))</f>
        <v>0</v>
      </c>
      <c r="F90" s="3">
        <f>IF(Inputs!$B$28&lt;&gt;"Ready to model","PENDING INPUTS",MIN(B90+D90,IF(A90&gt;=Inputs!$B$18,B90+D90,ROUND(IF(Inputs!$B$17=0,Inputs!$B$8*(1+Inputs!$B$19*Inputs!$B$20)/Inputs!$B$18,-PMT(Inputs!$B$17/12,Inputs!$B$18,Inputs!$B$8*(1+Inputs!$B$19*Inputs!$B$20))),2))))</f>
        <v>0</v>
      </c>
      <c r="G90" s="3">
        <f>IF(Inputs!$B$28&lt;&gt;"Ready to model","PENDING INPUTS",MIN(C90+E90,Inputs!$B$9))</f>
        <v>0</v>
      </c>
      <c r="H90" s="3">
        <f>IF(Inputs!$B$28&lt;&gt;"Ready to model","PENDING INPUTS",Inputs!$B$7)</f>
        <v>550</v>
      </c>
      <c r="I90" s="3">
        <f>IF(Inputs!$B$28&lt;&gt;"Ready to model","PENDING INPUTS",MAX(0,F90+G90-H90))</f>
        <v>0</v>
      </c>
      <c r="J90" s="3">
        <f>IF(Inputs!$B$28&lt;&gt;"Ready to model","PENDING INPUTS",IF(F90+G90&gt;H90,IF(F90+G90=0,0,H90*F90/(F90+G90)),MIN(B90+D90,F90+MAX(0,H90-F90-G90-IF((Inputs!$B$17)&lt;Inputs!$B$5,C90+E90-G90,0)))))</f>
        <v>0</v>
      </c>
      <c r="K90" s="3">
        <f>IF(Inputs!$B$28&lt;&gt;"Ready to model","PENDING INPUTS",MIN(C90+E90,MAX(0,H90-J90)))</f>
        <v>0</v>
      </c>
      <c r="L90" s="3">
        <f>IF(Inputs!$B$28&lt;&gt;"Ready to model","PENDING INPUTS",MAX(0,B90+D90-J90))</f>
        <v>0</v>
      </c>
      <c r="M90" s="3">
        <f>IF(Inputs!$B$28&lt;&gt;"Ready to model","PENDING INPUTS",MAX(0,C90+E90-K90))</f>
        <v>0</v>
      </c>
      <c r="N90" s="3">
        <f>IF(Inputs!$B$28&lt;&gt;"Ready to model","PENDING INPUTS",L90+M90)</f>
        <v>0</v>
      </c>
      <c r="O90" s="3">
        <f>IF(Inputs!$B$28&lt;&gt;"Ready to model","PENDING INPUTS",D90+E90+O89)</f>
        <v>1516.37</v>
      </c>
      <c r="P90" s="3">
        <f>IF(Inputs!$B$28&lt;&gt;"Ready to model","PENDING INPUTS",J90+K90+P89)</f>
        <v>11532.370000000006</v>
      </c>
    </row>
    <row r="91" spans="1:16" ht="27.95" customHeight="1" x14ac:dyDescent="0.25">
      <c r="A91">
        <v>87</v>
      </c>
      <c r="B91" s="3">
        <f>IF(Inputs!$B$28&lt;&gt;"Ready to model","PENDING INPUTS",L90)</f>
        <v>0</v>
      </c>
      <c r="C91" s="3">
        <f>IF(Inputs!$B$28&lt;&gt;"Ready to model","PENDING INPUTS",M90)</f>
        <v>0</v>
      </c>
      <c r="D91" s="3">
        <f>IF(Inputs!$B$28&lt;&gt;"Ready to model","PENDING INPUTS",ROUND(B91*(Inputs!$B$17)/12,2))</f>
        <v>0</v>
      </c>
      <c r="E91" s="3">
        <f>IF(Inputs!$B$28&lt;&gt;"Ready to model","PENDING INPUTS",ROUND(C91*Inputs!$B$5/12,2))</f>
        <v>0</v>
      </c>
      <c r="F91" s="3">
        <f>IF(Inputs!$B$28&lt;&gt;"Ready to model","PENDING INPUTS",MIN(B91+D91,IF(A91&gt;=Inputs!$B$18,B91+D91,ROUND(IF(Inputs!$B$17=0,Inputs!$B$8*(1+Inputs!$B$19*Inputs!$B$20)/Inputs!$B$18,-PMT(Inputs!$B$17/12,Inputs!$B$18,Inputs!$B$8*(1+Inputs!$B$19*Inputs!$B$20))),2))))</f>
        <v>0</v>
      </c>
      <c r="G91" s="3">
        <f>IF(Inputs!$B$28&lt;&gt;"Ready to model","PENDING INPUTS",MIN(C91+E91,Inputs!$B$9))</f>
        <v>0</v>
      </c>
      <c r="H91" s="3">
        <f>IF(Inputs!$B$28&lt;&gt;"Ready to model","PENDING INPUTS",Inputs!$B$7)</f>
        <v>550</v>
      </c>
      <c r="I91" s="3">
        <f>IF(Inputs!$B$28&lt;&gt;"Ready to model","PENDING INPUTS",MAX(0,F91+G91-H91))</f>
        <v>0</v>
      </c>
      <c r="J91" s="3">
        <f>IF(Inputs!$B$28&lt;&gt;"Ready to model","PENDING INPUTS",IF(F91+G91&gt;H91,IF(F91+G91=0,0,H91*F91/(F91+G91)),MIN(B91+D91,F91+MAX(0,H91-F91-G91-IF((Inputs!$B$17)&lt;Inputs!$B$5,C91+E91-G91,0)))))</f>
        <v>0</v>
      </c>
      <c r="K91" s="3">
        <f>IF(Inputs!$B$28&lt;&gt;"Ready to model","PENDING INPUTS",MIN(C91+E91,MAX(0,H91-J91)))</f>
        <v>0</v>
      </c>
      <c r="L91" s="3">
        <f>IF(Inputs!$B$28&lt;&gt;"Ready to model","PENDING INPUTS",MAX(0,B91+D91-J91))</f>
        <v>0</v>
      </c>
      <c r="M91" s="3">
        <f>IF(Inputs!$B$28&lt;&gt;"Ready to model","PENDING INPUTS",MAX(0,C91+E91-K91))</f>
        <v>0</v>
      </c>
      <c r="N91" s="3">
        <f>IF(Inputs!$B$28&lt;&gt;"Ready to model","PENDING INPUTS",L91+M91)</f>
        <v>0</v>
      </c>
      <c r="O91" s="3">
        <f>IF(Inputs!$B$28&lt;&gt;"Ready to model","PENDING INPUTS",D91+E91+O90)</f>
        <v>1516.37</v>
      </c>
      <c r="P91" s="3">
        <f>IF(Inputs!$B$28&lt;&gt;"Ready to model","PENDING INPUTS",J91+K91+P90)</f>
        <v>11532.370000000006</v>
      </c>
    </row>
    <row r="92" spans="1:16" ht="27.95" customHeight="1" x14ac:dyDescent="0.25">
      <c r="A92">
        <v>88</v>
      </c>
      <c r="B92" s="3">
        <f>IF(Inputs!$B$28&lt;&gt;"Ready to model","PENDING INPUTS",L91)</f>
        <v>0</v>
      </c>
      <c r="C92" s="3">
        <f>IF(Inputs!$B$28&lt;&gt;"Ready to model","PENDING INPUTS",M91)</f>
        <v>0</v>
      </c>
      <c r="D92" s="3">
        <f>IF(Inputs!$B$28&lt;&gt;"Ready to model","PENDING INPUTS",ROUND(B92*(Inputs!$B$17)/12,2))</f>
        <v>0</v>
      </c>
      <c r="E92" s="3">
        <f>IF(Inputs!$B$28&lt;&gt;"Ready to model","PENDING INPUTS",ROUND(C92*Inputs!$B$5/12,2))</f>
        <v>0</v>
      </c>
      <c r="F92" s="3">
        <f>IF(Inputs!$B$28&lt;&gt;"Ready to model","PENDING INPUTS",MIN(B92+D92,IF(A92&gt;=Inputs!$B$18,B92+D92,ROUND(IF(Inputs!$B$17=0,Inputs!$B$8*(1+Inputs!$B$19*Inputs!$B$20)/Inputs!$B$18,-PMT(Inputs!$B$17/12,Inputs!$B$18,Inputs!$B$8*(1+Inputs!$B$19*Inputs!$B$20))),2))))</f>
        <v>0</v>
      </c>
      <c r="G92" s="3">
        <f>IF(Inputs!$B$28&lt;&gt;"Ready to model","PENDING INPUTS",MIN(C92+E92,Inputs!$B$9))</f>
        <v>0</v>
      </c>
      <c r="H92" s="3">
        <f>IF(Inputs!$B$28&lt;&gt;"Ready to model","PENDING INPUTS",Inputs!$B$7)</f>
        <v>550</v>
      </c>
      <c r="I92" s="3">
        <f>IF(Inputs!$B$28&lt;&gt;"Ready to model","PENDING INPUTS",MAX(0,F92+G92-H92))</f>
        <v>0</v>
      </c>
      <c r="J92" s="3">
        <f>IF(Inputs!$B$28&lt;&gt;"Ready to model","PENDING INPUTS",IF(F92+G92&gt;H92,IF(F92+G92=0,0,H92*F92/(F92+G92)),MIN(B92+D92,F92+MAX(0,H92-F92-G92-IF((Inputs!$B$17)&lt;Inputs!$B$5,C92+E92-G92,0)))))</f>
        <v>0</v>
      </c>
      <c r="K92" s="3">
        <f>IF(Inputs!$B$28&lt;&gt;"Ready to model","PENDING INPUTS",MIN(C92+E92,MAX(0,H92-J92)))</f>
        <v>0</v>
      </c>
      <c r="L92" s="3">
        <f>IF(Inputs!$B$28&lt;&gt;"Ready to model","PENDING INPUTS",MAX(0,B92+D92-J92))</f>
        <v>0</v>
      </c>
      <c r="M92" s="3">
        <f>IF(Inputs!$B$28&lt;&gt;"Ready to model","PENDING INPUTS",MAX(0,C92+E92-K92))</f>
        <v>0</v>
      </c>
      <c r="N92" s="3">
        <f>IF(Inputs!$B$28&lt;&gt;"Ready to model","PENDING INPUTS",L92+M92)</f>
        <v>0</v>
      </c>
      <c r="O92" s="3">
        <f>IF(Inputs!$B$28&lt;&gt;"Ready to model","PENDING INPUTS",D92+E92+O91)</f>
        <v>1516.37</v>
      </c>
      <c r="P92" s="3">
        <f>IF(Inputs!$B$28&lt;&gt;"Ready to model","PENDING INPUTS",J92+K92+P91)</f>
        <v>11532.370000000006</v>
      </c>
    </row>
    <row r="93" spans="1:16" ht="27.95" customHeight="1" x14ac:dyDescent="0.25">
      <c r="A93">
        <v>89</v>
      </c>
      <c r="B93" s="3">
        <f>IF(Inputs!$B$28&lt;&gt;"Ready to model","PENDING INPUTS",L92)</f>
        <v>0</v>
      </c>
      <c r="C93" s="3">
        <f>IF(Inputs!$B$28&lt;&gt;"Ready to model","PENDING INPUTS",M92)</f>
        <v>0</v>
      </c>
      <c r="D93" s="3">
        <f>IF(Inputs!$B$28&lt;&gt;"Ready to model","PENDING INPUTS",ROUND(B93*(Inputs!$B$17)/12,2))</f>
        <v>0</v>
      </c>
      <c r="E93" s="3">
        <f>IF(Inputs!$B$28&lt;&gt;"Ready to model","PENDING INPUTS",ROUND(C93*Inputs!$B$5/12,2))</f>
        <v>0</v>
      </c>
      <c r="F93" s="3">
        <f>IF(Inputs!$B$28&lt;&gt;"Ready to model","PENDING INPUTS",MIN(B93+D93,IF(A93&gt;=Inputs!$B$18,B93+D93,ROUND(IF(Inputs!$B$17=0,Inputs!$B$8*(1+Inputs!$B$19*Inputs!$B$20)/Inputs!$B$18,-PMT(Inputs!$B$17/12,Inputs!$B$18,Inputs!$B$8*(1+Inputs!$B$19*Inputs!$B$20))),2))))</f>
        <v>0</v>
      </c>
      <c r="G93" s="3">
        <f>IF(Inputs!$B$28&lt;&gt;"Ready to model","PENDING INPUTS",MIN(C93+E93,Inputs!$B$9))</f>
        <v>0</v>
      </c>
      <c r="H93" s="3">
        <f>IF(Inputs!$B$28&lt;&gt;"Ready to model","PENDING INPUTS",Inputs!$B$7)</f>
        <v>550</v>
      </c>
      <c r="I93" s="3">
        <f>IF(Inputs!$B$28&lt;&gt;"Ready to model","PENDING INPUTS",MAX(0,F93+G93-H93))</f>
        <v>0</v>
      </c>
      <c r="J93" s="3">
        <f>IF(Inputs!$B$28&lt;&gt;"Ready to model","PENDING INPUTS",IF(F93+G93&gt;H93,IF(F93+G93=0,0,H93*F93/(F93+G93)),MIN(B93+D93,F93+MAX(0,H93-F93-G93-IF((Inputs!$B$17)&lt;Inputs!$B$5,C93+E93-G93,0)))))</f>
        <v>0</v>
      </c>
      <c r="K93" s="3">
        <f>IF(Inputs!$B$28&lt;&gt;"Ready to model","PENDING INPUTS",MIN(C93+E93,MAX(0,H93-J93)))</f>
        <v>0</v>
      </c>
      <c r="L93" s="3">
        <f>IF(Inputs!$B$28&lt;&gt;"Ready to model","PENDING INPUTS",MAX(0,B93+D93-J93))</f>
        <v>0</v>
      </c>
      <c r="M93" s="3">
        <f>IF(Inputs!$B$28&lt;&gt;"Ready to model","PENDING INPUTS",MAX(0,C93+E93-K93))</f>
        <v>0</v>
      </c>
      <c r="N93" s="3">
        <f>IF(Inputs!$B$28&lt;&gt;"Ready to model","PENDING INPUTS",L93+M93)</f>
        <v>0</v>
      </c>
      <c r="O93" s="3">
        <f>IF(Inputs!$B$28&lt;&gt;"Ready to model","PENDING INPUTS",D93+E93+O92)</f>
        <v>1516.37</v>
      </c>
      <c r="P93" s="3">
        <f>IF(Inputs!$B$28&lt;&gt;"Ready to model","PENDING INPUTS",J93+K93+P92)</f>
        <v>11532.370000000006</v>
      </c>
    </row>
    <row r="94" spans="1:16" ht="27.95" customHeight="1" x14ac:dyDescent="0.25">
      <c r="A94">
        <v>90</v>
      </c>
      <c r="B94" s="3">
        <f>IF(Inputs!$B$28&lt;&gt;"Ready to model","PENDING INPUTS",L93)</f>
        <v>0</v>
      </c>
      <c r="C94" s="3">
        <f>IF(Inputs!$B$28&lt;&gt;"Ready to model","PENDING INPUTS",M93)</f>
        <v>0</v>
      </c>
      <c r="D94" s="3">
        <f>IF(Inputs!$B$28&lt;&gt;"Ready to model","PENDING INPUTS",ROUND(B94*(Inputs!$B$17)/12,2))</f>
        <v>0</v>
      </c>
      <c r="E94" s="3">
        <f>IF(Inputs!$B$28&lt;&gt;"Ready to model","PENDING INPUTS",ROUND(C94*Inputs!$B$5/12,2))</f>
        <v>0</v>
      </c>
      <c r="F94" s="3">
        <f>IF(Inputs!$B$28&lt;&gt;"Ready to model","PENDING INPUTS",MIN(B94+D94,IF(A94&gt;=Inputs!$B$18,B94+D94,ROUND(IF(Inputs!$B$17=0,Inputs!$B$8*(1+Inputs!$B$19*Inputs!$B$20)/Inputs!$B$18,-PMT(Inputs!$B$17/12,Inputs!$B$18,Inputs!$B$8*(1+Inputs!$B$19*Inputs!$B$20))),2))))</f>
        <v>0</v>
      </c>
      <c r="G94" s="3">
        <f>IF(Inputs!$B$28&lt;&gt;"Ready to model","PENDING INPUTS",MIN(C94+E94,Inputs!$B$9))</f>
        <v>0</v>
      </c>
      <c r="H94" s="3">
        <f>IF(Inputs!$B$28&lt;&gt;"Ready to model","PENDING INPUTS",Inputs!$B$7)</f>
        <v>550</v>
      </c>
      <c r="I94" s="3">
        <f>IF(Inputs!$B$28&lt;&gt;"Ready to model","PENDING INPUTS",MAX(0,F94+G94-H94))</f>
        <v>0</v>
      </c>
      <c r="J94" s="3">
        <f>IF(Inputs!$B$28&lt;&gt;"Ready to model","PENDING INPUTS",IF(F94+G94&gt;H94,IF(F94+G94=0,0,H94*F94/(F94+G94)),MIN(B94+D94,F94+MAX(0,H94-F94-G94-IF((Inputs!$B$17)&lt;Inputs!$B$5,C94+E94-G94,0)))))</f>
        <v>0</v>
      </c>
      <c r="K94" s="3">
        <f>IF(Inputs!$B$28&lt;&gt;"Ready to model","PENDING INPUTS",MIN(C94+E94,MAX(0,H94-J94)))</f>
        <v>0</v>
      </c>
      <c r="L94" s="3">
        <f>IF(Inputs!$B$28&lt;&gt;"Ready to model","PENDING INPUTS",MAX(0,B94+D94-J94))</f>
        <v>0</v>
      </c>
      <c r="M94" s="3">
        <f>IF(Inputs!$B$28&lt;&gt;"Ready to model","PENDING INPUTS",MAX(0,C94+E94-K94))</f>
        <v>0</v>
      </c>
      <c r="N94" s="3">
        <f>IF(Inputs!$B$28&lt;&gt;"Ready to model","PENDING INPUTS",L94+M94)</f>
        <v>0</v>
      </c>
      <c r="O94" s="3">
        <f>IF(Inputs!$B$28&lt;&gt;"Ready to model","PENDING INPUTS",D94+E94+O93)</f>
        <v>1516.37</v>
      </c>
      <c r="P94" s="3">
        <f>IF(Inputs!$B$28&lt;&gt;"Ready to model","PENDING INPUTS",J94+K94+P93)</f>
        <v>11532.370000000006</v>
      </c>
    </row>
    <row r="95" spans="1:16" ht="27.95" customHeight="1" x14ac:dyDescent="0.25">
      <c r="A95">
        <v>91</v>
      </c>
      <c r="B95" s="3">
        <f>IF(Inputs!$B$28&lt;&gt;"Ready to model","PENDING INPUTS",L94)</f>
        <v>0</v>
      </c>
      <c r="C95" s="3">
        <f>IF(Inputs!$B$28&lt;&gt;"Ready to model","PENDING INPUTS",M94)</f>
        <v>0</v>
      </c>
      <c r="D95" s="3">
        <f>IF(Inputs!$B$28&lt;&gt;"Ready to model","PENDING INPUTS",ROUND(B95*(Inputs!$B$17)/12,2))</f>
        <v>0</v>
      </c>
      <c r="E95" s="3">
        <f>IF(Inputs!$B$28&lt;&gt;"Ready to model","PENDING INPUTS",ROUND(C95*Inputs!$B$5/12,2))</f>
        <v>0</v>
      </c>
      <c r="F95" s="3">
        <f>IF(Inputs!$B$28&lt;&gt;"Ready to model","PENDING INPUTS",MIN(B95+D95,IF(A95&gt;=Inputs!$B$18,B95+D95,ROUND(IF(Inputs!$B$17=0,Inputs!$B$8*(1+Inputs!$B$19*Inputs!$B$20)/Inputs!$B$18,-PMT(Inputs!$B$17/12,Inputs!$B$18,Inputs!$B$8*(1+Inputs!$B$19*Inputs!$B$20))),2))))</f>
        <v>0</v>
      </c>
      <c r="G95" s="3">
        <f>IF(Inputs!$B$28&lt;&gt;"Ready to model","PENDING INPUTS",MIN(C95+E95,Inputs!$B$9))</f>
        <v>0</v>
      </c>
      <c r="H95" s="3">
        <f>IF(Inputs!$B$28&lt;&gt;"Ready to model","PENDING INPUTS",Inputs!$B$7)</f>
        <v>550</v>
      </c>
      <c r="I95" s="3">
        <f>IF(Inputs!$B$28&lt;&gt;"Ready to model","PENDING INPUTS",MAX(0,F95+G95-H95))</f>
        <v>0</v>
      </c>
      <c r="J95" s="3">
        <f>IF(Inputs!$B$28&lt;&gt;"Ready to model","PENDING INPUTS",IF(F95+G95&gt;H95,IF(F95+G95=0,0,H95*F95/(F95+G95)),MIN(B95+D95,F95+MAX(0,H95-F95-G95-IF((Inputs!$B$17)&lt;Inputs!$B$5,C95+E95-G95,0)))))</f>
        <v>0</v>
      </c>
      <c r="K95" s="3">
        <f>IF(Inputs!$B$28&lt;&gt;"Ready to model","PENDING INPUTS",MIN(C95+E95,MAX(0,H95-J95)))</f>
        <v>0</v>
      </c>
      <c r="L95" s="3">
        <f>IF(Inputs!$B$28&lt;&gt;"Ready to model","PENDING INPUTS",MAX(0,B95+D95-J95))</f>
        <v>0</v>
      </c>
      <c r="M95" s="3">
        <f>IF(Inputs!$B$28&lt;&gt;"Ready to model","PENDING INPUTS",MAX(0,C95+E95-K95))</f>
        <v>0</v>
      </c>
      <c r="N95" s="3">
        <f>IF(Inputs!$B$28&lt;&gt;"Ready to model","PENDING INPUTS",L95+M95)</f>
        <v>0</v>
      </c>
      <c r="O95" s="3">
        <f>IF(Inputs!$B$28&lt;&gt;"Ready to model","PENDING INPUTS",D95+E95+O94)</f>
        <v>1516.37</v>
      </c>
      <c r="P95" s="3">
        <f>IF(Inputs!$B$28&lt;&gt;"Ready to model","PENDING INPUTS",J95+K95+P94)</f>
        <v>11532.370000000006</v>
      </c>
    </row>
    <row r="96" spans="1:16" ht="27.95" customHeight="1" x14ac:dyDescent="0.25">
      <c r="A96">
        <v>92</v>
      </c>
      <c r="B96" s="3">
        <f>IF(Inputs!$B$28&lt;&gt;"Ready to model","PENDING INPUTS",L95)</f>
        <v>0</v>
      </c>
      <c r="C96" s="3">
        <f>IF(Inputs!$B$28&lt;&gt;"Ready to model","PENDING INPUTS",M95)</f>
        <v>0</v>
      </c>
      <c r="D96" s="3">
        <f>IF(Inputs!$B$28&lt;&gt;"Ready to model","PENDING INPUTS",ROUND(B96*(Inputs!$B$17)/12,2))</f>
        <v>0</v>
      </c>
      <c r="E96" s="3">
        <f>IF(Inputs!$B$28&lt;&gt;"Ready to model","PENDING INPUTS",ROUND(C96*Inputs!$B$5/12,2))</f>
        <v>0</v>
      </c>
      <c r="F96" s="3">
        <f>IF(Inputs!$B$28&lt;&gt;"Ready to model","PENDING INPUTS",MIN(B96+D96,IF(A96&gt;=Inputs!$B$18,B96+D96,ROUND(IF(Inputs!$B$17=0,Inputs!$B$8*(1+Inputs!$B$19*Inputs!$B$20)/Inputs!$B$18,-PMT(Inputs!$B$17/12,Inputs!$B$18,Inputs!$B$8*(1+Inputs!$B$19*Inputs!$B$20))),2))))</f>
        <v>0</v>
      </c>
      <c r="G96" s="3">
        <f>IF(Inputs!$B$28&lt;&gt;"Ready to model","PENDING INPUTS",MIN(C96+E96,Inputs!$B$9))</f>
        <v>0</v>
      </c>
      <c r="H96" s="3">
        <f>IF(Inputs!$B$28&lt;&gt;"Ready to model","PENDING INPUTS",Inputs!$B$7)</f>
        <v>550</v>
      </c>
      <c r="I96" s="3">
        <f>IF(Inputs!$B$28&lt;&gt;"Ready to model","PENDING INPUTS",MAX(0,F96+G96-H96))</f>
        <v>0</v>
      </c>
      <c r="J96" s="3">
        <f>IF(Inputs!$B$28&lt;&gt;"Ready to model","PENDING INPUTS",IF(F96+G96&gt;H96,IF(F96+G96=0,0,H96*F96/(F96+G96)),MIN(B96+D96,F96+MAX(0,H96-F96-G96-IF((Inputs!$B$17)&lt;Inputs!$B$5,C96+E96-G96,0)))))</f>
        <v>0</v>
      </c>
      <c r="K96" s="3">
        <f>IF(Inputs!$B$28&lt;&gt;"Ready to model","PENDING INPUTS",MIN(C96+E96,MAX(0,H96-J96)))</f>
        <v>0</v>
      </c>
      <c r="L96" s="3">
        <f>IF(Inputs!$B$28&lt;&gt;"Ready to model","PENDING INPUTS",MAX(0,B96+D96-J96))</f>
        <v>0</v>
      </c>
      <c r="M96" s="3">
        <f>IF(Inputs!$B$28&lt;&gt;"Ready to model","PENDING INPUTS",MAX(0,C96+E96-K96))</f>
        <v>0</v>
      </c>
      <c r="N96" s="3">
        <f>IF(Inputs!$B$28&lt;&gt;"Ready to model","PENDING INPUTS",L96+M96)</f>
        <v>0</v>
      </c>
      <c r="O96" s="3">
        <f>IF(Inputs!$B$28&lt;&gt;"Ready to model","PENDING INPUTS",D96+E96+O95)</f>
        <v>1516.37</v>
      </c>
      <c r="P96" s="3">
        <f>IF(Inputs!$B$28&lt;&gt;"Ready to model","PENDING INPUTS",J96+K96+P95)</f>
        <v>11532.370000000006</v>
      </c>
    </row>
    <row r="97" spans="1:16" ht="27.95" customHeight="1" x14ac:dyDescent="0.25">
      <c r="A97">
        <v>93</v>
      </c>
      <c r="B97" s="3">
        <f>IF(Inputs!$B$28&lt;&gt;"Ready to model","PENDING INPUTS",L96)</f>
        <v>0</v>
      </c>
      <c r="C97" s="3">
        <f>IF(Inputs!$B$28&lt;&gt;"Ready to model","PENDING INPUTS",M96)</f>
        <v>0</v>
      </c>
      <c r="D97" s="3">
        <f>IF(Inputs!$B$28&lt;&gt;"Ready to model","PENDING INPUTS",ROUND(B97*(Inputs!$B$17)/12,2))</f>
        <v>0</v>
      </c>
      <c r="E97" s="3">
        <f>IF(Inputs!$B$28&lt;&gt;"Ready to model","PENDING INPUTS",ROUND(C97*Inputs!$B$5/12,2))</f>
        <v>0</v>
      </c>
      <c r="F97" s="3">
        <f>IF(Inputs!$B$28&lt;&gt;"Ready to model","PENDING INPUTS",MIN(B97+D97,IF(A97&gt;=Inputs!$B$18,B97+D97,ROUND(IF(Inputs!$B$17=0,Inputs!$B$8*(1+Inputs!$B$19*Inputs!$B$20)/Inputs!$B$18,-PMT(Inputs!$B$17/12,Inputs!$B$18,Inputs!$B$8*(1+Inputs!$B$19*Inputs!$B$20))),2))))</f>
        <v>0</v>
      </c>
      <c r="G97" s="3">
        <f>IF(Inputs!$B$28&lt;&gt;"Ready to model","PENDING INPUTS",MIN(C97+E97,Inputs!$B$9))</f>
        <v>0</v>
      </c>
      <c r="H97" s="3">
        <f>IF(Inputs!$B$28&lt;&gt;"Ready to model","PENDING INPUTS",Inputs!$B$7)</f>
        <v>550</v>
      </c>
      <c r="I97" s="3">
        <f>IF(Inputs!$B$28&lt;&gt;"Ready to model","PENDING INPUTS",MAX(0,F97+G97-H97))</f>
        <v>0</v>
      </c>
      <c r="J97" s="3">
        <f>IF(Inputs!$B$28&lt;&gt;"Ready to model","PENDING INPUTS",IF(F97+G97&gt;H97,IF(F97+G97=0,0,H97*F97/(F97+G97)),MIN(B97+D97,F97+MAX(0,H97-F97-G97-IF((Inputs!$B$17)&lt;Inputs!$B$5,C97+E97-G97,0)))))</f>
        <v>0</v>
      </c>
      <c r="K97" s="3">
        <f>IF(Inputs!$B$28&lt;&gt;"Ready to model","PENDING INPUTS",MIN(C97+E97,MAX(0,H97-J97)))</f>
        <v>0</v>
      </c>
      <c r="L97" s="3">
        <f>IF(Inputs!$B$28&lt;&gt;"Ready to model","PENDING INPUTS",MAX(0,B97+D97-J97))</f>
        <v>0</v>
      </c>
      <c r="M97" s="3">
        <f>IF(Inputs!$B$28&lt;&gt;"Ready to model","PENDING INPUTS",MAX(0,C97+E97-K97))</f>
        <v>0</v>
      </c>
      <c r="N97" s="3">
        <f>IF(Inputs!$B$28&lt;&gt;"Ready to model","PENDING INPUTS",L97+M97)</f>
        <v>0</v>
      </c>
      <c r="O97" s="3">
        <f>IF(Inputs!$B$28&lt;&gt;"Ready to model","PENDING INPUTS",D97+E97+O96)</f>
        <v>1516.37</v>
      </c>
      <c r="P97" s="3">
        <f>IF(Inputs!$B$28&lt;&gt;"Ready to model","PENDING INPUTS",J97+K97+P96)</f>
        <v>11532.370000000006</v>
      </c>
    </row>
    <row r="98" spans="1:16" ht="27.95" customHeight="1" x14ac:dyDescent="0.25">
      <c r="A98">
        <v>94</v>
      </c>
      <c r="B98" s="3">
        <f>IF(Inputs!$B$28&lt;&gt;"Ready to model","PENDING INPUTS",L97)</f>
        <v>0</v>
      </c>
      <c r="C98" s="3">
        <f>IF(Inputs!$B$28&lt;&gt;"Ready to model","PENDING INPUTS",M97)</f>
        <v>0</v>
      </c>
      <c r="D98" s="3">
        <f>IF(Inputs!$B$28&lt;&gt;"Ready to model","PENDING INPUTS",ROUND(B98*(Inputs!$B$17)/12,2))</f>
        <v>0</v>
      </c>
      <c r="E98" s="3">
        <f>IF(Inputs!$B$28&lt;&gt;"Ready to model","PENDING INPUTS",ROUND(C98*Inputs!$B$5/12,2))</f>
        <v>0</v>
      </c>
      <c r="F98" s="3">
        <f>IF(Inputs!$B$28&lt;&gt;"Ready to model","PENDING INPUTS",MIN(B98+D98,IF(A98&gt;=Inputs!$B$18,B98+D98,ROUND(IF(Inputs!$B$17=0,Inputs!$B$8*(1+Inputs!$B$19*Inputs!$B$20)/Inputs!$B$18,-PMT(Inputs!$B$17/12,Inputs!$B$18,Inputs!$B$8*(1+Inputs!$B$19*Inputs!$B$20))),2))))</f>
        <v>0</v>
      </c>
      <c r="G98" s="3">
        <f>IF(Inputs!$B$28&lt;&gt;"Ready to model","PENDING INPUTS",MIN(C98+E98,Inputs!$B$9))</f>
        <v>0</v>
      </c>
      <c r="H98" s="3">
        <f>IF(Inputs!$B$28&lt;&gt;"Ready to model","PENDING INPUTS",Inputs!$B$7)</f>
        <v>550</v>
      </c>
      <c r="I98" s="3">
        <f>IF(Inputs!$B$28&lt;&gt;"Ready to model","PENDING INPUTS",MAX(0,F98+G98-H98))</f>
        <v>0</v>
      </c>
      <c r="J98" s="3">
        <f>IF(Inputs!$B$28&lt;&gt;"Ready to model","PENDING INPUTS",IF(F98+G98&gt;H98,IF(F98+G98=0,0,H98*F98/(F98+G98)),MIN(B98+D98,F98+MAX(0,H98-F98-G98-IF((Inputs!$B$17)&lt;Inputs!$B$5,C98+E98-G98,0)))))</f>
        <v>0</v>
      </c>
      <c r="K98" s="3">
        <f>IF(Inputs!$B$28&lt;&gt;"Ready to model","PENDING INPUTS",MIN(C98+E98,MAX(0,H98-J98)))</f>
        <v>0</v>
      </c>
      <c r="L98" s="3">
        <f>IF(Inputs!$B$28&lt;&gt;"Ready to model","PENDING INPUTS",MAX(0,B98+D98-J98))</f>
        <v>0</v>
      </c>
      <c r="M98" s="3">
        <f>IF(Inputs!$B$28&lt;&gt;"Ready to model","PENDING INPUTS",MAX(0,C98+E98-K98))</f>
        <v>0</v>
      </c>
      <c r="N98" s="3">
        <f>IF(Inputs!$B$28&lt;&gt;"Ready to model","PENDING INPUTS",L98+M98)</f>
        <v>0</v>
      </c>
      <c r="O98" s="3">
        <f>IF(Inputs!$B$28&lt;&gt;"Ready to model","PENDING INPUTS",D98+E98+O97)</f>
        <v>1516.37</v>
      </c>
      <c r="P98" s="3">
        <f>IF(Inputs!$B$28&lt;&gt;"Ready to model","PENDING INPUTS",J98+K98+P97)</f>
        <v>11532.370000000006</v>
      </c>
    </row>
    <row r="99" spans="1:16" ht="27.95" customHeight="1" x14ac:dyDescent="0.25">
      <c r="A99">
        <v>95</v>
      </c>
      <c r="B99" s="3">
        <f>IF(Inputs!$B$28&lt;&gt;"Ready to model","PENDING INPUTS",L98)</f>
        <v>0</v>
      </c>
      <c r="C99" s="3">
        <f>IF(Inputs!$B$28&lt;&gt;"Ready to model","PENDING INPUTS",M98)</f>
        <v>0</v>
      </c>
      <c r="D99" s="3">
        <f>IF(Inputs!$B$28&lt;&gt;"Ready to model","PENDING INPUTS",ROUND(B99*(Inputs!$B$17)/12,2))</f>
        <v>0</v>
      </c>
      <c r="E99" s="3">
        <f>IF(Inputs!$B$28&lt;&gt;"Ready to model","PENDING INPUTS",ROUND(C99*Inputs!$B$5/12,2))</f>
        <v>0</v>
      </c>
      <c r="F99" s="3">
        <f>IF(Inputs!$B$28&lt;&gt;"Ready to model","PENDING INPUTS",MIN(B99+D99,IF(A99&gt;=Inputs!$B$18,B99+D99,ROUND(IF(Inputs!$B$17=0,Inputs!$B$8*(1+Inputs!$B$19*Inputs!$B$20)/Inputs!$B$18,-PMT(Inputs!$B$17/12,Inputs!$B$18,Inputs!$B$8*(1+Inputs!$B$19*Inputs!$B$20))),2))))</f>
        <v>0</v>
      </c>
      <c r="G99" s="3">
        <f>IF(Inputs!$B$28&lt;&gt;"Ready to model","PENDING INPUTS",MIN(C99+E99,Inputs!$B$9))</f>
        <v>0</v>
      </c>
      <c r="H99" s="3">
        <f>IF(Inputs!$B$28&lt;&gt;"Ready to model","PENDING INPUTS",Inputs!$B$7)</f>
        <v>550</v>
      </c>
      <c r="I99" s="3">
        <f>IF(Inputs!$B$28&lt;&gt;"Ready to model","PENDING INPUTS",MAX(0,F99+G99-H99))</f>
        <v>0</v>
      </c>
      <c r="J99" s="3">
        <f>IF(Inputs!$B$28&lt;&gt;"Ready to model","PENDING INPUTS",IF(F99+G99&gt;H99,IF(F99+G99=0,0,H99*F99/(F99+G99)),MIN(B99+D99,F99+MAX(0,H99-F99-G99-IF((Inputs!$B$17)&lt;Inputs!$B$5,C99+E99-G99,0)))))</f>
        <v>0</v>
      </c>
      <c r="K99" s="3">
        <f>IF(Inputs!$B$28&lt;&gt;"Ready to model","PENDING INPUTS",MIN(C99+E99,MAX(0,H99-J99)))</f>
        <v>0</v>
      </c>
      <c r="L99" s="3">
        <f>IF(Inputs!$B$28&lt;&gt;"Ready to model","PENDING INPUTS",MAX(0,B99+D99-J99))</f>
        <v>0</v>
      </c>
      <c r="M99" s="3">
        <f>IF(Inputs!$B$28&lt;&gt;"Ready to model","PENDING INPUTS",MAX(0,C99+E99-K99))</f>
        <v>0</v>
      </c>
      <c r="N99" s="3">
        <f>IF(Inputs!$B$28&lt;&gt;"Ready to model","PENDING INPUTS",L99+M99)</f>
        <v>0</v>
      </c>
      <c r="O99" s="3">
        <f>IF(Inputs!$B$28&lt;&gt;"Ready to model","PENDING INPUTS",D99+E99+O98)</f>
        <v>1516.37</v>
      </c>
      <c r="P99" s="3">
        <f>IF(Inputs!$B$28&lt;&gt;"Ready to model","PENDING INPUTS",J99+K99+P98)</f>
        <v>11532.370000000006</v>
      </c>
    </row>
    <row r="100" spans="1:16" ht="27.95" customHeight="1" x14ac:dyDescent="0.25">
      <c r="A100">
        <v>96</v>
      </c>
      <c r="B100" s="3">
        <f>IF(Inputs!$B$28&lt;&gt;"Ready to model","PENDING INPUTS",L99)</f>
        <v>0</v>
      </c>
      <c r="C100" s="3">
        <f>IF(Inputs!$B$28&lt;&gt;"Ready to model","PENDING INPUTS",M99)</f>
        <v>0</v>
      </c>
      <c r="D100" s="3">
        <f>IF(Inputs!$B$28&lt;&gt;"Ready to model","PENDING INPUTS",ROUND(B100*(Inputs!$B$17)/12,2))</f>
        <v>0</v>
      </c>
      <c r="E100" s="3">
        <f>IF(Inputs!$B$28&lt;&gt;"Ready to model","PENDING INPUTS",ROUND(C100*Inputs!$B$5/12,2))</f>
        <v>0</v>
      </c>
      <c r="F100" s="3">
        <f>IF(Inputs!$B$28&lt;&gt;"Ready to model","PENDING INPUTS",MIN(B100+D100,IF(A100&gt;=Inputs!$B$18,B100+D100,ROUND(IF(Inputs!$B$17=0,Inputs!$B$8*(1+Inputs!$B$19*Inputs!$B$20)/Inputs!$B$18,-PMT(Inputs!$B$17/12,Inputs!$B$18,Inputs!$B$8*(1+Inputs!$B$19*Inputs!$B$20))),2))))</f>
        <v>0</v>
      </c>
      <c r="G100" s="3">
        <f>IF(Inputs!$B$28&lt;&gt;"Ready to model","PENDING INPUTS",MIN(C100+E100,Inputs!$B$9))</f>
        <v>0</v>
      </c>
      <c r="H100" s="3">
        <f>IF(Inputs!$B$28&lt;&gt;"Ready to model","PENDING INPUTS",Inputs!$B$7)</f>
        <v>550</v>
      </c>
      <c r="I100" s="3">
        <f>IF(Inputs!$B$28&lt;&gt;"Ready to model","PENDING INPUTS",MAX(0,F100+G100-H100))</f>
        <v>0</v>
      </c>
      <c r="J100" s="3">
        <f>IF(Inputs!$B$28&lt;&gt;"Ready to model","PENDING INPUTS",IF(F100+G100&gt;H100,IF(F100+G100=0,0,H100*F100/(F100+G100)),MIN(B100+D100,F100+MAX(0,H100-F100-G100-IF((Inputs!$B$17)&lt;Inputs!$B$5,C100+E100-G100,0)))))</f>
        <v>0</v>
      </c>
      <c r="K100" s="3">
        <f>IF(Inputs!$B$28&lt;&gt;"Ready to model","PENDING INPUTS",MIN(C100+E100,MAX(0,H100-J100)))</f>
        <v>0</v>
      </c>
      <c r="L100" s="3">
        <f>IF(Inputs!$B$28&lt;&gt;"Ready to model","PENDING INPUTS",MAX(0,B100+D100-J100))</f>
        <v>0</v>
      </c>
      <c r="M100" s="3">
        <f>IF(Inputs!$B$28&lt;&gt;"Ready to model","PENDING INPUTS",MAX(0,C100+E100-K100))</f>
        <v>0</v>
      </c>
      <c r="N100" s="3">
        <f>IF(Inputs!$B$28&lt;&gt;"Ready to model","PENDING INPUTS",L100+M100)</f>
        <v>0</v>
      </c>
      <c r="O100" s="3">
        <f>IF(Inputs!$B$28&lt;&gt;"Ready to model","PENDING INPUTS",D100+E100+O99)</f>
        <v>1516.37</v>
      </c>
      <c r="P100" s="3">
        <f>IF(Inputs!$B$28&lt;&gt;"Ready to model","PENDING INPUTS",J100+K100+P99)</f>
        <v>11532.370000000006</v>
      </c>
    </row>
    <row r="101" spans="1:16" ht="27.95" customHeight="1" x14ac:dyDescent="0.25">
      <c r="A101">
        <v>97</v>
      </c>
      <c r="B101" s="3">
        <f>IF(Inputs!$B$28&lt;&gt;"Ready to model","PENDING INPUTS",L100)</f>
        <v>0</v>
      </c>
      <c r="C101" s="3">
        <f>IF(Inputs!$B$28&lt;&gt;"Ready to model","PENDING INPUTS",M100)</f>
        <v>0</v>
      </c>
      <c r="D101" s="3">
        <f>IF(Inputs!$B$28&lt;&gt;"Ready to model","PENDING INPUTS",ROUND(B101*(Inputs!$B$17)/12,2))</f>
        <v>0</v>
      </c>
      <c r="E101" s="3">
        <f>IF(Inputs!$B$28&lt;&gt;"Ready to model","PENDING INPUTS",ROUND(C101*Inputs!$B$5/12,2))</f>
        <v>0</v>
      </c>
      <c r="F101" s="3">
        <f>IF(Inputs!$B$28&lt;&gt;"Ready to model","PENDING INPUTS",MIN(B101+D101,IF(A101&gt;=Inputs!$B$18,B101+D101,ROUND(IF(Inputs!$B$17=0,Inputs!$B$8*(1+Inputs!$B$19*Inputs!$B$20)/Inputs!$B$18,-PMT(Inputs!$B$17/12,Inputs!$B$18,Inputs!$B$8*(1+Inputs!$B$19*Inputs!$B$20))),2))))</f>
        <v>0</v>
      </c>
      <c r="G101" s="3">
        <f>IF(Inputs!$B$28&lt;&gt;"Ready to model","PENDING INPUTS",MIN(C101+E101,Inputs!$B$9))</f>
        <v>0</v>
      </c>
      <c r="H101" s="3">
        <f>IF(Inputs!$B$28&lt;&gt;"Ready to model","PENDING INPUTS",Inputs!$B$7)</f>
        <v>550</v>
      </c>
      <c r="I101" s="3">
        <f>IF(Inputs!$B$28&lt;&gt;"Ready to model","PENDING INPUTS",MAX(0,F101+G101-H101))</f>
        <v>0</v>
      </c>
      <c r="J101" s="3">
        <f>IF(Inputs!$B$28&lt;&gt;"Ready to model","PENDING INPUTS",IF(F101+G101&gt;H101,IF(F101+G101=0,0,H101*F101/(F101+G101)),MIN(B101+D101,F101+MAX(0,H101-F101-G101-IF((Inputs!$B$17)&lt;Inputs!$B$5,C101+E101-G101,0)))))</f>
        <v>0</v>
      </c>
      <c r="K101" s="3">
        <f>IF(Inputs!$B$28&lt;&gt;"Ready to model","PENDING INPUTS",MIN(C101+E101,MAX(0,H101-J101)))</f>
        <v>0</v>
      </c>
      <c r="L101" s="3">
        <f>IF(Inputs!$B$28&lt;&gt;"Ready to model","PENDING INPUTS",MAX(0,B101+D101-J101))</f>
        <v>0</v>
      </c>
      <c r="M101" s="3">
        <f>IF(Inputs!$B$28&lt;&gt;"Ready to model","PENDING INPUTS",MAX(0,C101+E101-K101))</f>
        <v>0</v>
      </c>
      <c r="N101" s="3">
        <f>IF(Inputs!$B$28&lt;&gt;"Ready to model","PENDING INPUTS",L101+M101)</f>
        <v>0</v>
      </c>
      <c r="O101" s="3">
        <f>IF(Inputs!$B$28&lt;&gt;"Ready to model","PENDING INPUTS",D101+E101+O100)</f>
        <v>1516.37</v>
      </c>
      <c r="P101" s="3">
        <f>IF(Inputs!$B$28&lt;&gt;"Ready to model","PENDING INPUTS",J101+K101+P100)</f>
        <v>11532.370000000006</v>
      </c>
    </row>
    <row r="102" spans="1:16" ht="27.95" customHeight="1" x14ac:dyDescent="0.25">
      <c r="A102">
        <v>98</v>
      </c>
      <c r="B102" s="3">
        <f>IF(Inputs!$B$28&lt;&gt;"Ready to model","PENDING INPUTS",L101)</f>
        <v>0</v>
      </c>
      <c r="C102" s="3">
        <f>IF(Inputs!$B$28&lt;&gt;"Ready to model","PENDING INPUTS",M101)</f>
        <v>0</v>
      </c>
      <c r="D102" s="3">
        <f>IF(Inputs!$B$28&lt;&gt;"Ready to model","PENDING INPUTS",ROUND(B102*(Inputs!$B$17)/12,2))</f>
        <v>0</v>
      </c>
      <c r="E102" s="3">
        <f>IF(Inputs!$B$28&lt;&gt;"Ready to model","PENDING INPUTS",ROUND(C102*Inputs!$B$5/12,2))</f>
        <v>0</v>
      </c>
      <c r="F102" s="3">
        <f>IF(Inputs!$B$28&lt;&gt;"Ready to model","PENDING INPUTS",MIN(B102+D102,IF(A102&gt;=Inputs!$B$18,B102+D102,ROUND(IF(Inputs!$B$17=0,Inputs!$B$8*(1+Inputs!$B$19*Inputs!$B$20)/Inputs!$B$18,-PMT(Inputs!$B$17/12,Inputs!$B$18,Inputs!$B$8*(1+Inputs!$B$19*Inputs!$B$20))),2))))</f>
        <v>0</v>
      </c>
      <c r="G102" s="3">
        <f>IF(Inputs!$B$28&lt;&gt;"Ready to model","PENDING INPUTS",MIN(C102+E102,Inputs!$B$9))</f>
        <v>0</v>
      </c>
      <c r="H102" s="3">
        <f>IF(Inputs!$B$28&lt;&gt;"Ready to model","PENDING INPUTS",Inputs!$B$7)</f>
        <v>550</v>
      </c>
      <c r="I102" s="3">
        <f>IF(Inputs!$B$28&lt;&gt;"Ready to model","PENDING INPUTS",MAX(0,F102+G102-H102))</f>
        <v>0</v>
      </c>
      <c r="J102" s="3">
        <f>IF(Inputs!$B$28&lt;&gt;"Ready to model","PENDING INPUTS",IF(F102+G102&gt;H102,IF(F102+G102=0,0,H102*F102/(F102+G102)),MIN(B102+D102,F102+MAX(0,H102-F102-G102-IF((Inputs!$B$17)&lt;Inputs!$B$5,C102+E102-G102,0)))))</f>
        <v>0</v>
      </c>
      <c r="K102" s="3">
        <f>IF(Inputs!$B$28&lt;&gt;"Ready to model","PENDING INPUTS",MIN(C102+E102,MAX(0,H102-J102)))</f>
        <v>0</v>
      </c>
      <c r="L102" s="3">
        <f>IF(Inputs!$B$28&lt;&gt;"Ready to model","PENDING INPUTS",MAX(0,B102+D102-J102))</f>
        <v>0</v>
      </c>
      <c r="M102" s="3">
        <f>IF(Inputs!$B$28&lt;&gt;"Ready to model","PENDING INPUTS",MAX(0,C102+E102-K102))</f>
        <v>0</v>
      </c>
      <c r="N102" s="3">
        <f>IF(Inputs!$B$28&lt;&gt;"Ready to model","PENDING INPUTS",L102+M102)</f>
        <v>0</v>
      </c>
      <c r="O102" s="3">
        <f>IF(Inputs!$B$28&lt;&gt;"Ready to model","PENDING INPUTS",D102+E102+O101)</f>
        <v>1516.37</v>
      </c>
      <c r="P102" s="3">
        <f>IF(Inputs!$B$28&lt;&gt;"Ready to model","PENDING INPUTS",J102+K102+P101)</f>
        <v>11532.370000000006</v>
      </c>
    </row>
    <row r="103" spans="1:16" ht="27.95" customHeight="1" x14ac:dyDescent="0.25">
      <c r="A103">
        <v>99</v>
      </c>
      <c r="B103" s="3">
        <f>IF(Inputs!$B$28&lt;&gt;"Ready to model","PENDING INPUTS",L102)</f>
        <v>0</v>
      </c>
      <c r="C103" s="3">
        <f>IF(Inputs!$B$28&lt;&gt;"Ready to model","PENDING INPUTS",M102)</f>
        <v>0</v>
      </c>
      <c r="D103" s="3">
        <f>IF(Inputs!$B$28&lt;&gt;"Ready to model","PENDING INPUTS",ROUND(B103*(Inputs!$B$17)/12,2))</f>
        <v>0</v>
      </c>
      <c r="E103" s="3">
        <f>IF(Inputs!$B$28&lt;&gt;"Ready to model","PENDING INPUTS",ROUND(C103*Inputs!$B$5/12,2))</f>
        <v>0</v>
      </c>
      <c r="F103" s="3">
        <f>IF(Inputs!$B$28&lt;&gt;"Ready to model","PENDING INPUTS",MIN(B103+D103,IF(A103&gt;=Inputs!$B$18,B103+D103,ROUND(IF(Inputs!$B$17=0,Inputs!$B$8*(1+Inputs!$B$19*Inputs!$B$20)/Inputs!$B$18,-PMT(Inputs!$B$17/12,Inputs!$B$18,Inputs!$B$8*(1+Inputs!$B$19*Inputs!$B$20))),2))))</f>
        <v>0</v>
      </c>
      <c r="G103" s="3">
        <f>IF(Inputs!$B$28&lt;&gt;"Ready to model","PENDING INPUTS",MIN(C103+E103,Inputs!$B$9))</f>
        <v>0</v>
      </c>
      <c r="H103" s="3">
        <f>IF(Inputs!$B$28&lt;&gt;"Ready to model","PENDING INPUTS",Inputs!$B$7)</f>
        <v>550</v>
      </c>
      <c r="I103" s="3">
        <f>IF(Inputs!$B$28&lt;&gt;"Ready to model","PENDING INPUTS",MAX(0,F103+G103-H103))</f>
        <v>0</v>
      </c>
      <c r="J103" s="3">
        <f>IF(Inputs!$B$28&lt;&gt;"Ready to model","PENDING INPUTS",IF(F103+G103&gt;H103,IF(F103+G103=0,0,H103*F103/(F103+G103)),MIN(B103+D103,F103+MAX(0,H103-F103-G103-IF((Inputs!$B$17)&lt;Inputs!$B$5,C103+E103-G103,0)))))</f>
        <v>0</v>
      </c>
      <c r="K103" s="3">
        <f>IF(Inputs!$B$28&lt;&gt;"Ready to model","PENDING INPUTS",MIN(C103+E103,MAX(0,H103-J103)))</f>
        <v>0</v>
      </c>
      <c r="L103" s="3">
        <f>IF(Inputs!$B$28&lt;&gt;"Ready to model","PENDING INPUTS",MAX(0,B103+D103-J103))</f>
        <v>0</v>
      </c>
      <c r="M103" s="3">
        <f>IF(Inputs!$B$28&lt;&gt;"Ready to model","PENDING INPUTS",MAX(0,C103+E103-K103))</f>
        <v>0</v>
      </c>
      <c r="N103" s="3">
        <f>IF(Inputs!$B$28&lt;&gt;"Ready to model","PENDING INPUTS",L103+M103)</f>
        <v>0</v>
      </c>
      <c r="O103" s="3">
        <f>IF(Inputs!$B$28&lt;&gt;"Ready to model","PENDING INPUTS",D103+E103+O102)</f>
        <v>1516.37</v>
      </c>
      <c r="P103" s="3">
        <f>IF(Inputs!$B$28&lt;&gt;"Ready to model","PENDING INPUTS",J103+K103+P102)</f>
        <v>11532.370000000006</v>
      </c>
    </row>
    <row r="104" spans="1:16" ht="27.95" customHeight="1" x14ac:dyDescent="0.25">
      <c r="A104">
        <v>100</v>
      </c>
      <c r="B104" s="3">
        <f>IF(Inputs!$B$28&lt;&gt;"Ready to model","PENDING INPUTS",L103)</f>
        <v>0</v>
      </c>
      <c r="C104" s="3">
        <f>IF(Inputs!$B$28&lt;&gt;"Ready to model","PENDING INPUTS",M103)</f>
        <v>0</v>
      </c>
      <c r="D104" s="3">
        <f>IF(Inputs!$B$28&lt;&gt;"Ready to model","PENDING INPUTS",ROUND(B104*(Inputs!$B$17)/12,2))</f>
        <v>0</v>
      </c>
      <c r="E104" s="3">
        <f>IF(Inputs!$B$28&lt;&gt;"Ready to model","PENDING INPUTS",ROUND(C104*Inputs!$B$5/12,2))</f>
        <v>0</v>
      </c>
      <c r="F104" s="3">
        <f>IF(Inputs!$B$28&lt;&gt;"Ready to model","PENDING INPUTS",MIN(B104+D104,IF(A104&gt;=Inputs!$B$18,B104+D104,ROUND(IF(Inputs!$B$17=0,Inputs!$B$8*(1+Inputs!$B$19*Inputs!$B$20)/Inputs!$B$18,-PMT(Inputs!$B$17/12,Inputs!$B$18,Inputs!$B$8*(1+Inputs!$B$19*Inputs!$B$20))),2))))</f>
        <v>0</v>
      </c>
      <c r="G104" s="3">
        <f>IF(Inputs!$B$28&lt;&gt;"Ready to model","PENDING INPUTS",MIN(C104+E104,Inputs!$B$9))</f>
        <v>0</v>
      </c>
      <c r="H104" s="3">
        <f>IF(Inputs!$B$28&lt;&gt;"Ready to model","PENDING INPUTS",Inputs!$B$7)</f>
        <v>550</v>
      </c>
      <c r="I104" s="3">
        <f>IF(Inputs!$B$28&lt;&gt;"Ready to model","PENDING INPUTS",MAX(0,F104+G104-H104))</f>
        <v>0</v>
      </c>
      <c r="J104" s="3">
        <f>IF(Inputs!$B$28&lt;&gt;"Ready to model","PENDING INPUTS",IF(F104+G104&gt;H104,IF(F104+G104=0,0,H104*F104/(F104+G104)),MIN(B104+D104,F104+MAX(0,H104-F104-G104-IF((Inputs!$B$17)&lt;Inputs!$B$5,C104+E104-G104,0)))))</f>
        <v>0</v>
      </c>
      <c r="K104" s="3">
        <f>IF(Inputs!$B$28&lt;&gt;"Ready to model","PENDING INPUTS",MIN(C104+E104,MAX(0,H104-J104)))</f>
        <v>0</v>
      </c>
      <c r="L104" s="3">
        <f>IF(Inputs!$B$28&lt;&gt;"Ready to model","PENDING INPUTS",MAX(0,B104+D104-J104))</f>
        <v>0</v>
      </c>
      <c r="M104" s="3">
        <f>IF(Inputs!$B$28&lt;&gt;"Ready to model","PENDING INPUTS",MAX(0,C104+E104-K104))</f>
        <v>0</v>
      </c>
      <c r="N104" s="3">
        <f>IF(Inputs!$B$28&lt;&gt;"Ready to model","PENDING INPUTS",L104+M104)</f>
        <v>0</v>
      </c>
      <c r="O104" s="3">
        <f>IF(Inputs!$B$28&lt;&gt;"Ready to model","PENDING INPUTS",D104+E104+O103)</f>
        <v>1516.37</v>
      </c>
      <c r="P104" s="3">
        <f>IF(Inputs!$B$28&lt;&gt;"Ready to model","PENDING INPUTS",J104+K104+P103)</f>
        <v>11532.370000000006</v>
      </c>
    </row>
    <row r="105" spans="1:16" ht="27.95" customHeight="1" x14ac:dyDescent="0.25">
      <c r="A105">
        <v>101</v>
      </c>
      <c r="B105" s="3">
        <f>IF(Inputs!$B$28&lt;&gt;"Ready to model","PENDING INPUTS",L104)</f>
        <v>0</v>
      </c>
      <c r="C105" s="3">
        <f>IF(Inputs!$B$28&lt;&gt;"Ready to model","PENDING INPUTS",M104)</f>
        <v>0</v>
      </c>
      <c r="D105" s="3">
        <f>IF(Inputs!$B$28&lt;&gt;"Ready to model","PENDING INPUTS",ROUND(B105*(Inputs!$B$17)/12,2))</f>
        <v>0</v>
      </c>
      <c r="E105" s="3">
        <f>IF(Inputs!$B$28&lt;&gt;"Ready to model","PENDING INPUTS",ROUND(C105*Inputs!$B$5/12,2))</f>
        <v>0</v>
      </c>
      <c r="F105" s="3">
        <f>IF(Inputs!$B$28&lt;&gt;"Ready to model","PENDING INPUTS",MIN(B105+D105,IF(A105&gt;=Inputs!$B$18,B105+D105,ROUND(IF(Inputs!$B$17=0,Inputs!$B$8*(1+Inputs!$B$19*Inputs!$B$20)/Inputs!$B$18,-PMT(Inputs!$B$17/12,Inputs!$B$18,Inputs!$B$8*(1+Inputs!$B$19*Inputs!$B$20))),2))))</f>
        <v>0</v>
      </c>
      <c r="G105" s="3">
        <f>IF(Inputs!$B$28&lt;&gt;"Ready to model","PENDING INPUTS",MIN(C105+E105,Inputs!$B$9))</f>
        <v>0</v>
      </c>
      <c r="H105" s="3">
        <f>IF(Inputs!$B$28&lt;&gt;"Ready to model","PENDING INPUTS",Inputs!$B$7)</f>
        <v>550</v>
      </c>
      <c r="I105" s="3">
        <f>IF(Inputs!$B$28&lt;&gt;"Ready to model","PENDING INPUTS",MAX(0,F105+G105-H105))</f>
        <v>0</v>
      </c>
      <c r="J105" s="3">
        <f>IF(Inputs!$B$28&lt;&gt;"Ready to model","PENDING INPUTS",IF(F105+G105&gt;H105,IF(F105+G105=0,0,H105*F105/(F105+G105)),MIN(B105+D105,F105+MAX(0,H105-F105-G105-IF((Inputs!$B$17)&lt;Inputs!$B$5,C105+E105-G105,0)))))</f>
        <v>0</v>
      </c>
      <c r="K105" s="3">
        <f>IF(Inputs!$B$28&lt;&gt;"Ready to model","PENDING INPUTS",MIN(C105+E105,MAX(0,H105-J105)))</f>
        <v>0</v>
      </c>
      <c r="L105" s="3">
        <f>IF(Inputs!$B$28&lt;&gt;"Ready to model","PENDING INPUTS",MAX(0,B105+D105-J105))</f>
        <v>0</v>
      </c>
      <c r="M105" s="3">
        <f>IF(Inputs!$B$28&lt;&gt;"Ready to model","PENDING INPUTS",MAX(0,C105+E105-K105))</f>
        <v>0</v>
      </c>
      <c r="N105" s="3">
        <f>IF(Inputs!$B$28&lt;&gt;"Ready to model","PENDING INPUTS",L105+M105)</f>
        <v>0</v>
      </c>
      <c r="O105" s="3">
        <f>IF(Inputs!$B$28&lt;&gt;"Ready to model","PENDING INPUTS",D105+E105+O104)</f>
        <v>1516.37</v>
      </c>
      <c r="P105" s="3">
        <f>IF(Inputs!$B$28&lt;&gt;"Ready to model","PENDING INPUTS",J105+K105+P104)</f>
        <v>11532.370000000006</v>
      </c>
    </row>
    <row r="106" spans="1:16" ht="27.95" customHeight="1" x14ac:dyDescent="0.25">
      <c r="A106">
        <v>102</v>
      </c>
      <c r="B106" s="3">
        <f>IF(Inputs!$B$28&lt;&gt;"Ready to model","PENDING INPUTS",L105)</f>
        <v>0</v>
      </c>
      <c r="C106" s="3">
        <f>IF(Inputs!$B$28&lt;&gt;"Ready to model","PENDING INPUTS",M105)</f>
        <v>0</v>
      </c>
      <c r="D106" s="3">
        <f>IF(Inputs!$B$28&lt;&gt;"Ready to model","PENDING INPUTS",ROUND(B106*(Inputs!$B$17)/12,2))</f>
        <v>0</v>
      </c>
      <c r="E106" s="3">
        <f>IF(Inputs!$B$28&lt;&gt;"Ready to model","PENDING INPUTS",ROUND(C106*Inputs!$B$5/12,2))</f>
        <v>0</v>
      </c>
      <c r="F106" s="3">
        <f>IF(Inputs!$B$28&lt;&gt;"Ready to model","PENDING INPUTS",MIN(B106+D106,IF(A106&gt;=Inputs!$B$18,B106+D106,ROUND(IF(Inputs!$B$17=0,Inputs!$B$8*(1+Inputs!$B$19*Inputs!$B$20)/Inputs!$B$18,-PMT(Inputs!$B$17/12,Inputs!$B$18,Inputs!$B$8*(1+Inputs!$B$19*Inputs!$B$20))),2))))</f>
        <v>0</v>
      </c>
      <c r="G106" s="3">
        <f>IF(Inputs!$B$28&lt;&gt;"Ready to model","PENDING INPUTS",MIN(C106+E106,Inputs!$B$9))</f>
        <v>0</v>
      </c>
      <c r="H106" s="3">
        <f>IF(Inputs!$B$28&lt;&gt;"Ready to model","PENDING INPUTS",Inputs!$B$7)</f>
        <v>550</v>
      </c>
      <c r="I106" s="3">
        <f>IF(Inputs!$B$28&lt;&gt;"Ready to model","PENDING INPUTS",MAX(0,F106+G106-H106))</f>
        <v>0</v>
      </c>
      <c r="J106" s="3">
        <f>IF(Inputs!$B$28&lt;&gt;"Ready to model","PENDING INPUTS",IF(F106+G106&gt;H106,IF(F106+G106=0,0,H106*F106/(F106+G106)),MIN(B106+D106,F106+MAX(0,H106-F106-G106-IF((Inputs!$B$17)&lt;Inputs!$B$5,C106+E106-G106,0)))))</f>
        <v>0</v>
      </c>
      <c r="K106" s="3">
        <f>IF(Inputs!$B$28&lt;&gt;"Ready to model","PENDING INPUTS",MIN(C106+E106,MAX(0,H106-J106)))</f>
        <v>0</v>
      </c>
      <c r="L106" s="3">
        <f>IF(Inputs!$B$28&lt;&gt;"Ready to model","PENDING INPUTS",MAX(0,B106+D106-J106))</f>
        <v>0</v>
      </c>
      <c r="M106" s="3">
        <f>IF(Inputs!$B$28&lt;&gt;"Ready to model","PENDING INPUTS",MAX(0,C106+E106-K106))</f>
        <v>0</v>
      </c>
      <c r="N106" s="3">
        <f>IF(Inputs!$B$28&lt;&gt;"Ready to model","PENDING INPUTS",L106+M106)</f>
        <v>0</v>
      </c>
      <c r="O106" s="3">
        <f>IF(Inputs!$B$28&lt;&gt;"Ready to model","PENDING INPUTS",D106+E106+O105)</f>
        <v>1516.37</v>
      </c>
      <c r="P106" s="3">
        <f>IF(Inputs!$B$28&lt;&gt;"Ready to model","PENDING INPUTS",J106+K106+P105)</f>
        <v>11532.370000000006</v>
      </c>
    </row>
    <row r="107" spans="1:16" ht="27.95" customHeight="1" x14ac:dyDescent="0.25">
      <c r="A107">
        <v>103</v>
      </c>
      <c r="B107" s="3">
        <f>IF(Inputs!$B$28&lt;&gt;"Ready to model","PENDING INPUTS",L106)</f>
        <v>0</v>
      </c>
      <c r="C107" s="3">
        <f>IF(Inputs!$B$28&lt;&gt;"Ready to model","PENDING INPUTS",M106)</f>
        <v>0</v>
      </c>
      <c r="D107" s="3">
        <f>IF(Inputs!$B$28&lt;&gt;"Ready to model","PENDING INPUTS",ROUND(B107*(Inputs!$B$17)/12,2))</f>
        <v>0</v>
      </c>
      <c r="E107" s="3">
        <f>IF(Inputs!$B$28&lt;&gt;"Ready to model","PENDING INPUTS",ROUND(C107*Inputs!$B$5/12,2))</f>
        <v>0</v>
      </c>
      <c r="F107" s="3">
        <f>IF(Inputs!$B$28&lt;&gt;"Ready to model","PENDING INPUTS",MIN(B107+D107,IF(A107&gt;=Inputs!$B$18,B107+D107,ROUND(IF(Inputs!$B$17=0,Inputs!$B$8*(1+Inputs!$B$19*Inputs!$B$20)/Inputs!$B$18,-PMT(Inputs!$B$17/12,Inputs!$B$18,Inputs!$B$8*(1+Inputs!$B$19*Inputs!$B$20))),2))))</f>
        <v>0</v>
      </c>
      <c r="G107" s="3">
        <f>IF(Inputs!$B$28&lt;&gt;"Ready to model","PENDING INPUTS",MIN(C107+E107,Inputs!$B$9))</f>
        <v>0</v>
      </c>
      <c r="H107" s="3">
        <f>IF(Inputs!$B$28&lt;&gt;"Ready to model","PENDING INPUTS",Inputs!$B$7)</f>
        <v>550</v>
      </c>
      <c r="I107" s="3">
        <f>IF(Inputs!$B$28&lt;&gt;"Ready to model","PENDING INPUTS",MAX(0,F107+G107-H107))</f>
        <v>0</v>
      </c>
      <c r="J107" s="3">
        <f>IF(Inputs!$B$28&lt;&gt;"Ready to model","PENDING INPUTS",IF(F107+G107&gt;H107,IF(F107+G107=0,0,H107*F107/(F107+G107)),MIN(B107+D107,F107+MAX(0,H107-F107-G107-IF((Inputs!$B$17)&lt;Inputs!$B$5,C107+E107-G107,0)))))</f>
        <v>0</v>
      </c>
      <c r="K107" s="3">
        <f>IF(Inputs!$B$28&lt;&gt;"Ready to model","PENDING INPUTS",MIN(C107+E107,MAX(0,H107-J107)))</f>
        <v>0</v>
      </c>
      <c r="L107" s="3">
        <f>IF(Inputs!$B$28&lt;&gt;"Ready to model","PENDING INPUTS",MAX(0,B107+D107-J107))</f>
        <v>0</v>
      </c>
      <c r="M107" s="3">
        <f>IF(Inputs!$B$28&lt;&gt;"Ready to model","PENDING INPUTS",MAX(0,C107+E107-K107))</f>
        <v>0</v>
      </c>
      <c r="N107" s="3">
        <f>IF(Inputs!$B$28&lt;&gt;"Ready to model","PENDING INPUTS",L107+M107)</f>
        <v>0</v>
      </c>
      <c r="O107" s="3">
        <f>IF(Inputs!$B$28&lt;&gt;"Ready to model","PENDING INPUTS",D107+E107+O106)</f>
        <v>1516.37</v>
      </c>
      <c r="P107" s="3">
        <f>IF(Inputs!$B$28&lt;&gt;"Ready to model","PENDING INPUTS",J107+K107+P106)</f>
        <v>11532.370000000006</v>
      </c>
    </row>
    <row r="108" spans="1:16" ht="27.95" customHeight="1" x14ac:dyDescent="0.25">
      <c r="A108">
        <v>104</v>
      </c>
      <c r="B108" s="3">
        <f>IF(Inputs!$B$28&lt;&gt;"Ready to model","PENDING INPUTS",L107)</f>
        <v>0</v>
      </c>
      <c r="C108" s="3">
        <f>IF(Inputs!$B$28&lt;&gt;"Ready to model","PENDING INPUTS",M107)</f>
        <v>0</v>
      </c>
      <c r="D108" s="3">
        <f>IF(Inputs!$B$28&lt;&gt;"Ready to model","PENDING INPUTS",ROUND(B108*(Inputs!$B$17)/12,2))</f>
        <v>0</v>
      </c>
      <c r="E108" s="3">
        <f>IF(Inputs!$B$28&lt;&gt;"Ready to model","PENDING INPUTS",ROUND(C108*Inputs!$B$5/12,2))</f>
        <v>0</v>
      </c>
      <c r="F108" s="3">
        <f>IF(Inputs!$B$28&lt;&gt;"Ready to model","PENDING INPUTS",MIN(B108+D108,IF(A108&gt;=Inputs!$B$18,B108+D108,ROUND(IF(Inputs!$B$17=0,Inputs!$B$8*(1+Inputs!$B$19*Inputs!$B$20)/Inputs!$B$18,-PMT(Inputs!$B$17/12,Inputs!$B$18,Inputs!$B$8*(1+Inputs!$B$19*Inputs!$B$20))),2))))</f>
        <v>0</v>
      </c>
      <c r="G108" s="3">
        <f>IF(Inputs!$B$28&lt;&gt;"Ready to model","PENDING INPUTS",MIN(C108+E108,Inputs!$B$9))</f>
        <v>0</v>
      </c>
      <c r="H108" s="3">
        <f>IF(Inputs!$B$28&lt;&gt;"Ready to model","PENDING INPUTS",Inputs!$B$7)</f>
        <v>550</v>
      </c>
      <c r="I108" s="3">
        <f>IF(Inputs!$B$28&lt;&gt;"Ready to model","PENDING INPUTS",MAX(0,F108+G108-H108))</f>
        <v>0</v>
      </c>
      <c r="J108" s="3">
        <f>IF(Inputs!$B$28&lt;&gt;"Ready to model","PENDING INPUTS",IF(F108+G108&gt;H108,IF(F108+G108=0,0,H108*F108/(F108+G108)),MIN(B108+D108,F108+MAX(0,H108-F108-G108-IF((Inputs!$B$17)&lt;Inputs!$B$5,C108+E108-G108,0)))))</f>
        <v>0</v>
      </c>
      <c r="K108" s="3">
        <f>IF(Inputs!$B$28&lt;&gt;"Ready to model","PENDING INPUTS",MIN(C108+E108,MAX(0,H108-J108)))</f>
        <v>0</v>
      </c>
      <c r="L108" s="3">
        <f>IF(Inputs!$B$28&lt;&gt;"Ready to model","PENDING INPUTS",MAX(0,B108+D108-J108))</f>
        <v>0</v>
      </c>
      <c r="M108" s="3">
        <f>IF(Inputs!$B$28&lt;&gt;"Ready to model","PENDING INPUTS",MAX(0,C108+E108-K108))</f>
        <v>0</v>
      </c>
      <c r="N108" s="3">
        <f>IF(Inputs!$B$28&lt;&gt;"Ready to model","PENDING INPUTS",L108+M108)</f>
        <v>0</v>
      </c>
      <c r="O108" s="3">
        <f>IF(Inputs!$B$28&lt;&gt;"Ready to model","PENDING INPUTS",D108+E108+O107)</f>
        <v>1516.37</v>
      </c>
      <c r="P108" s="3">
        <f>IF(Inputs!$B$28&lt;&gt;"Ready to model","PENDING INPUTS",J108+K108+P107)</f>
        <v>11532.370000000006</v>
      </c>
    </row>
    <row r="109" spans="1:16" ht="27.95" customHeight="1" x14ac:dyDescent="0.25">
      <c r="A109">
        <v>105</v>
      </c>
      <c r="B109" s="3">
        <f>IF(Inputs!$B$28&lt;&gt;"Ready to model","PENDING INPUTS",L108)</f>
        <v>0</v>
      </c>
      <c r="C109" s="3">
        <f>IF(Inputs!$B$28&lt;&gt;"Ready to model","PENDING INPUTS",M108)</f>
        <v>0</v>
      </c>
      <c r="D109" s="3">
        <f>IF(Inputs!$B$28&lt;&gt;"Ready to model","PENDING INPUTS",ROUND(B109*(Inputs!$B$17)/12,2))</f>
        <v>0</v>
      </c>
      <c r="E109" s="3">
        <f>IF(Inputs!$B$28&lt;&gt;"Ready to model","PENDING INPUTS",ROUND(C109*Inputs!$B$5/12,2))</f>
        <v>0</v>
      </c>
      <c r="F109" s="3">
        <f>IF(Inputs!$B$28&lt;&gt;"Ready to model","PENDING INPUTS",MIN(B109+D109,IF(A109&gt;=Inputs!$B$18,B109+D109,ROUND(IF(Inputs!$B$17=0,Inputs!$B$8*(1+Inputs!$B$19*Inputs!$B$20)/Inputs!$B$18,-PMT(Inputs!$B$17/12,Inputs!$B$18,Inputs!$B$8*(1+Inputs!$B$19*Inputs!$B$20))),2))))</f>
        <v>0</v>
      </c>
      <c r="G109" s="3">
        <f>IF(Inputs!$B$28&lt;&gt;"Ready to model","PENDING INPUTS",MIN(C109+E109,Inputs!$B$9))</f>
        <v>0</v>
      </c>
      <c r="H109" s="3">
        <f>IF(Inputs!$B$28&lt;&gt;"Ready to model","PENDING INPUTS",Inputs!$B$7)</f>
        <v>550</v>
      </c>
      <c r="I109" s="3">
        <f>IF(Inputs!$B$28&lt;&gt;"Ready to model","PENDING INPUTS",MAX(0,F109+G109-H109))</f>
        <v>0</v>
      </c>
      <c r="J109" s="3">
        <f>IF(Inputs!$B$28&lt;&gt;"Ready to model","PENDING INPUTS",IF(F109+G109&gt;H109,IF(F109+G109=0,0,H109*F109/(F109+G109)),MIN(B109+D109,F109+MAX(0,H109-F109-G109-IF((Inputs!$B$17)&lt;Inputs!$B$5,C109+E109-G109,0)))))</f>
        <v>0</v>
      </c>
      <c r="K109" s="3">
        <f>IF(Inputs!$B$28&lt;&gt;"Ready to model","PENDING INPUTS",MIN(C109+E109,MAX(0,H109-J109)))</f>
        <v>0</v>
      </c>
      <c r="L109" s="3">
        <f>IF(Inputs!$B$28&lt;&gt;"Ready to model","PENDING INPUTS",MAX(0,B109+D109-J109))</f>
        <v>0</v>
      </c>
      <c r="M109" s="3">
        <f>IF(Inputs!$B$28&lt;&gt;"Ready to model","PENDING INPUTS",MAX(0,C109+E109-K109))</f>
        <v>0</v>
      </c>
      <c r="N109" s="3">
        <f>IF(Inputs!$B$28&lt;&gt;"Ready to model","PENDING INPUTS",L109+M109)</f>
        <v>0</v>
      </c>
      <c r="O109" s="3">
        <f>IF(Inputs!$B$28&lt;&gt;"Ready to model","PENDING INPUTS",D109+E109+O108)</f>
        <v>1516.37</v>
      </c>
      <c r="P109" s="3">
        <f>IF(Inputs!$B$28&lt;&gt;"Ready to model","PENDING INPUTS",J109+K109+P108)</f>
        <v>11532.370000000006</v>
      </c>
    </row>
    <row r="110" spans="1:16" ht="27.95" customHeight="1" x14ac:dyDescent="0.25">
      <c r="A110">
        <v>106</v>
      </c>
      <c r="B110" s="3">
        <f>IF(Inputs!$B$28&lt;&gt;"Ready to model","PENDING INPUTS",L109)</f>
        <v>0</v>
      </c>
      <c r="C110" s="3">
        <f>IF(Inputs!$B$28&lt;&gt;"Ready to model","PENDING INPUTS",M109)</f>
        <v>0</v>
      </c>
      <c r="D110" s="3">
        <f>IF(Inputs!$B$28&lt;&gt;"Ready to model","PENDING INPUTS",ROUND(B110*(Inputs!$B$17)/12,2))</f>
        <v>0</v>
      </c>
      <c r="E110" s="3">
        <f>IF(Inputs!$B$28&lt;&gt;"Ready to model","PENDING INPUTS",ROUND(C110*Inputs!$B$5/12,2))</f>
        <v>0</v>
      </c>
      <c r="F110" s="3">
        <f>IF(Inputs!$B$28&lt;&gt;"Ready to model","PENDING INPUTS",MIN(B110+D110,IF(A110&gt;=Inputs!$B$18,B110+D110,ROUND(IF(Inputs!$B$17=0,Inputs!$B$8*(1+Inputs!$B$19*Inputs!$B$20)/Inputs!$B$18,-PMT(Inputs!$B$17/12,Inputs!$B$18,Inputs!$B$8*(1+Inputs!$B$19*Inputs!$B$20))),2))))</f>
        <v>0</v>
      </c>
      <c r="G110" s="3">
        <f>IF(Inputs!$B$28&lt;&gt;"Ready to model","PENDING INPUTS",MIN(C110+E110,Inputs!$B$9))</f>
        <v>0</v>
      </c>
      <c r="H110" s="3">
        <f>IF(Inputs!$B$28&lt;&gt;"Ready to model","PENDING INPUTS",Inputs!$B$7)</f>
        <v>550</v>
      </c>
      <c r="I110" s="3">
        <f>IF(Inputs!$B$28&lt;&gt;"Ready to model","PENDING INPUTS",MAX(0,F110+G110-H110))</f>
        <v>0</v>
      </c>
      <c r="J110" s="3">
        <f>IF(Inputs!$B$28&lt;&gt;"Ready to model","PENDING INPUTS",IF(F110+G110&gt;H110,IF(F110+G110=0,0,H110*F110/(F110+G110)),MIN(B110+D110,F110+MAX(0,H110-F110-G110-IF((Inputs!$B$17)&lt;Inputs!$B$5,C110+E110-G110,0)))))</f>
        <v>0</v>
      </c>
      <c r="K110" s="3">
        <f>IF(Inputs!$B$28&lt;&gt;"Ready to model","PENDING INPUTS",MIN(C110+E110,MAX(0,H110-J110)))</f>
        <v>0</v>
      </c>
      <c r="L110" s="3">
        <f>IF(Inputs!$B$28&lt;&gt;"Ready to model","PENDING INPUTS",MAX(0,B110+D110-J110))</f>
        <v>0</v>
      </c>
      <c r="M110" s="3">
        <f>IF(Inputs!$B$28&lt;&gt;"Ready to model","PENDING INPUTS",MAX(0,C110+E110-K110))</f>
        <v>0</v>
      </c>
      <c r="N110" s="3">
        <f>IF(Inputs!$B$28&lt;&gt;"Ready to model","PENDING INPUTS",L110+M110)</f>
        <v>0</v>
      </c>
      <c r="O110" s="3">
        <f>IF(Inputs!$B$28&lt;&gt;"Ready to model","PENDING INPUTS",D110+E110+O109)</f>
        <v>1516.37</v>
      </c>
      <c r="P110" s="3">
        <f>IF(Inputs!$B$28&lt;&gt;"Ready to model","PENDING INPUTS",J110+K110+P109)</f>
        <v>11532.370000000006</v>
      </c>
    </row>
    <row r="111" spans="1:16" ht="27.95" customHeight="1" x14ac:dyDescent="0.25">
      <c r="A111">
        <v>107</v>
      </c>
      <c r="B111" s="3">
        <f>IF(Inputs!$B$28&lt;&gt;"Ready to model","PENDING INPUTS",L110)</f>
        <v>0</v>
      </c>
      <c r="C111" s="3">
        <f>IF(Inputs!$B$28&lt;&gt;"Ready to model","PENDING INPUTS",M110)</f>
        <v>0</v>
      </c>
      <c r="D111" s="3">
        <f>IF(Inputs!$B$28&lt;&gt;"Ready to model","PENDING INPUTS",ROUND(B111*(Inputs!$B$17)/12,2))</f>
        <v>0</v>
      </c>
      <c r="E111" s="3">
        <f>IF(Inputs!$B$28&lt;&gt;"Ready to model","PENDING INPUTS",ROUND(C111*Inputs!$B$5/12,2))</f>
        <v>0</v>
      </c>
      <c r="F111" s="3">
        <f>IF(Inputs!$B$28&lt;&gt;"Ready to model","PENDING INPUTS",MIN(B111+D111,IF(A111&gt;=Inputs!$B$18,B111+D111,ROUND(IF(Inputs!$B$17=0,Inputs!$B$8*(1+Inputs!$B$19*Inputs!$B$20)/Inputs!$B$18,-PMT(Inputs!$B$17/12,Inputs!$B$18,Inputs!$B$8*(1+Inputs!$B$19*Inputs!$B$20))),2))))</f>
        <v>0</v>
      </c>
      <c r="G111" s="3">
        <f>IF(Inputs!$B$28&lt;&gt;"Ready to model","PENDING INPUTS",MIN(C111+E111,Inputs!$B$9))</f>
        <v>0</v>
      </c>
      <c r="H111" s="3">
        <f>IF(Inputs!$B$28&lt;&gt;"Ready to model","PENDING INPUTS",Inputs!$B$7)</f>
        <v>550</v>
      </c>
      <c r="I111" s="3">
        <f>IF(Inputs!$B$28&lt;&gt;"Ready to model","PENDING INPUTS",MAX(0,F111+G111-H111))</f>
        <v>0</v>
      </c>
      <c r="J111" s="3">
        <f>IF(Inputs!$B$28&lt;&gt;"Ready to model","PENDING INPUTS",IF(F111+G111&gt;H111,IF(F111+G111=0,0,H111*F111/(F111+G111)),MIN(B111+D111,F111+MAX(0,H111-F111-G111-IF((Inputs!$B$17)&lt;Inputs!$B$5,C111+E111-G111,0)))))</f>
        <v>0</v>
      </c>
      <c r="K111" s="3">
        <f>IF(Inputs!$B$28&lt;&gt;"Ready to model","PENDING INPUTS",MIN(C111+E111,MAX(0,H111-J111)))</f>
        <v>0</v>
      </c>
      <c r="L111" s="3">
        <f>IF(Inputs!$B$28&lt;&gt;"Ready to model","PENDING INPUTS",MAX(0,B111+D111-J111))</f>
        <v>0</v>
      </c>
      <c r="M111" s="3">
        <f>IF(Inputs!$B$28&lt;&gt;"Ready to model","PENDING INPUTS",MAX(0,C111+E111-K111))</f>
        <v>0</v>
      </c>
      <c r="N111" s="3">
        <f>IF(Inputs!$B$28&lt;&gt;"Ready to model","PENDING INPUTS",L111+M111)</f>
        <v>0</v>
      </c>
      <c r="O111" s="3">
        <f>IF(Inputs!$B$28&lt;&gt;"Ready to model","PENDING INPUTS",D111+E111+O110)</f>
        <v>1516.37</v>
      </c>
      <c r="P111" s="3">
        <f>IF(Inputs!$B$28&lt;&gt;"Ready to model","PENDING INPUTS",J111+K111+P110)</f>
        <v>11532.370000000006</v>
      </c>
    </row>
    <row r="112" spans="1:16" ht="27.95" customHeight="1" x14ac:dyDescent="0.25">
      <c r="A112">
        <v>108</v>
      </c>
      <c r="B112" s="3">
        <f>IF(Inputs!$B$28&lt;&gt;"Ready to model","PENDING INPUTS",L111)</f>
        <v>0</v>
      </c>
      <c r="C112" s="3">
        <f>IF(Inputs!$B$28&lt;&gt;"Ready to model","PENDING INPUTS",M111)</f>
        <v>0</v>
      </c>
      <c r="D112" s="3">
        <f>IF(Inputs!$B$28&lt;&gt;"Ready to model","PENDING INPUTS",ROUND(B112*(Inputs!$B$17)/12,2))</f>
        <v>0</v>
      </c>
      <c r="E112" s="3">
        <f>IF(Inputs!$B$28&lt;&gt;"Ready to model","PENDING INPUTS",ROUND(C112*Inputs!$B$5/12,2))</f>
        <v>0</v>
      </c>
      <c r="F112" s="3">
        <f>IF(Inputs!$B$28&lt;&gt;"Ready to model","PENDING INPUTS",MIN(B112+D112,IF(A112&gt;=Inputs!$B$18,B112+D112,ROUND(IF(Inputs!$B$17=0,Inputs!$B$8*(1+Inputs!$B$19*Inputs!$B$20)/Inputs!$B$18,-PMT(Inputs!$B$17/12,Inputs!$B$18,Inputs!$B$8*(1+Inputs!$B$19*Inputs!$B$20))),2))))</f>
        <v>0</v>
      </c>
      <c r="G112" s="3">
        <f>IF(Inputs!$B$28&lt;&gt;"Ready to model","PENDING INPUTS",MIN(C112+E112,Inputs!$B$9))</f>
        <v>0</v>
      </c>
      <c r="H112" s="3">
        <f>IF(Inputs!$B$28&lt;&gt;"Ready to model","PENDING INPUTS",Inputs!$B$7)</f>
        <v>550</v>
      </c>
      <c r="I112" s="3">
        <f>IF(Inputs!$B$28&lt;&gt;"Ready to model","PENDING INPUTS",MAX(0,F112+G112-H112))</f>
        <v>0</v>
      </c>
      <c r="J112" s="3">
        <f>IF(Inputs!$B$28&lt;&gt;"Ready to model","PENDING INPUTS",IF(F112+G112&gt;H112,IF(F112+G112=0,0,H112*F112/(F112+G112)),MIN(B112+D112,F112+MAX(0,H112-F112-G112-IF((Inputs!$B$17)&lt;Inputs!$B$5,C112+E112-G112,0)))))</f>
        <v>0</v>
      </c>
      <c r="K112" s="3">
        <f>IF(Inputs!$B$28&lt;&gt;"Ready to model","PENDING INPUTS",MIN(C112+E112,MAX(0,H112-J112)))</f>
        <v>0</v>
      </c>
      <c r="L112" s="3">
        <f>IF(Inputs!$B$28&lt;&gt;"Ready to model","PENDING INPUTS",MAX(0,B112+D112-J112))</f>
        <v>0</v>
      </c>
      <c r="M112" s="3">
        <f>IF(Inputs!$B$28&lt;&gt;"Ready to model","PENDING INPUTS",MAX(0,C112+E112-K112))</f>
        <v>0</v>
      </c>
      <c r="N112" s="3">
        <f>IF(Inputs!$B$28&lt;&gt;"Ready to model","PENDING INPUTS",L112+M112)</f>
        <v>0</v>
      </c>
      <c r="O112" s="3">
        <f>IF(Inputs!$B$28&lt;&gt;"Ready to model","PENDING INPUTS",D112+E112+O111)</f>
        <v>1516.37</v>
      </c>
      <c r="P112" s="3">
        <f>IF(Inputs!$B$28&lt;&gt;"Ready to model","PENDING INPUTS",J112+K112+P111)</f>
        <v>11532.370000000006</v>
      </c>
    </row>
    <row r="113" spans="1:16" ht="27.95" customHeight="1" x14ac:dyDescent="0.25">
      <c r="A113">
        <v>109</v>
      </c>
      <c r="B113" s="3">
        <f>IF(Inputs!$B$28&lt;&gt;"Ready to model","PENDING INPUTS",L112)</f>
        <v>0</v>
      </c>
      <c r="C113" s="3">
        <f>IF(Inputs!$B$28&lt;&gt;"Ready to model","PENDING INPUTS",M112)</f>
        <v>0</v>
      </c>
      <c r="D113" s="3">
        <f>IF(Inputs!$B$28&lt;&gt;"Ready to model","PENDING INPUTS",ROUND(B113*(Inputs!$B$17)/12,2))</f>
        <v>0</v>
      </c>
      <c r="E113" s="3">
        <f>IF(Inputs!$B$28&lt;&gt;"Ready to model","PENDING INPUTS",ROUND(C113*Inputs!$B$5/12,2))</f>
        <v>0</v>
      </c>
      <c r="F113" s="3">
        <f>IF(Inputs!$B$28&lt;&gt;"Ready to model","PENDING INPUTS",MIN(B113+D113,IF(A113&gt;=Inputs!$B$18,B113+D113,ROUND(IF(Inputs!$B$17=0,Inputs!$B$8*(1+Inputs!$B$19*Inputs!$B$20)/Inputs!$B$18,-PMT(Inputs!$B$17/12,Inputs!$B$18,Inputs!$B$8*(1+Inputs!$B$19*Inputs!$B$20))),2))))</f>
        <v>0</v>
      </c>
      <c r="G113" s="3">
        <f>IF(Inputs!$B$28&lt;&gt;"Ready to model","PENDING INPUTS",MIN(C113+E113,Inputs!$B$9))</f>
        <v>0</v>
      </c>
      <c r="H113" s="3">
        <f>IF(Inputs!$B$28&lt;&gt;"Ready to model","PENDING INPUTS",Inputs!$B$7)</f>
        <v>550</v>
      </c>
      <c r="I113" s="3">
        <f>IF(Inputs!$B$28&lt;&gt;"Ready to model","PENDING INPUTS",MAX(0,F113+G113-H113))</f>
        <v>0</v>
      </c>
      <c r="J113" s="3">
        <f>IF(Inputs!$B$28&lt;&gt;"Ready to model","PENDING INPUTS",IF(F113+G113&gt;H113,IF(F113+G113=0,0,H113*F113/(F113+G113)),MIN(B113+D113,F113+MAX(0,H113-F113-G113-IF((Inputs!$B$17)&lt;Inputs!$B$5,C113+E113-G113,0)))))</f>
        <v>0</v>
      </c>
      <c r="K113" s="3">
        <f>IF(Inputs!$B$28&lt;&gt;"Ready to model","PENDING INPUTS",MIN(C113+E113,MAX(0,H113-J113)))</f>
        <v>0</v>
      </c>
      <c r="L113" s="3">
        <f>IF(Inputs!$B$28&lt;&gt;"Ready to model","PENDING INPUTS",MAX(0,B113+D113-J113))</f>
        <v>0</v>
      </c>
      <c r="M113" s="3">
        <f>IF(Inputs!$B$28&lt;&gt;"Ready to model","PENDING INPUTS",MAX(0,C113+E113-K113))</f>
        <v>0</v>
      </c>
      <c r="N113" s="3">
        <f>IF(Inputs!$B$28&lt;&gt;"Ready to model","PENDING INPUTS",L113+M113)</f>
        <v>0</v>
      </c>
      <c r="O113" s="3">
        <f>IF(Inputs!$B$28&lt;&gt;"Ready to model","PENDING INPUTS",D113+E113+O112)</f>
        <v>1516.37</v>
      </c>
      <c r="P113" s="3">
        <f>IF(Inputs!$B$28&lt;&gt;"Ready to model","PENDING INPUTS",J113+K113+P112)</f>
        <v>11532.370000000006</v>
      </c>
    </row>
    <row r="114" spans="1:16" ht="27.95" customHeight="1" x14ac:dyDescent="0.25">
      <c r="A114">
        <v>110</v>
      </c>
      <c r="B114" s="3">
        <f>IF(Inputs!$B$28&lt;&gt;"Ready to model","PENDING INPUTS",L113)</f>
        <v>0</v>
      </c>
      <c r="C114" s="3">
        <f>IF(Inputs!$B$28&lt;&gt;"Ready to model","PENDING INPUTS",M113)</f>
        <v>0</v>
      </c>
      <c r="D114" s="3">
        <f>IF(Inputs!$B$28&lt;&gt;"Ready to model","PENDING INPUTS",ROUND(B114*(Inputs!$B$17)/12,2))</f>
        <v>0</v>
      </c>
      <c r="E114" s="3">
        <f>IF(Inputs!$B$28&lt;&gt;"Ready to model","PENDING INPUTS",ROUND(C114*Inputs!$B$5/12,2))</f>
        <v>0</v>
      </c>
      <c r="F114" s="3">
        <f>IF(Inputs!$B$28&lt;&gt;"Ready to model","PENDING INPUTS",MIN(B114+D114,IF(A114&gt;=Inputs!$B$18,B114+D114,ROUND(IF(Inputs!$B$17=0,Inputs!$B$8*(1+Inputs!$B$19*Inputs!$B$20)/Inputs!$B$18,-PMT(Inputs!$B$17/12,Inputs!$B$18,Inputs!$B$8*(1+Inputs!$B$19*Inputs!$B$20))),2))))</f>
        <v>0</v>
      </c>
      <c r="G114" s="3">
        <f>IF(Inputs!$B$28&lt;&gt;"Ready to model","PENDING INPUTS",MIN(C114+E114,Inputs!$B$9))</f>
        <v>0</v>
      </c>
      <c r="H114" s="3">
        <f>IF(Inputs!$B$28&lt;&gt;"Ready to model","PENDING INPUTS",Inputs!$B$7)</f>
        <v>550</v>
      </c>
      <c r="I114" s="3">
        <f>IF(Inputs!$B$28&lt;&gt;"Ready to model","PENDING INPUTS",MAX(0,F114+G114-H114))</f>
        <v>0</v>
      </c>
      <c r="J114" s="3">
        <f>IF(Inputs!$B$28&lt;&gt;"Ready to model","PENDING INPUTS",IF(F114+G114&gt;H114,IF(F114+G114=0,0,H114*F114/(F114+G114)),MIN(B114+D114,F114+MAX(0,H114-F114-G114-IF((Inputs!$B$17)&lt;Inputs!$B$5,C114+E114-G114,0)))))</f>
        <v>0</v>
      </c>
      <c r="K114" s="3">
        <f>IF(Inputs!$B$28&lt;&gt;"Ready to model","PENDING INPUTS",MIN(C114+E114,MAX(0,H114-J114)))</f>
        <v>0</v>
      </c>
      <c r="L114" s="3">
        <f>IF(Inputs!$B$28&lt;&gt;"Ready to model","PENDING INPUTS",MAX(0,B114+D114-J114))</f>
        <v>0</v>
      </c>
      <c r="M114" s="3">
        <f>IF(Inputs!$B$28&lt;&gt;"Ready to model","PENDING INPUTS",MAX(0,C114+E114-K114))</f>
        <v>0</v>
      </c>
      <c r="N114" s="3">
        <f>IF(Inputs!$B$28&lt;&gt;"Ready to model","PENDING INPUTS",L114+M114)</f>
        <v>0</v>
      </c>
      <c r="O114" s="3">
        <f>IF(Inputs!$B$28&lt;&gt;"Ready to model","PENDING INPUTS",D114+E114+O113)</f>
        <v>1516.37</v>
      </c>
      <c r="P114" s="3">
        <f>IF(Inputs!$B$28&lt;&gt;"Ready to model","PENDING INPUTS",J114+K114+P113)</f>
        <v>11532.370000000006</v>
      </c>
    </row>
    <row r="115" spans="1:16" ht="27.95" customHeight="1" x14ac:dyDescent="0.25">
      <c r="A115">
        <v>111</v>
      </c>
      <c r="B115" s="3">
        <f>IF(Inputs!$B$28&lt;&gt;"Ready to model","PENDING INPUTS",L114)</f>
        <v>0</v>
      </c>
      <c r="C115" s="3">
        <f>IF(Inputs!$B$28&lt;&gt;"Ready to model","PENDING INPUTS",M114)</f>
        <v>0</v>
      </c>
      <c r="D115" s="3">
        <f>IF(Inputs!$B$28&lt;&gt;"Ready to model","PENDING INPUTS",ROUND(B115*(Inputs!$B$17)/12,2))</f>
        <v>0</v>
      </c>
      <c r="E115" s="3">
        <f>IF(Inputs!$B$28&lt;&gt;"Ready to model","PENDING INPUTS",ROUND(C115*Inputs!$B$5/12,2))</f>
        <v>0</v>
      </c>
      <c r="F115" s="3">
        <f>IF(Inputs!$B$28&lt;&gt;"Ready to model","PENDING INPUTS",MIN(B115+D115,IF(A115&gt;=Inputs!$B$18,B115+D115,ROUND(IF(Inputs!$B$17=0,Inputs!$B$8*(1+Inputs!$B$19*Inputs!$B$20)/Inputs!$B$18,-PMT(Inputs!$B$17/12,Inputs!$B$18,Inputs!$B$8*(1+Inputs!$B$19*Inputs!$B$20))),2))))</f>
        <v>0</v>
      </c>
      <c r="G115" s="3">
        <f>IF(Inputs!$B$28&lt;&gt;"Ready to model","PENDING INPUTS",MIN(C115+E115,Inputs!$B$9))</f>
        <v>0</v>
      </c>
      <c r="H115" s="3">
        <f>IF(Inputs!$B$28&lt;&gt;"Ready to model","PENDING INPUTS",Inputs!$B$7)</f>
        <v>550</v>
      </c>
      <c r="I115" s="3">
        <f>IF(Inputs!$B$28&lt;&gt;"Ready to model","PENDING INPUTS",MAX(0,F115+G115-H115))</f>
        <v>0</v>
      </c>
      <c r="J115" s="3">
        <f>IF(Inputs!$B$28&lt;&gt;"Ready to model","PENDING INPUTS",IF(F115+G115&gt;H115,IF(F115+G115=0,0,H115*F115/(F115+G115)),MIN(B115+D115,F115+MAX(0,H115-F115-G115-IF((Inputs!$B$17)&lt;Inputs!$B$5,C115+E115-G115,0)))))</f>
        <v>0</v>
      </c>
      <c r="K115" s="3">
        <f>IF(Inputs!$B$28&lt;&gt;"Ready to model","PENDING INPUTS",MIN(C115+E115,MAX(0,H115-J115)))</f>
        <v>0</v>
      </c>
      <c r="L115" s="3">
        <f>IF(Inputs!$B$28&lt;&gt;"Ready to model","PENDING INPUTS",MAX(0,B115+D115-J115))</f>
        <v>0</v>
      </c>
      <c r="M115" s="3">
        <f>IF(Inputs!$B$28&lt;&gt;"Ready to model","PENDING INPUTS",MAX(0,C115+E115-K115))</f>
        <v>0</v>
      </c>
      <c r="N115" s="3">
        <f>IF(Inputs!$B$28&lt;&gt;"Ready to model","PENDING INPUTS",L115+M115)</f>
        <v>0</v>
      </c>
      <c r="O115" s="3">
        <f>IF(Inputs!$B$28&lt;&gt;"Ready to model","PENDING INPUTS",D115+E115+O114)</f>
        <v>1516.37</v>
      </c>
      <c r="P115" s="3">
        <f>IF(Inputs!$B$28&lt;&gt;"Ready to model","PENDING INPUTS",J115+K115+P114)</f>
        <v>11532.370000000006</v>
      </c>
    </row>
    <row r="116" spans="1:16" ht="27.95" customHeight="1" x14ac:dyDescent="0.25">
      <c r="A116">
        <v>112</v>
      </c>
      <c r="B116" s="3">
        <f>IF(Inputs!$B$28&lt;&gt;"Ready to model","PENDING INPUTS",L115)</f>
        <v>0</v>
      </c>
      <c r="C116" s="3">
        <f>IF(Inputs!$B$28&lt;&gt;"Ready to model","PENDING INPUTS",M115)</f>
        <v>0</v>
      </c>
      <c r="D116" s="3">
        <f>IF(Inputs!$B$28&lt;&gt;"Ready to model","PENDING INPUTS",ROUND(B116*(Inputs!$B$17)/12,2))</f>
        <v>0</v>
      </c>
      <c r="E116" s="3">
        <f>IF(Inputs!$B$28&lt;&gt;"Ready to model","PENDING INPUTS",ROUND(C116*Inputs!$B$5/12,2))</f>
        <v>0</v>
      </c>
      <c r="F116" s="3">
        <f>IF(Inputs!$B$28&lt;&gt;"Ready to model","PENDING INPUTS",MIN(B116+D116,IF(A116&gt;=Inputs!$B$18,B116+D116,ROUND(IF(Inputs!$B$17=0,Inputs!$B$8*(1+Inputs!$B$19*Inputs!$B$20)/Inputs!$B$18,-PMT(Inputs!$B$17/12,Inputs!$B$18,Inputs!$B$8*(1+Inputs!$B$19*Inputs!$B$20))),2))))</f>
        <v>0</v>
      </c>
      <c r="G116" s="3">
        <f>IF(Inputs!$B$28&lt;&gt;"Ready to model","PENDING INPUTS",MIN(C116+E116,Inputs!$B$9))</f>
        <v>0</v>
      </c>
      <c r="H116" s="3">
        <f>IF(Inputs!$B$28&lt;&gt;"Ready to model","PENDING INPUTS",Inputs!$B$7)</f>
        <v>550</v>
      </c>
      <c r="I116" s="3">
        <f>IF(Inputs!$B$28&lt;&gt;"Ready to model","PENDING INPUTS",MAX(0,F116+G116-H116))</f>
        <v>0</v>
      </c>
      <c r="J116" s="3">
        <f>IF(Inputs!$B$28&lt;&gt;"Ready to model","PENDING INPUTS",IF(F116+G116&gt;H116,IF(F116+G116=0,0,H116*F116/(F116+G116)),MIN(B116+D116,F116+MAX(0,H116-F116-G116-IF((Inputs!$B$17)&lt;Inputs!$B$5,C116+E116-G116,0)))))</f>
        <v>0</v>
      </c>
      <c r="K116" s="3">
        <f>IF(Inputs!$B$28&lt;&gt;"Ready to model","PENDING INPUTS",MIN(C116+E116,MAX(0,H116-J116)))</f>
        <v>0</v>
      </c>
      <c r="L116" s="3">
        <f>IF(Inputs!$B$28&lt;&gt;"Ready to model","PENDING INPUTS",MAX(0,B116+D116-J116))</f>
        <v>0</v>
      </c>
      <c r="M116" s="3">
        <f>IF(Inputs!$B$28&lt;&gt;"Ready to model","PENDING INPUTS",MAX(0,C116+E116-K116))</f>
        <v>0</v>
      </c>
      <c r="N116" s="3">
        <f>IF(Inputs!$B$28&lt;&gt;"Ready to model","PENDING INPUTS",L116+M116)</f>
        <v>0</v>
      </c>
      <c r="O116" s="3">
        <f>IF(Inputs!$B$28&lt;&gt;"Ready to model","PENDING INPUTS",D116+E116+O115)</f>
        <v>1516.37</v>
      </c>
      <c r="P116" s="3">
        <f>IF(Inputs!$B$28&lt;&gt;"Ready to model","PENDING INPUTS",J116+K116+P115)</f>
        <v>11532.370000000006</v>
      </c>
    </row>
    <row r="117" spans="1:16" ht="27.95" customHeight="1" x14ac:dyDescent="0.25">
      <c r="A117">
        <v>113</v>
      </c>
      <c r="B117" s="3">
        <f>IF(Inputs!$B$28&lt;&gt;"Ready to model","PENDING INPUTS",L116)</f>
        <v>0</v>
      </c>
      <c r="C117" s="3">
        <f>IF(Inputs!$B$28&lt;&gt;"Ready to model","PENDING INPUTS",M116)</f>
        <v>0</v>
      </c>
      <c r="D117" s="3">
        <f>IF(Inputs!$B$28&lt;&gt;"Ready to model","PENDING INPUTS",ROUND(B117*(Inputs!$B$17)/12,2))</f>
        <v>0</v>
      </c>
      <c r="E117" s="3">
        <f>IF(Inputs!$B$28&lt;&gt;"Ready to model","PENDING INPUTS",ROUND(C117*Inputs!$B$5/12,2))</f>
        <v>0</v>
      </c>
      <c r="F117" s="3">
        <f>IF(Inputs!$B$28&lt;&gt;"Ready to model","PENDING INPUTS",MIN(B117+D117,IF(A117&gt;=Inputs!$B$18,B117+D117,ROUND(IF(Inputs!$B$17=0,Inputs!$B$8*(1+Inputs!$B$19*Inputs!$B$20)/Inputs!$B$18,-PMT(Inputs!$B$17/12,Inputs!$B$18,Inputs!$B$8*(1+Inputs!$B$19*Inputs!$B$20))),2))))</f>
        <v>0</v>
      </c>
      <c r="G117" s="3">
        <f>IF(Inputs!$B$28&lt;&gt;"Ready to model","PENDING INPUTS",MIN(C117+E117,Inputs!$B$9))</f>
        <v>0</v>
      </c>
      <c r="H117" s="3">
        <f>IF(Inputs!$B$28&lt;&gt;"Ready to model","PENDING INPUTS",Inputs!$B$7)</f>
        <v>550</v>
      </c>
      <c r="I117" s="3">
        <f>IF(Inputs!$B$28&lt;&gt;"Ready to model","PENDING INPUTS",MAX(0,F117+G117-H117))</f>
        <v>0</v>
      </c>
      <c r="J117" s="3">
        <f>IF(Inputs!$B$28&lt;&gt;"Ready to model","PENDING INPUTS",IF(F117+G117&gt;H117,IF(F117+G117=0,0,H117*F117/(F117+G117)),MIN(B117+D117,F117+MAX(0,H117-F117-G117-IF((Inputs!$B$17)&lt;Inputs!$B$5,C117+E117-G117,0)))))</f>
        <v>0</v>
      </c>
      <c r="K117" s="3">
        <f>IF(Inputs!$B$28&lt;&gt;"Ready to model","PENDING INPUTS",MIN(C117+E117,MAX(0,H117-J117)))</f>
        <v>0</v>
      </c>
      <c r="L117" s="3">
        <f>IF(Inputs!$B$28&lt;&gt;"Ready to model","PENDING INPUTS",MAX(0,B117+D117-J117))</f>
        <v>0</v>
      </c>
      <c r="M117" s="3">
        <f>IF(Inputs!$B$28&lt;&gt;"Ready to model","PENDING INPUTS",MAX(0,C117+E117-K117))</f>
        <v>0</v>
      </c>
      <c r="N117" s="3">
        <f>IF(Inputs!$B$28&lt;&gt;"Ready to model","PENDING INPUTS",L117+M117)</f>
        <v>0</v>
      </c>
      <c r="O117" s="3">
        <f>IF(Inputs!$B$28&lt;&gt;"Ready to model","PENDING INPUTS",D117+E117+O116)</f>
        <v>1516.37</v>
      </c>
      <c r="P117" s="3">
        <f>IF(Inputs!$B$28&lt;&gt;"Ready to model","PENDING INPUTS",J117+K117+P116)</f>
        <v>11532.370000000006</v>
      </c>
    </row>
    <row r="118" spans="1:16" ht="27.95" customHeight="1" x14ac:dyDescent="0.25">
      <c r="A118">
        <v>114</v>
      </c>
      <c r="B118" s="3">
        <f>IF(Inputs!$B$28&lt;&gt;"Ready to model","PENDING INPUTS",L117)</f>
        <v>0</v>
      </c>
      <c r="C118" s="3">
        <f>IF(Inputs!$B$28&lt;&gt;"Ready to model","PENDING INPUTS",M117)</f>
        <v>0</v>
      </c>
      <c r="D118" s="3">
        <f>IF(Inputs!$B$28&lt;&gt;"Ready to model","PENDING INPUTS",ROUND(B118*(Inputs!$B$17)/12,2))</f>
        <v>0</v>
      </c>
      <c r="E118" s="3">
        <f>IF(Inputs!$B$28&lt;&gt;"Ready to model","PENDING INPUTS",ROUND(C118*Inputs!$B$5/12,2))</f>
        <v>0</v>
      </c>
      <c r="F118" s="3">
        <f>IF(Inputs!$B$28&lt;&gt;"Ready to model","PENDING INPUTS",MIN(B118+D118,IF(A118&gt;=Inputs!$B$18,B118+D118,ROUND(IF(Inputs!$B$17=0,Inputs!$B$8*(1+Inputs!$B$19*Inputs!$B$20)/Inputs!$B$18,-PMT(Inputs!$B$17/12,Inputs!$B$18,Inputs!$B$8*(1+Inputs!$B$19*Inputs!$B$20))),2))))</f>
        <v>0</v>
      </c>
      <c r="G118" s="3">
        <f>IF(Inputs!$B$28&lt;&gt;"Ready to model","PENDING INPUTS",MIN(C118+E118,Inputs!$B$9))</f>
        <v>0</v>
      </c>
      <c r="H118" s="3">
        <f>IF(Inputs!$B$28&lt;&gt;"Ready to model","PENDING INPUTS",Inputs!$B$7)</f>
        <v>550</v>
      </c>
      <c r="I118" s="3">
        <f>IF(Inputs!$B$28&lt;&gt;"Ready to model","PENDING INPUTS",MAX(0,F118+G118-H118))</f>
        <v>0</v>
      </c>
      <c r="J118" s="3">
        <f>IF(Inputs!$B$28&lt;&gt;"Ready to model","PENDING INPUTS",IF(F118+G118&gt;H118,IF(F118+G118=0,0,H118*F118/(F118+G118)),MIN(B118+D118,F118+MAX(0,H118-F118-G118-IF((Inputs!$B$17)&lt;Inputs!$B$5,C118+E118-G118,0)))))</f>
        <v>0</v>
      </c>
      <c r="K118" s="3">
        <f>IF(Inputs!$B$28&lt;&gt;"Ready to model","PENDING INPUTS",MIN(C118+E118,MAX(0,H118-J118)))</f>
        <v>0</v>
      </c>
      <c r="L118" s="3">
        <f>IF(Inputs!$B$28&lt;&gt;"Ready to model","PENDING INPUTS",MAX(0,B118+D118-J118))</f>
        <v>0</v>
      </c>
      <c r="M118" s="3">
        <f>IF(Inputs!$B$28&lt;&gt;"Ready to model","PENDING INPUTS",MAX(0,C118+E118-K118))</f>
        <v>0</v>
      </c>
      <c r="N118" s="3">
        <f>IF(Inputs!$B$28&lt;&gt;"Ready to model","PENDING INPUTS",L118+M118)</f>
        <v>0</v>
      </c>
      <c r="O118" s="3">
        <f>IF(Inputs!$B$28&lt;&gt;"Ready to model","PENDING INPUTS",D118+E118+O117)</f>
        <v>1516.37</v>
      </c>
      <c r="P118" s="3">
        <f>IF(Inputs!$B$28&lt;&gt;"Ready to model","PENDING INPUTS",J118+K118+P117)</f>
        <v>11532.370000000006</v>
      </c>
    </row>
    <row r="119" spans="1:16" ht="27.95" customHeight="1" x14ac:dyDescent="0.25">
      <c r="A119">
        <v>115</v>
      </c>
      <c r="B119" s="3">
        <f>IF(Inputs!$B$28&lt;&gt;"Ready to model","PENDING INPUTS",L118)</f>
        <v>0</v>
      </c>
      <c r="C119" s="3">
        <f>IF(Inputs!$B$28&lt;&gt;"Ready to model","PENDING INPUTS",M118)</f>
        <v>0</v>
      </c>
      <c r="D119" s="3">
        <f>IF(Inputs!$B$28&lt;&gt;"Ready to model","PENDING INPUTS",ROUND(B119*(Inputs!$B$17)/12,2))</f>
        <v>0</v>
      </c>
      <c r="E119" s="3">
        <f>IF(Inputs!$B$28&lt;&gt;"Ready to model","PENDING INPUTS",ROUND(C119*Inputs!$B$5/12,2))</f>
        <v>0</v>
      </c>
      <c r="F119" s="3">
        <f>IF(Inputs!$B$28&lt;&gt;"Ready to model","PENDING INPUTS",MIN(B119+D119,IF(A119&gt;=Inputs!$B$18,B119+D119,ROUND(IF(Inputs!$B$17=0,Inputs!$B$8*(1+Inputs!$B$19*Inputs!$B$20)/Inputs!$B$18,-PMT(Inputs!$B$17/12,Inputs!$B$18,Inputs!$B$8*(1+Inputs!$B$19*Inputs!$B$20))),2))))</f>
        <v>0</v>
      </c>
      <c r="G119" s="3">
        <f>IF(Inputs!$B$28&lt;&gt;"Ready to model","PENDING INPUTS",MIN(C119+E119,Inputs!$B$9))</f>
        <v>0</v>
      </c>
      <c r="H119" s="3">
        <f>IF(Inputs!$B$28&lt;&gt;"Ready to model","PENDING INPUTS",Inputs!$B$7)</f>
        <v>550</v>
      </c>
      <c r="I119" s="3">
        <f>IF(Inputs!$B$28&lt;&gt;"Ready to model","PENDING INPUTS",MAX(0,F119+G119-H119))</f>
        <v>0</v>
      </c>
      <c r="J119" s="3">
        <f>IF(Inputs!$B$28&lt;&gt;"Ready to model","PENDING INPUTS",IF(F119+G119&gt;H119,IF(F119+G119=0,0,H119*F119/(F119+G119)),MIN(B119+D119,F119+MAX(0,H119-F119-G119-IF((Inputs!$B$17)&lt;Inputs!$B$5,C119+E119-G119,0)))))</f>
        <v>0</v>
      </c>
      <c r="K119" s="3">
        <f>IF(Inputs!$B$28&lt;&gt;"Ready to model","PENDING INPUTS",MIN(C119+E119,MAX(0,H119-J119)))</f>
        <v>0</v>
      </c>
      <c r="L119" s="3">
        <f>IF(Inputs!$B$28&lt;&gt;"Ready to model","PENDING INPUTS",MAX(0,B119+D119-J119))</f>
        <v>0</v>
      </c>
      <c r="M119" s="3">
        <f>IF(Inputs!$B$28&lt;&gt;"Ready to model","PENDING INPUTS",MAX(0,C119+E119-K119))</f>
        <v>0</v>
      </c>
      <c r="N119" s="3">
        <f>IF(Inputs!$B$28&lt;&gt;"Ready to model","PENDING INPUTS",L119+M119)</f>
        <v>0</v>
      </c>
      <c r="O119" s="3">
        <f>IF(Inputs!$B$28&lt;&gt;"Ready to model","PENDING INPUTS",D119+E119+O118)</f>
        <v>1516.37</v>
      </c>
      <c r="P119" s="3">
        <f>IF(Inputs!$B$28&lt;&gt;"Ready to model","PENDING INPUTS",J119+K119+P118)</f>
        <v>11532.370000000006</v>
      </c>
    </row>
    <row r="120" spans="1:16" ht="27.95" customHeight="1" x14ac:dyDescent="0.25">
      <c r="A120">
        <v>116</v>
      </c>
      <c r="B120" s="3">
        <f>IF(Inputs!$B$28&lt;&gt;"Ready to model","PENDING INPUTS",L119)</f>
        <v>0</v>
      </c>
      <c r="C120" s="3">
        <f>IF(Inputs!$B$28&lt;&gt;"Ready to model","PENDING INPUTS",M119)</f>
        <v>0</v>
      </c>
      <c r="D120" s="3">
        <f>IF(Inputs!$B$28&lt;&gt;"Ready to model","PENDING INPUTS",ROUND(B120*(Inputs!$B$17)/12,2))</f>
        <v>0</v>
      </c>
      <c r="E120" s="3">
        <f>IF(Inputs!$B$28&lt;&gt;"Ready to model","PENDING INPUTS",ROUND(C120*Inputs!$B$5/12,2))</f>
        <v>0</v>
      </c>
      <c r="F120" s="3">
        <f>IF(Inputs!$B$28&lt;&gt;"Ready to model","PENDING INPUTS",MIN(B120+D120,IF(A120&gt;=Inputs!$B$18,B120+D120,ROUND(IF(Inputs!$B$17=0,Inputs!$B$8*(1+Inputs!$B$19*Inputs!$B$20)/Inputs!$B$18,-PMT(Inputs!$B$17/12,Inputs!$B$18,Inputs!$B$8*(1+Inputs!$B$19*Inputs!$B$20))),2))))</f>
        <v>0</v>
      </c>
      <c r="G120" s="3">
        <f>IF(Inputs!$B$28&lt;&gt;"Ready to model","PENDING INPUTS",MIN(C120+E120,Inputs!$B$9))</f>
        <v>0</v>
      </c>
      <c r="H120" s="3">
        <f>IF(Inputs!$B$28&lt;&gt;"Ready to model","PENDING INPUTS",Inputs!$B$7)</f>
        <v>550</v>
      </c>
      <c r="I120" s="3">
        <f>IF(Inputs!$B$28&lt;&gt;"Ready to model","PENDING INPUTS",MAX(0,F120+G120-H120))</f>
        <v>0</v>
      </c>
      <c r="J120" s="3">
        <f>IF(Inputs!$B$28&lt;&gt;"Ready to model","PENDING INPUTS",IF(F120+G120&gt;H120,IF(F120+G120=0,0,H120*F120/(F120+G120)),MIN(B120+D120,F120+MAX(0,H120-F120-G120-IF((Inputs!$B$17)&lt;Inputs!$B$5,C120+E120-G120,0)))))</f>
        <v>0</v>
      </c>
      <c r="K120" s="3">
        <f>IF(Inputs!$B$28&lt;&gt;"Ready to model","PENDING INPUTS",MIN(C120+E120,MAX(0,H120-J120)))</f>
        <v>0</v>
      </c>
      <c r="L120" s="3">
        <f>IF(Inputs!$B$28&lt;&gt;"Ready to model","PENDING INPUTS",MAX(0,B120+D120-J120))</f>
        <v>0</v>
      </c>
      <c r="M120" s="3">
        <f>IF(Inputs!$B$28&lt;&gt;"Ready to model","PENDING INPUTS",MAX(0,C120+E120-K120))</f>
        <v>0</v>
      </c>
      <c r="N120" s="3">
        <f>IF(Inputs!$B$28&lt;&gt;"Ready to model","PENDING INPUTS",L120+M120)</f>
        <v>0</v>
      </c>
      <c r="O120" s="3">
        <f>IF(Inputs!$B$28&lt;&gt;"Ready to model","PENDING INPUTS",D120+E120+O119)</f>
        <v>1516.37</v>
      </c>
      <c r="P120" s="3">
        <f>IF(Inputs!$B$28&lt;&gt;"Ready to model","PENDING INPUTS",J120+K120+P119)</f>
        <v>11532.370000000006</v>
      </c>
    </row>
    <row r="121" spans="1:16" ht="27.95" customHeight="1" x14ac:dyDescent="0.25">
      <c r="A121">
        <v>117</v>
      </c>
      <c r="B121" s="3">
        <f>IF(Inputs!$B$28&lt;&gt;"Ready to model","PENDING INPUTS",L120)</f>
        <v>0</v>
      </c>
      <c r="C121" s="3">
        <f>IF(Inputs!$B$28&lt;&gt;"Ready to model","PENDING INPUTS",M120)</f>
        <v>0</v>
      </c>
      <c r="D121" s="3">
        <f>IF(Inputs!$B$28&lt;&gt;"Ready to model","PENDING INPUTS",ROUND(B121*(Inputs!$B$17)/12,2))</f>
        <v>0</v>
      </c>
      <c r="E121" s="3">
        <f>IF(Inputs!$B$28&lt;&gt;"Ready to model","PENDING INPUTS",ROUND(C121*Inputs!$B$5/12,2))</f>
        <v>0</v>
      </c>
      <c r="F121" s="3">
        <f>IF(Inputs!$B$28&lt;&gt;"Ready to model","PENDING INPUTS",MIN(B121+D121,IF(A121&gt;=Inputs!$B$18,B121+D121,ROUND(IF(Inputs!$B$17=0,Inputs!$B$8*(1+Inputs!$B$19*Inputs!$B$20)/Inputs!$B$18,-PMT(Inputs!$B$17/12,Inputs!$B$18,Inputs!$B$8*(1+Inputs!$B$19*Inputs!$B$20))),2))))</f>
        <v>0</v>
      </c>
      <c r="G121" s="3">
        <f>IF(Inputs!$B$28&lt;&gt;"Ready to model","PENDING INPUTS",MIN(C121+E121,Inputs!$B$9))</f>
        <v>0</v>
      </c>
      <c r="H121" s="3">
        <f>IF(Inputs!$B$28&lt;&gt;"Ready to model","PENDING INPUTS",Inputs!$B$7)</f>
        <v>550</v>
      </c>
      <c r="I121" s="3">
        <f>IF(Inputs!$B$28&lt;&gt;"Ready to model","PENDING INPUTS",MAX(0,F121+G121-H121))</f>
        <v>0</v>
      </c>
      <c r="J121" s="3">
        <f>IF(Inputs!$B$28&lt;&gt;"Ready to model","PENDING INPUTS",IF(F121+G121&gt;H121,IF(F121+G121=0,0,H121*F121/(F121+G121)),MIN(B121+D121,F121+MAX(0,H121-F121-G121-IF((Inputs!$B$17)&lt;Inputs!$B$5,C121+E121-G121,0)))))</f>
        <v>0</v>
      </c>
      <c r="K121" s="3">
        <f>IF(Inputs!$B$28&lt;&gt;"Ready to model","PENDING INPUTS",MIN(C121+E121,MAX(0,H121-J121)))</f>
        <v>0</v>
      </c>
      <c r="L121" s="3">
        <f>IF(Inputs!$B$28&lt;&gt;"Ready to model","PENDING INPUTS",MAX(0,B121+D121-J121))</f>
        <v>0</v>
      </c>
      <c r="M121" s="3">
        <f>IF(Inputs!$B$28&lt;&gt;"Ready to model","PENDING INPUTS",MAX(0,C121+E121-K121))</f>
        <v>0</v>
      </c>
      <c r="N121" s="3">
        <f>IF(Inputs!$B$28&lt;&gt;"Ready to model","PENDING INPUTS",L121+M121)</f>
        <v>0</v>
      </c>
      <c r="O121" s="3">
        <f>IF(Inputs!$B$28&lt;&gt;"Ready to model","PENDING INPUTS",D121+E121+O120)</f>
        <v>1516.37</v>
      </c>
      <c r="P121" s="3">
        <f>IF(Inputs!$B$28&lt;&gt;"Ready to model","PENDING INPUTS",J121+K121+P120)</f>
        <v>11532.370000000006</v>
      </c>
    </row>
    <row r="122" spans="1:16" ht="27.95" customHeight="1" x14ac:dyDescent="0.25">
      <c r="A122">
        <v>118</v>
      </c>
      <c r="B122" s="3">
        <f>IF(Inputs!$B$28&lt;&gt;"Ready to model","PENDING INPUTS",L121)</f>
        <v>0</v>
      </c>
      <c r="C122" s="3">
        <f>IF(Inputs!$B$28&lt;&gt;"Ready to model","PENDING INPUTS",M121)</f>
        <v>0</v>
      </c>
      <c r="D122" s="3">
        <f>IF(Inputs!$B$28&lt;&gt;"Ready to model","PENDING INPUTS",ROUND(B122*(Inputs!$B$17)/12,2))</f>
        <v>0</v>
      </c>
      <c r="E122" s="3">
        <f>IF(Inputs!$B$28&lt;&gt;"Ready to model","PENDING INPUTS",ROUND(C122*Inputs!$B$5/12,2))</f>
        <v>0</v>
      </c>
      <c r="F122" s="3">
        <f>IF(Inputs!$B$28&lt;&gt;"Ready to model","PENDING INPUTS",MIN(B122+D122,IF(A122&gt;=Inputs!$B$18,B122+D122,ROUND(IF(Inputs!$B$17=0,Inputs!$B$8*(1+Inputs!$B$19*Inputs!$B$20)/Inputs!$B$18,-PMT(Inputs!$B$17/12,Inputs!$B$18,Inputs!$B$8*(1+Inputs!$B$19*Inputs!$B$20))),2))))</f>
        <v>0</v>
      </c>
      <c r="G122" s="3">
        <f>IF(Inputs!$B$28&lt;&gt;"Ready to model","PENDING INPUTS",MIN(C122+E122,Inputs!$B$9))</f>
        <v>0</v>
      </c>
      <c r="H122" s="3">
        <f>IF(Inputs!$B$28&lt;&gt;"Ready to model","PENDING INPUTS",Inputs!$B$7)</f>
        <v>550</v>
      </c>
      <c r="I122" s="3">
        <f>IF(Inputs!$B$28&lt;&gt;"Ready to model","PENDING INPUTS",MAX(0,F122+G122-H122))</f>
        <v>0</v>
      </c>
      <c r="J122" s="3">
        <f>IF(Inputs!$B$28&lt;&gt;"Ready to model","PENDING INPUTS",IF(F122+G122&gt;H122,IF(F122+G122=0,0,H122*F122/(F122+G122)),MIN(B122+D122,F122+MAX(0,H122-F122-G122-IF((Inputs!$B$17)&lt;Inputs!$B$5,C122+E122-G122,0)))))</f>
        <v>0</v>
      </c>
      <c r="K122" s="3">
        <f>IF(Inputs!$B$28&lt;&gt;"Ready to model","PENDING INPUTS",MIN(C122+E122,MAX(0,H122-J122)))</f>
        <v>0</v>
      </c>
      <c r="L122" s="3">
        <f>IF(Inputs!$B$28&lt;&gt;"Ready to model","PENDING INPUTS",MAX(0,B122+D122-J122))</f>
        <v>0</v>
      </c>
      <c r="M122" s="3">
        <f>IF(Inputs!$B$28&lt;&gt;"Ready to model","PENDING INPUTS",MAX(0,C122+E122-K122))</f>
        <v>0</v>
      </c>
      <c r="N122" s="3">
        <f>IF(Inputs!$B$28&lt;&gt;"Ready to model","PENDING INPUTS",L122+M122)</f>
        <v>0</v>
      </c>
      <c r="O122" s="3">
        <f>IF(Inputs!$B$28&lt;&gt;"Ready to model","PENDING INPUTS",D122+E122+O121)</f>
        <v>1516.37</v>
      </c>
      <c r="P122" s="3">
        <f>IF(Inputs!$B$28&lt;&gt;"Ready to model","PENDING INPUTS",J122+K122+P121)</f>
        <v>11532.370000000006</v>
      </c>
    </row>
    <row r="123" spans="1:16" ht="27.95" customHeight="1" x14ac:dyDescent="0.25">
      <c r="A123">
        <v>119</v>
      </c>
      <c r="B123" s="3">
        <f>IF(Inputs!$B$28&lt;&gt;"Ready to model","PENDING INPUTS",L122)</f>
        <v>0</v>
      </c>
      <c r="C123" s="3">
        <f>IF(Inputs!$B$28&lt;&gt;"Ready to model","PENDING INPUTS",M122)</f>
        <v>0</v>
      </c>
      <c r="D123" s="3">
        <f>IF(Inputs!$B$28&lt;&gt;"Ready to model","PENDING INPUTS",ROUND(B123*(Inputs!$B$17)/12,2))</f>
        <v>0</v>
      </c>
      <c r="E123" s="3">
        <f>IF(Inputs!$B$28&lt;&gt;"Ready to model","PENDING INPUTS",ROUND(C123*Inputs!$B$5/12,2))</f>
        <v>0</v>
      </c>
      <c r="F123" s="3">
        <f>IF(Inputs!$B$28&lt;&gt;"Ready to model","PENDING INPUTS",MIN(B123+D123,IF(A123&gt;=Inputs!$B$18,B123+D123,ROUND(IF(Inputs!$B$17=0,Inputs!$B$8*(1+Inputs!$B$19*Inputs!$B$20)/Inputs!$B$18,-PMT(Inputs!$B$17/12,Inputs!$B$18,Inputs!$B$8*(1+Inputs!$B$19*Inputs!$B$20))),2))))</f>
        <v>0</v>
      </c>
      <c r="G123" s="3">
        <f>IF(Inputs!$B$28&lt;&gt;"Ready to model","PENDING INPUTS",MIN(C123+E123,Inputs!$B$9))</f>
        <v>0</v>
      </c>
      <c r="H123" s="3">
        <f>IF(Inputs!$B$28&lt;&gt;"Ready to model","PENDING INPUTS",Inputs!$B$7)</f>
        <v>550</v>
      </c>
      <c r="I123" s="3">
        <f>IF(Inputs!$B$28&lt;&gt;"Ready to model","PENDING INPUTS",MAX(0,F123+G123-H123))</f>
        <v>0</v>
      </c>
      <c r="J123" s="3">
        <f>IF(Inputs!$B$28&lt;&gt;"Ready to model","PENDING INPUTS",IF(F123+G123&gt;H123,IF(F123+G123=0,0,H123*F123/(F123+G123)),MIN(B123+D123,F123+MAX(0,H123-F123-G123-IF((Inputs!$B$17)&lt;Inputs!$B$5,C123+E123-G123,0)))))</f>
        <v>0</v>
      </c>
      <c r="K123" s="3">
        <f>IF(Inputs!$B$28&lt;&gt;"Ready to model","PENDING INPUTS",MIN(C123+E123,MAX(0,H123-J123)))</f>
        <v>0</v>
      </c>
      <c r="L123" s="3">
        <f>IF(Inputs!$B$28&lt;&gt;"Ready to model","PENDING INPUTS",MAX(0,B123+D123-J123))</f>
        <v>0</v>
      </c>
      <c r="M123" s="3">
        <f>IF(Inputs!$B$28&lt;&gt;"Ready to model","PENDING INPUTS",MAX(0,C123+E123-K123))</f>
        <v>0</v>
      </c>
      <c r="N123" s="3">
        <f>IF(Inputs!$B$28&lt;&gt;"Ready to model","PENDING INPUTS",L123+M123)</f>
        <v>0</v>
      </c>
      <c r="O123" s="3">
        <f>IF(Inputs!$B$28&lt;&gt;"Ready to model","PENDING INPUTS",D123+E123+O122)</f>
        <v>1516.37</v>
      </c>
      <c r="P123" s="3">
        <f>IF(Inputs!$B$28&lt;&gt;"Ready to model","PENDING INPUTS",J123+K123+P122)</f>
        <v>11532.370000000006</v>
      </c>
    </row>
    <row r="124" spans="1:16" ht="27.95" customHeight="1" x14ac:dyDescent="0.25">
      <c r="A124">
        <v>120</v>
      </c>
      <c r="B124" s="3">
        <f>IF(Inputs!$B$28&lt;&gt;"Ready to model","PENDING INPUTS",L123)</f>
        <v>0</v>
      </c>
      <c r="C124" s="3">
        <f>IF(Inputs!$B$28&lt;&gt;"Ready to model","PENDING INPUTS",M123)</f>
        <v>0</v>
      </c>
      <c r="D124" s="3">
        <f>IF(Inputs!$B$28&lt;&gt;"Ready to model","PENDING INPUTS",ROUND(B124*(Inputs!$B$17)/12,2))</f>
        <v>0</v>
      </c>
      <c r="E124" s="3">
        <f>IF(Inputs!$B$28&lt;&gt;"Ready to model","PENDING INPUTS",ROUND(C124*Inputs!$B$5/12,2))</f>
        <v>0</v>
      </c>
      <c r="F124" s="3">
        <f>IF(Inputs!$B$28&lt;&gt;"Ready to model","PENDING INPUTS",MIN(B124+D124,IF(A124&gt;=Inputs!$B$18,B124+D124,ROUND(IF(Inputs!$B$17=0,Inputs!$B$8*(1+Inputs!$B$19*Inputs!$B$20)/Inputs!$B$18,-PMT(Inputs!$B$17/12,Inputs!$B$18,Inputs!$B$8*(1+Inputs!$B$19*Inputs!$B$20))),2))))</f>
        <v>0</v>
      </c>
      <c r="G124" s="3">
        <f>IF(Inputs!$B$28&lt;&gt;"Ready to model","PENDING INPUTS",MIN(C124+E124,Inputs!$B$9))</f>
        <v>0</v>
      </c>
      <c r="H124" s="3">
        <f>IF(Inputs!$B$28&lt;&gt;"Ready to model","PENDING INPUTS",Inputs!$B$7)</f>
        <v>550</v>
      </c>
      <c r="I124" s="3">
        <f>IF(Inputs!$B$28&lt;&gt;"Ready to model","PENDING INPUTS",MAX(0,F124+G124-H124))</f>
        <v>0</v>
      </c>
      <c r="J124" s="3">
        <f>IF(Inputs!$B$28&lt;&gt;"Ready to model","PENDING INPUTS",IF(F124+G124&gt;H124,IF(F124+G124=0,0,H124*F124/(F124+G124)),MIN(B124+D124,F124+MAX(0,H124-F124-G124-IF((Inputs!$B$17)&lt;Inputs!$B$5,C124+E124-G124,0)))))</f>
        <v>0</v>
      </c>
      <c r="K124" s="3">
        <f>IF(Inputs!$B$28&lt;&gt;"Ready to model","PENDING INPUTS",MIN(C124+E124,MAX(0,H124-J124)))</f>
        <v>0</v>
      </c>
      <c r="L124" s="3">
        <f>IF(Inputs!$B$28&lt;&gt;"Ready to model","PENDING INPUTS",MAX(0,B124+D124-J124))</f>
        <v>0</v>
      </c>
      <c r="M124" s="3">
        <f>IF(Inputs!$B$28&lt;&gt;"Ready to model","PENDING INPUTS",MAX(0,C124+E124-K124))</f>
        <v>0</v>
      </c>
      <c r="N124" s="3">
        <f>IF(Inputs!$B$28&lt;&gt;"Ready to model","PENDING INPUTS",L124+M124)</f>
        <v>0</v>
      </c>
      <c r="O124" s="3">
        <f>IF(Inputs!$B$28&lt;&gt;"Ready to model","PENDING INPUTS",D124+E124+O123)</f>
        <v>1516.37</v>
      </c>
      <c r="P124" s="3">
        <f>IF(Inputs!$B$28&lt;&gt;"Ready to model","PENDING INPUTS",J124+K124+P123)</f>
        <v>11532.370000000006</v>
      </c>
    </row>
    <row r="125" spans="1:16" ht="27.95" customHeight="1" x14ac:dyDescent="0.25">
      <c r="A125">
        <v>121</v>
      </c>
      <c r="B125" s="3">
        <f>IF(Inputs!$B$28&lt;&gt;"Ready to model","PENDING INPUTS",L124)</f>
        <v>0</v>
      </c>
      <c r="C125" s="3">
        <f>IF(Inputs!$B$28&lt;&gt;"Ready to model","PENDING INPUTS",M124)</f>
        <v>0</v>
      </c>
      <c r="D125" s="3">
        <f>IF(Inputs!$B$28&lt;&gt;"Ready to model","PENDING INPUTS",ROUND(B125*(Inputs!$B$17)/12,2))</f>
        <v>0</v>
      </c>
      <c r="E125" s="3">
        <f>IF(Inputs!$B$28&lt;&gt;"Ready to model","PENDING INPUTS",ROUND(C125*Inputs!$B$5/12,2))</f>
        <v>0</v>
      </c>
      <c r="F125" s="3">
        <f>IF(Inputs!$B$28&lt;&gt;"Ready to model","PENDING INPUTS",MIN(B125+D125,IF(A125&gt;=Inputs!$B$18,B125+D125,ROUND(IF(Inputs!$B$17=0,Inputs!$B$8*(1+Inputs!$B$19*Inputs!$B$20)/Inputs!$B$18,-PMT(Inputs!$B$17/12,Inputs!$B$18,Inputs!$B$8*(1+Inputs!$B$19*Inputs!$B$20))),2))))</f>
        <v>0</v>
      </c>
      <c r="G125" s="3">
        <f>IF(Inputs!$B$28&lt;&gt;"Ready to model","PENDING INPUTS",MIN(C125+E125,Inputs!$B$9))</f>
        <v>0</v>
      </c>
      <c r="H125" s="3">
        <f>IF(Inputs!$B$28&lt;&gt;"Ready to model","PENDING INPUTS",Inputs!$B$7)</f>
        <v>550</v>
      </c>
      <c r="I125" s="3">
        <f>IF(Inputs!$B$28&lt;&gt;"Ready to model","PENDING INPUTS",MAX(0,F125+G125-H125))</f>
        <v>0</v>
      </c>
      <c r="J125" s="3">
        <f>IF(Inputs!$B$28&lt;&gt;"Ready to model","PENDING INPUTS",IF(F125+G125&gt;H125,IF(F125+G125=0,0,H125*F125/(F125+G125)),MIN(B125+D125,F125+MAX(0,H125-F125-G125-IF((Inputs!$B$17)&lt;Inputs!$B$5,C125+E125-G125,0)))))</f>
        <v>0</v>
      </c>
      <c r="K125" s="3">
        <f>IF(Inputs!$B$28&lt;&gt;"Ready to model","PENDING INPUTS",MIN(C125+E125,MAX(0,H125-J125)))</f>
        <v>0</v>
      </c>
      <c r="L125" s="3">
        <f>IF(Inputs!$B$28&lt;&gt;"Ready to model","PENDING INPUTS",MAX(0,B125+D125-J125))</f>
        <v>0</v>
      </c>
      <c r="M125" s="3">
        <f>IF(Inputs!$B$28&lt;&gt;"Ready to model","PENDING INPUTS",MAX(0,C125+E125-K125))</f>
        <v>0</v>
      </c>
      <c r="N125" s="3">
        <f>IF(Inputs!$B$28&lt;&gt;"Ready to model","PENDING INPUTS",L125+M125)</f>
        <v>0</v>
      </c>
      <c r="O125" s="3">
        <f>IF(Inputs!$B$28&lt;&gt;"Ready to model","PENDING INPUTS",D125+E125+O124)</f>
        <v>1516.37</v>
      </c>
      <c r="P125" s="3">
        <f>IF(Inputs!$B$28&lt;&gt;"Ready to model","PENDING INPUTS",J125+K125+P124)</f>
        <v>11532.370000000006</v>
      </c>
    </row>
    <row r="126" spans="1:16" ht="27.95" customHeight="1" x14ac:dyDescent="0.25">
      <c r="A126">
        <v>122</v>
      </c>
      <c r="B126" s="3">
        <f>IF(Inputs!$B$28&lt;&gt;"Ready to model","PENDING INPUTS",L125)</f>
        <v>0</v>
      </c>
      <c r="C126" s="3">
        <f>IF(Inputs!$B$28&lt;&gt;"Ready to model","PENDING INPUTS",M125)</f>
        <v>0</v>
      </c>
      <c r="D126" s="3">
        <f>IF(Inputs!$B$28&lt;&gt;"Ready to model","PENDING INPUTS",ROUND(B126*(Inputs!$B$17)/12,2))</f>
        <v>0</v>
      </c>
      <c r="E126" s="3">
        <f>IF(Inputs!$B$28&lt;&gt;"Ready to model","PENDING INPUTS",ROUND(C126*Inputs!$B$5/12,2))</f>
        <v>0</v>
      </c>
      <c r="F126" s="3">
        <f>IF(Inputs!$B$28&lt;&gt;"Ready to model","PENDING INPUTS",MIN(B126+D126,IF(A126&gt;=Inputs!$B$18,B126+D126,ROUND(IF(Inputs!$B$17=0,Inputs!$B$8*(1+Inputs!$B$19*Inputs!$B$20)/Inputs!$B$18,-PMT(Inputs!$B$17/12,Inputs!$B$18,Inputs!$B$8*(1+Inputs!$B$19*Inputs!$B$20))),2))))</f>
        <v>0</v>
      </c>
      <c r="G126" s="3">
        <f>IF(Inputs!$B$28&lt;&gt;"Ready to model","PENDING INPUTS",MIN(C126+E126,Inputs!$B$9))</f>
        <v>0</v>
      </c>
      <c r="H126" s="3">
        <f>IF(Inputs!$B$28&lt;&gt;"Ready to model","PENDING INPUTS",Inputs!$B$7)</f>
        <v>550</v>
      </c>
      <c r="I126" s="3">
        <f>IF(Inputs!$B$28&lt;&gt;"Ready to model","PENDING INPUTS",MAX(0,F126+G126-H126))</f>
        <v>0</v>
      </c>
      <c r="J126" s="3">
        <f>IF(Inputs!$B$28&lt;&gt;"Ready to model","PENDING INPUTS",IF(F126+G126&gt;H126,IF(F126+G126=0,0,H126*F126/(F126+G126)),MIN(B126+D126,F126+MAX(0,H126-F126-G126-IF((Inputs!$B$17)&lt;Inputs!$B$5,C126+E126-G126,0)))))</f>
        <v>0</v>
      </c>
      <c r="K126" s="3">
        <f>IF(Inputs!$B$28&lt;&gt;"Ready to model","PENDING INPUTS",MIN(C126+E126,MAX(0,H126-J126)))</f>
        <v>0</v>
      </c>
      <c r="L126" s="3">
        <f>IF(Inputs!$B$28&lt;&gt;"Ready to model","PENDING INPUTS",MAX(0,B126+D126-J126))</f>
        <v>0</v>
      </c>
      <c r="M126" s="3">
        <f>IF(Inputs!$B$28&lt;&gt;"Ready to model","PENDING INPUTS",MAX(0,C126+E126-K126))</f>
        <v>0</v>
      </c>
      <c r="N126" s="3">
        <f>IF(Inputs!$B$28&lt;&gt;"Ready to model","PENDING INPUTS",L126+M126)</f>
        <v>0</v>
      </c>
      <c r="O126" s="3">
        <f>IF(Inputs!$B$28&lt;&gt;"Ready to model","PENDING INPUTS",D126+E126+O125)</f>
        <v>1516.37</v>
      </c>
      <c r="P126" s="3">
        <f>IF(Inputs!$B$28&lt;&gt;"Ready to model","PENDING INPUTS",J126+K126+P125)</f>
        <v>11532.370000000006</v>
      </c>
    </row>
    <row r="127" spans="1:16" ht="27.95" customHeight="1" x14ac:dyDescent="0.25">
      <c r="A127">
        <v>123</v>
      </c>
      <c r="B127" s="3">
        <f>IF(Inputs!$B$28&lt;&gt;"Ready to model","PENDING INPUTS",L126)</f>
        <v>0</v>
      </c>
      <c r="C127" s="3">
        <f>IF(Inputs!$B$28&lt;&gt;"Ready to model","PENDING INPUTS",M126)</f>
        <v>0</v>
      </c>
      <c r="D127" s="3">
        <f>IF(Inputs!$B$28&lt;&gt;"Ready to model","PENDING INPUTS",ROUND(B127*(Inputs!$B$17)/12,2))</f>
        <v>0</v>
      </c>
      <c r="E127" s="3">
        <f>IF(Inputs!$B$28&lt;&gt;"Ready to model","PENDING INPUTS",ROUND(C127*Inputs!$B$5/12,2))</f>
        <v>0</v>
      </c>
      <c r="F127" s="3">
        <f>IF(Inputs!$B$28&lt;&gt;"Ready to model","PENDING INPUTS",MIN(B127+D127,IF(A127&gt;=Inputs!$B$18,B127+D127,ROUND(IF(Inputs!$B$17=0,Inputs!$B$8*(1+Inputs!$B$19*Inputs!$B$20)/Inputs!$B$18,-PMT(Inputs!$B$17/12,Inputs!$B$18,Inputs!$B$8*(1+Inputs!$B$19*Inputs!$B$20))),2))))</f>
        <v>0</v>
      </c>
      <c r="G127" s="3">
        <f>IF(Inputs!$B$28&lt;&gt;"Ready to model","PENDING INPUTS",MIN(C127+E127,Inputs!$B$9))</f>
        <v>0</v>
      </c>
      <c r="H127" s="3">
        <f>IF(Inputs!$B$28&lt;&gt;"Ready to model","PENDING INPUTS",Inputs!$B$7)</f>
        <v>550</v>
      </c>
      <c r="I127" s="3">
        <f>IF(Inputs!$B$28&lt;&gt;"Ready to model","PENDING INPUTS",MAX(0,F127+G127-H127))</f>
        <v>0</v>
      </c>
      <c r="J127" s="3">
        <f>IF(Inputs!$B$28&lt;&gt;"Ready to model","PENDING INPUTS",IF(F127+G127&gt;H127,IF(F127+G127=0,0,H127*F127/(F127+G127)),MIN(B127+D127,F127+MAX(0,H127-F127-G127-IF((Inputs!$B$17)&lt;Inputs!$B$5,C127+E127-G127,0)))))</f>
        <v>0</v>
      </c>
      <c r="K127" s="3">
        <f>IF(Inputs!$B$28&lt;&gt;"Ready to model","PENDING INPUTS",MIN(C127+E127,MAX(0,H127-J127)))</f>
        <v>0</v>
      </c>
      <c r="L127" s="3">
        <f>IF(Inputs!$B$28&lt;&gt;"Ready to model","PENDING INPUTS",MAX(0,B127+D127-J127))</f>
        <v>0</v>
      </c>
      <c r="M127" s="3">
        <f>IF(Inputs!$B$28&lt;&gt;"Ready to model","PENDING INPUTS",MAX(0,C127+E127-K127))</f>
        <v>0</v>
      </c>
      <c r="N127" s="3">
        <f>IF(Inputs!$B$28&lt;&gt;"Ready to model","PENDING INPUTS",L127+M127)</f>
        <v>0</v>
      </c>
      <c r="O127" s="3">
        <f>IF(Inputs!$B$28&lt;&gt;"Ready to model","PENDING INPUTS",D127+E127+O126)</f>
        <v>1516.37</v>
      </c>
      <c r="P127" s="3">
        <f>IF(Inputs!$B$28&lt;&gt;"Ready to model","PENDING INPUTS",J127+K127+P126)</f>
        <v>11532.370000000006</v>
      </c>
    </row>
    <row r="128" spans="1:16" ht="27.95" customHeight="1" x14ac:dyDescent="0.25">
      <c r="A128">
        <v>124</v>
      </c>
      <c r="B128" s="3">
        <f>IF(Inputs!$B$28&lt;&gt;"Ready to model","PENDING INPUTS",L127)</f>
        <v>0</v>
      </c>
      <c r="C128" s="3">
        <f>IF(Inputs!$B$28&lt;&gt;"Ready to model","PENDING INPUTS",M127)</f>
        <v>0</v>
      </c>
      <c r="D128" s="3">
        <f>IF(Inputs!$B$28&lt;&gt;"Ready to model","PENDING INPUTS",ROUND(B128*(Inputs!$B$17)/12,2))</f>
        <v>0</v>
      </c>
      <c r="E128" s="3">
        <f>IF(Inputs!$B$28&lt;&gt;"Ready to model","PENDING INPUTS",ROUND(C128*Inputs!$B$5/12,2))</f>
        <v>0</v>
      </c>
      <c r="F128" s="3">
        <f>IF(Inputs!$B$28&lt;&gt;"Ready to model","PENDING INPUTS",MIN(B128+D128,IF(A128&gt;=Inputs!$B$18,B128+D128,ROUND(IF(Inputs!$B$17=0,Inputs!$B$8*(1+Inputs!$B$19*Inputs!$B$20)/Inputs!$B$18,-PMT(Inputs!$B$17/12,Inputs!$B$18,Inputs!$B$8*(1+Inputs!$B$19*Inputs!$B$20))),2))))</f>
        <v>0</v>
      </c>
      <c r="G128" s="3">
        <f>IF(Inputs!$B$28&lt;&gt;"Ready to model","PENDING INPUTS",MIN(C128+E128,Inputs!$B$9))</f>
        <v>0</v>
      </c>
      <c r="H128" s="3">
        <f>IF(Inputs!$B$28&lt;&gt;"Ready to model","PENDING INPUTS",Inputs!$B$7)</f>
        <v>550</v>
      </c>
      <c r="I128" s="3">
        <f>IF(Inputs!$B$28&lt;&gt;"Ready to model","PENDING INPUTS",MAX(0,F128+G128-H128))</f>
        <v>0</v>
      </c>
      <c r="J128" s="3">
        <f>IF(Inputs!$B$28&lt;&gt;"Ready to model","PENDING INPUTS",IF(F128+G128&gt;H128,IF(F128+G128=0,0,H128*F128/(F128+G128)),MIN(B128+D128,F128+MAX(0,H128-F128-G128-IF((Inputs!$B$17)&lt;Inputs!$B$5,C128+E128-G128,0)))))</f>
        <v>0</v>
      </c>
      <c r="K128" s="3">
        <f>IF(Inputs!$B$28&lt;&gt;"Ready to model","PENDING INPUTS",MIN(C128+E128,MAX(0,H128-J128)))</f>
        <v>0</v>
      </c>
      <c r="L128" s="3">
        <f>IF(Inputs!$B$28&lt;&gt;"Ready to model","PENDING INPUTS",MAX(0,B128+D128-J128))</f>
        <v>0</v>
      </c>
      <c r="M128" s="3">
        <f>IF(Inputs!$B$28&lt;&gt;"Ready to model","PENDING INPUTS",MAX(0,C128+E128-K128))</f>
        <v>0</v>
      </c>
      <c r="N128" s="3">
        <f>IF(Inputs!$B$28&lt;&gt;"Ready to model","PENDING INPUTS",L128+M128)</f>
        <v>0</v>
      </c>
      <c r="O128" s="3">
        <f>IF(Inputs!$B$28&lt;&gt;"Ready to model","PENDING INPUTS",D128+E128+O127)</f>
        <v>1516.37</v>
      </c>
      <c r="P128" s="3">
        <f>IF(Inputs!$B$28&lt;&gt;"Ready to model","PENDING INPUTS",J128+K128+P127)</f>
        <v>11532.370000000006</v>
      </c>
    </row>
    <row r="129" spans="1:16" ht="27.95" customHeight="1" x14ac:dyDescent="0.25">
      <c r="A129">
        <v>125</v>
      </c>
      <c r="B129" s="3">
        <f>IF(Inputs!$B$28&lt;&gt;"Ready to model","PENDING INPUTS",L128)</f>
        <v>0</v>
      </c>
      <c r="C129" s="3">
        <f>IF(Inputs!$B$28&lt;&gt;"Ready to model","PENDING INPUTS",M128)</f>
        <v>0</v>
      </c>
      <c r="D129" s="3">
        <f>IF(Inputs!$B$28&lt;&gt;"Ready to model","PENDING INPUTS",ROUND(B129*(Inputs!$B$17)/12,2))</f>
        <v>0</v>
      </c>
      <c r="E129" s="3">
        <f>IF(Inputs!$B$28&lt;&gt;"Ready to model","PENDING INPUTS",ROUND(C129*Inputs!$B$5/12,2))</f>
        <v>0</v>
      </c>
      <c r="F129" s="3">
        <f>IF(Inputs!$B$28&lt;&gt;"Ready to model","PENDING INPUTS",MIN(B129+D129,IF(A129&gt;=Inputs!$B$18,B129+D129,ROUND(IF(Inputs!$B$17=0,Inputs!$B$8*(1+Inputs!$B$19*Inputs!$B$20)/Inputs!$B$18,-PMT(Inputs!$B$17/12,Inputs!$B$18,Inputs!$B$8*(1+Inputs!$B$19*Inputs!$B$20))),2))))</f>
        <v>0</v>
      </c>
      <c r="G129" s="3">
        <f>IF(Inputs!$B$28&lt;&gt;"Ready to model","PENDING INPUTS",MIN(C129+E129,Inputs!$B$9))</f>
        <v>0</v>
      </c>
      <c r="H129" s="3">
        <f>IF(Inputs!$B$28&lt;&gt;"Ready to model","PENDING INPUTS",Inputs!$B$7)</f>
        <v>550</v>
      </c>
      <c r="I129" s="3">
        <f>IF(Inputs!$B$28&lt;&gt;"Ready to model","PENDING INPUTS",MAX(0,F129+G129-H129))</f>
        <v>0</v>
      </c>
      <c r="J129" s="3">
        <f>IF(Inputs!$B$28&lt;&gt;"Ready to model","PENDING INPUTS",IF(F129+G129&gt;H129,IF(F129+G129=0,0,H129*F129/(F129+G129)),MIN(B129+D129,F129+MAX(0,H129-F129-G129-IF((Inputs!$B$17)&lt;Inputs!$B$5,C129+E129-G129,0)))))</f>
        <v>0</v>
      </c>
      <c r="K129" s="3">
        <f>IF(Inputs!$B$28&lt;&gt;"Ready to model","PENDING INPUTS",MIN(C129+E129,MAX(0,H129-J129)))</f>
        <v>0</v>
      </c>
      <c r="L129" s="3">
        <f>IF(Inputs!$B$28&lt;&gt;"Ready to model","PENDING INPUTS",MAX(0,B129+D129-J129))</f>
        <v>0</v>
      </c>
      <c r="M129" s="3">
        <f>IF(Inputs!$B$28&lt;&gt;"Ready to model","PENDING INPUTS",MAX(0,C129+E129-K129))</f>
        <v>0</v>
      </c>
      <c r="N129" s="3">
        <f>IF(Inputs!$B$28&lt;&gt;"Ready to model","PENDING INPUTS",L129+M129)</f>
        <v>0</v>
      </c>
      <c r="O129" s="3">
        <f>IF(Inputs!$B$28&lt;&gt;"Ready to model","PENDING INPUTS",D129+E129+O128)</f>
        <v>1516.37</v>
      </c>
      <c r="P129" s="3">
        <f>IF(Inputs!$B$28&lt;&gt;"Ready to model","PENDING INPUTS",J129+K129+P128)</f>
        <v>11532.370000000006</v>
      </c>
    </row>
    <row r="130" spans="1:16" ht="27.95" customHeight="1" x14ac:dyDescent="0.25">
      <c r="A130">
        <v>126</v>
      </c>
      <c r="B130" s="3">
        <f>IF(Inputs!$B$28&lt;&gt;"Ready to model","PENDING INPUTS",L129)</f>
        <v>0</v>
      </c>
      <c r="C130" s="3">
        <f>IF(Inputs!$B$28&lt;&gt;"Ready to model","PENDING INPUTS",M129)</f>
        <v>0</v>
      </c>
      <c r="D130" s="3">
        <f>IF(Inputs!$B$28&lt;&gt;"Ready to model","PENDING INPUTS",ROUND(B130*(Inputs!$B$17)/12,2))</f>
        <v>0</v>
      </c>
      <c r="E130" s="3">
        <f>IF(Inputs!$B$28&lt;&gt;"Ready to model","PENDING INPUTS",ROUND(C130*Inputs!$B$5/12,2))</f>
        <v>0</v>
      </c>
      <c r="F130" s="3">
        <f>IF(Inputs!$B$28&lt;&gt;"Ready to model","PENDING INPUTS",MIN(B130+D130,IF(A130&gt;=Inputs!$B$18,B130+D130,ROUND(IF(Inputs!$B$17=0,Inputs!$B$8*(1+Inputs!$B$19*Inputs!$B$20)/Inputs!$B$18,-PMT(Inputs!$B$17/12,Inputs!$B$18,Inputs!$B$8*(1+Inputs!$B$19*Inputs!$B$20))),2))))</f>
        <v>0</v>
      </c>
      <c r="G130" s="3">
        <f>IF(Inputs!$B$28&lt;&gt;"Ready to model","PENDING INPUTS",MIN(C130+E130,Inputs!$B$9))</f>
        <v>0</v>
      </c>
      <c r="H130" s="3">
        <f>IF(Inputs!$B$28&lt;&gt;"Ready to model","PENDING INPUTS",Inputs!$B$7)</f>
        <v>550</v>
      </c>
      <c r="I130" s="3">
        <f>IF(Inputs!$B$28&lt;&gt;"Ready to model","PENDING INPUTS",MAX(0,F130+G130-H130))</f>
        <v>0</v>
      </c>
      <c r="J130" s="3">
        <f>IF(Inputs!$B$28&lt;&gt;"Ready to model","PENDING INPUTS",IF(F130+G130&gt;H130,IF(F130+G130=0,0,H130*F130/(F130+G130)),MIN(B130+D130,F130+MAX(0,H130-F130-G130-IF((Inputs!$B$17)&lt;Inputs!$B$5,C130+E130-G130,0)))))</f>
        <v>0</v>
      </c>
      <c r="K130" s="3">
        <f>IF(Inputs!$B$28&lt;&gt;"Ready to model","PENDING INPUTS",MIN(C130+E130,MAX(0,H130-J130)))</f>
        <v>0</v>
      </c>
      <c r="L130" s="3">
        <f>IF(Inputs!$B$28&lt;&gt;"Ready to model","PENDING INPUTS",MAX(0,B130+D130-J130))</f>
        <v>0</v>
      </c>
      <c r="M130" s="3">
        <f>IF(Inputs!$B$28&lt;&gt;"Ready to model","PENDING INPUTS",MAX(0,C130+E130-K130))</f>
        <v>0</v>
      </c>
      <c r="N130" s="3">
        <f>IF(Inputs!$B$28&lt;&gt;"Ready to model","PENDING INPUTS",L130+M130)</f>
        <v>0</v>
      </c>
      <c r="O130" s="3">
        <f>IF(Inputs!$B$28&lt;&gt;"Ready to model","PENDING INPUTS",D130+E130+O129)</f>
        <v>1516.37</v>
      </c>
      <c r="P130" s="3">
        <f>IF(Inputs!$B$28&lt;&gt;"Ready to model","PENDING INPUTS",J130+K130+P129)</f>
        <v>11532.370000000006</v>
      </c>
    </row>
    <row r="131" spans="1:16" ht="27.95" customHeight="1" x14ac:dyDescent="0.25">
      <c r="A131">
        <v>127</v>
      </c>
      <c r="B131" s="3">
        <f>IF(Inputs!$B$28&lt;&gt;"Ready to model","PENDING INPUTS",L130)</f>
        <v>0</v>
      </c>
      <c r="C131" s="3">
        <f>IF(Inputs!$B$28&lt;&gt;"Ready to model","PENDING INPUTS",M130)</f>
        <v>0</v>
      </c>
      <c r="D131" s="3">
        <f>IF(Inputs!$B$28&lt;&gt;"Ready to model","PENDING INPUTS",ROUND(B131*(Inputs!$B$17)/12,2))</f>
        <v>0</v>
      </c>
      <c r="E131" s="3">
        <f>IF(Inputs!$B$28&lt;&gt;"Ready to model","PENDING INPUTS",ROUND(C131*Inputs!$B$5/12,2))</f>
        <v>0</v>
      </c>
      <c r="F131" s="3">
        <f>IF(Inputs!$B$28&lt;&gt;"Ready to model","PENDING INPUTS",MIN(B131+D131,IF(A131&gt;=Inputs!$B$18,B131+D131,ROUND(IF(Inputs!$B$17=0,Inputs!$B$8*(1+Inputs!$B$19*Inputs!$B$20)/Inputs!$B$18,-PMT(Inputs!$B$17/12,Inputs!$B$18,Inputs!$B$8*(1+Inputs!$B$19*Inputs!$B$20))),2))))</f>
        <v>0</v>
      </c>
      <c r="G131" s="3">
        <f>IF(Inputs!$B$28&lt;&gt;"Ready to model","PENDING INPUTS",MIN(C131+E131,Inputs!$B$9))</f>
        <v>0</v>
      </c>
      <c r="H131" s="3">
        <f>IF(Inputs!$B$28&lt;&gt;"Ready to model","PENDING INPUTS",Inputs!$B$7)</f>
        <v>550</v>
      </c>
      <c r="I131" s="3">
        <f>IF(Inputs!$B$28&lt;&gt;"Ready to model","PENDING INPUTS",MAX(0,F131+G131-H131))</f>
        <v>0</v>
      </c>
      <c r="J131" s="3">
        <f>IF(Inputs!$B$28&lt;&gt;"Ready to model","PENDING INPUTS",IF(F131+G131&gt;H131,IF(F131+G131=0,0,H131*F131/(F131+G131)),MIN(B131+D131,F131+MAX(0,H131-F131-G131-IF((Inputs!$B$17)&lt;Inputs!$B$5,C131+E131-G131,0)))))</f>
        <v>0</v>
      </c>
      <c r="K131" s="3">
        <f>IF(Inputs!$B$28&lt;&gt;"Ready to model","PENDING INPUTS",MIN(C131+E131,MAX(0,H131-J131)))</f>
        <v>0</v>
      </c>
      <c r="L131" s="3">
        <f>IF(Inputs!$B$28&lt;&gt;"Ready to model","PENDING INPUTS",MAX(0,B131+D131-J131))</f>
        <v>0</v>
      </c>
      <c r="M131" s="3">
        <f>IF(Inputs!$B$28&lt;&gt;"Ready to model","PENDING INPUTS",MAX(0,C131+E131-K131))</f>
        <v>0</v>
      </c>
      <c r="N131" s="3">
        <f>IF(Inputs!$B$28&lt;&gt;"Ready to model","PENDING INPUTS",L131+M131)</f>
        <v>0</v>
      </c>
      <c r="O131" s="3">
        <f>IF(Inputs!$B$28&lt;&gt;"Ready to model","PENDING INPUTS",D131+E131+O130)</f>
        <v>1516.37</v>
      </c>
      <c r="P131" s="3">
        <f>IF(Inputs!$B$28&lt;&gt;"Ready to model","PENDING INPUTS",J131+K131+P130)</f>
        <v>11532.370000000006</v>
      </c>
    </row>
    <row r="132" spans="1:16" ht="27.95" customHeight="1" x14ac:dyDescent="0.25">
      <c r="A132">
        <v>128</v>
      </c>
      <c r="B132" s="3">
        <f>IF(Inputs!$B$28&lt;&gt;"Ready to model","PENDING INPUTS",L131)</f>
        <v>0</v>
      </c>
      <c r="C132" s="3">
        <f>IF(Inputs!$B$28&lt;&gt;"Ready to model","PENDING INPUTS",M131)</f>
        <v>0</v>
      </c>
      <c r="D132" s="3">
        <f>IF(Inputs!$B$28&lt;&gt;"Ready to model","PENDING INPUTS",ROUND(B132*(Inputs!$B$17)/12,2))</f>
        <v>0</v>
      </c>
      <c r="E132" s="3">
        <f>IF(Inputs!$B$28&lt;&gt;"Ready to model","PENDING INPUTS",ROUND(C132*Inputs!$B$5/12,2))</f>
        <v>0</v>
      </c>
      <c r="F132" s="3">
        <f>IF(Inputs!$B$28&lt;&gt;"Ready to model","PENDING INPUTS",MIN(B132+D132,IF(A132&gt;=Inputs!$B$18,B132+D132,ROUND(IF(Inputs!$B$17=0,Inputs!$B$8*(1+Inputs!$B$19*Inputs!$B$20)/Inputs!$B$18,-PMT(Inputs!$B$17/12,Inputs!$B$18,Inputs!$B$8*(1+Inputs!$B$19*Inputs!$B$20))),2))))</f>
        <v>0</v>
      </c>
      <c r="G132" s="3">
        <f>IF(Inputs!$B$28&lt;&gt;"Ready to model","PENDING INPUTS",MIN(C132+E132,Inputs!$B$9))</f>
        <v>0</v>
      </c>
      <c r="H132" s="3">
        <f>IF(Inputs!$B$28&lt;&gt;"Ready to model","PENDING INPUTS",Inputs!$B$7)</f>
        <v>550</v>
      </c>
      <c r="I132" s="3">
        <f>IF(Inputs!$B$28&lt;&gt;"Ready to model","PENDING INPUTS",MAX(0,F132+G132-H132))</f>
        <v>0</v>
      </c>
      <c r="J132" s="3">
        <f>IF(Inputs!$B$28&lt;&gt;"Ready to model","PENDING INPUTS",IF(F132+G132&gt;H132,IF(F132+G132=0,0,H132*F132/(F132+G132)),MIN(B132+D132,F132+MAX(0,H132-F132-G132-IF((Inputs!$B$17)&lt;Inputs!$B$5,C132+E132-G132,0)))))</f>
        <v>0</v>
      </c>
      <c r="K132" s="3">
        <f>IF(Inputs!$B$28&lt;&gt;"Ready to model","PENDING INPUTS",MIN(C132+E132,MAX(0,H132-J132)))</f>
        <v>0</v>
      </c>
      <c r="L132" s="3">
        <f>IF(Inputs!$B$28&lt;&gt;"Ready to model","PENDING INPUTS",MAX(0,B132+D132-J132))</f>
        <v>0</v>
      </c>
      <c r="M132" s="3">
        <f>IF(Inputs!$B$28&lt;&gt;"Ready to model","PENDING INPUTS",MAX(0,C132+E132-K132))</f>
        <v>0</v>
      </c>
      <c r="N132" s="3">
        <f>IF(Inputs!$B$28&lt;&gt;"Ready to model","PENDING INPUTS",L132+M132)</f>
        <v>0</v>
      </c>
      <c r="O132" s="3">
        <f>IF(Inputs!$B$28&lt;&gt;"Ready to model","PENDING INPUTS",D132+E132+O131)</f>
        <v>1516.37</v>
      </c>
      <c r="P132" s="3">
        <f>IF(Inputs!$B$28&lt;&gt;"Ready to model","PENDING INPUTS",J132+K132+P131)</f>
        <v>11532.370000000006</v>
      </c>
    </row>
    <row r="133" spans="1:16" ht="27.95" customHeight="1" x14ac:dyDescent="0.25">
      <c r="A133">
        <v>129</v>
      </c>
      <c r="B133" s="3">
        <f>IF(Inputs!$B$28&lt;&gt;"Ready to model","PENDING INPUTS",L132)</f>
        <v>0</v>
      </c>
      <c r="C133" s="3">
        <f>IF(Inputs!$B$28&lt;&gt;"Ready to model","PENDING INPUTS",M132)</f>
        <v>0</v>
      </c>
      <c r="D133" s="3">
        <f>IF(Inputs!$B$28&lt;&gt;"Ready to model","PENDING INPUTS",ROUND(B133*(Inputs!$B$17)/12,2))</f>
        <v>0</v>
      </c>
      <c r="E133" s="3">
        <f>IF(Inputs!$B$28&lt;&gt;"Ready to model","PENDING INPUTS",ROUND(C133*Inputs!$B$5/12,2))</f>
        <v>0</v>
      </c>
      <c r="F133" s="3">
        <f>IF(Inputs!$B$28&lt;&gt;"Ready to model","PENDING INPUTS",MIN(B133+D133,IF(A133&gt;=Inputs!$B$18,B133+D133,ROUND(IF(Inputs!$B$17=0,Inputs!$B$8*(1+Inputs!$B$19*Inputs!$B$20)/Inputs!$B$18,-PMT(Inputs!$B$17/12,Inputs!$B$18,Inputs!$B$8*(1+Inputs!$B$19*Inputs!$B$20))),2))))</f>
        <v>0</v>
      </c>
      <c r="G133" s="3">
        <f>IF(Inputs!$B$28&lt;&gt;"Ready to model","PENDING INPUTS",MIN(C133+E133,Inputs!$B$9))</f>
        <v>0</v>
      </c>
      <c r="H133" s="3">
        <f>IF(Inputs!$B$28&lt;&gt;"Ready to model","PENDING INPUTS",Inputs!$B$7)</f>
        <v>550</v>
      </c>
      <c r="I133" s="3">
        <f>IF(Inputs!$B$28&lt;&gt;"Ready to model","PENDING INPUTS",MAX(0,F133+G133-H133))</f>
        <v>0</v>
      </c>
      <c r="J133" s="3">
        <f>IF(Inputs!$B$28&lt;&gt;"Ready to model","PENDING INPUTS",IF(F133+G133&gt;H133,IF(F133+G133=0,0,H133*F133/(F133+G133)),MIN(B133+D133,F133+MAX(0,H133-F133-G133-IF((Inputs!$B$17)&lt;Inputs!$B$5,C133+E133-G133,0)))))</f>
        <v>0</v>
      </c>
      <c r="K133" s="3">
        <f>IF(Inputs!$B$28&lt;&gt;"Ready to model","PENDING INPUTS",MIN(C133+E133,MAX(0,H133-J133)))</f>
        <v>0</v>
      </c>
      <c r="L133" s="3">
        <f>IF(Inputs!$B$28&lt;&gt;"Ready to model","PENDING INPUTS",MAX(0,B133+D133-J133))</f>
        <v>0</v>
      </c>
      <c r="M133" s="3">
        <f>IF(Inputs!$B$28&lt;&gt;"Ready to model","PENDING INPUTS",MAX(0,C133+E133-K133))</f>
        <v>0</v>
      </c>
      <c r="N133" s="3">
        <f>IF(Inputs!$B$28&lt;&gt;"Ready to model","PENDING INPUTS",L133+M133)</f>
        <v>0</v>
      </c>
      <c r="O133" s="3">
        <f>IF(Inputs!$B$28&lt;&gt;"Ready to model","PENDING INPUTS",D133+E133+O132)</f>
        <v>1516.37</v>
      </c>
      <c r="P133" s="3">
        <f>IF(Inputs!$B$28&lt;&gt;"Ready to model","PENDING INPUTS",J133+K133+P132)</f>
        <v>11532.370000000006</v>
      </c>
    </row>
    <row r="134" spans="1:16" ht="27.95" customHeight="1" x14ac:dyDescent="0.25">
      <c r="A134">
        <v>130</v>
      </c>
      <c r="B134" s="3">
        <f>IF(Inputs!$B$28&lt;&gt;"Ready to model","PENDING INPUTS",L133)</f>
        <v>0</v>
      </c>
      <c r="C134" s="3">
        <f>IF(Inputs!$B$28&lt;&gt;"Ready to model","PENDING INPUTS",M133)</f>
        <v>0</v>
      </c>
      <c r="D134" s="3">
        <f>IF(Inputs!$B$28&lt;&gt;"Ready to model","PENDING INPUTS",ROUND(B134*(Inputs!$B$17)/12,2))</f>
        <v>0</v>
      </c>
      <c r="E134" s="3">
        <f>IF(Inputs!$B$28&lt;&gt;"Ready to model","PENDING INPUTS",ROUND(C134*Inputs!$B$5/12,2))</f>
        <v>0</v>
      </c>
      <c r="F134" s="3">
        <f>IF(Inputs!$B$28&lt;&gt;"Ready to model","PENDING INPUTS",MIN(B134+D134,IF(A134&gt;=Inputs!$B$18,B134+D134,ROUND(IF(Inputs!$B$17=0,Inputs!$B$8*(1+Inputs!$B$19*Inputs!$B$20)/Inputs!$B$18,-PMT(Inputs!$B$17/12,Inputs!$B$18,Inputs!$B$8*(1+Inputs!$B$19*Inputs!$B$20))),2))))</f>
        <v>0</v>
      </c>
      <c r="G134" s="3">
        <f>IF(Inputs!$B$28&lt;&gt;"Ready to model","PENDING INPUTS",MIN(C134+E134,Inputs!$B$9))</f>
        <v>0</v>
      </c>
      <c r="H134" s="3">
        <f>IF(Inputs!$B$28&lt;&gt;"Ready to model","PENDING INPUTS",Inputs!$B$7)</f>
        <v>550</v>
      </c>
      <c r="I134" s="3">
        <f>IF(Inputs!$B$28&lt;&gt;"Ready to model","PENDING INPUTS",MAX(0,F134+G134-H134))</f>
        <v>0</v>
      </c>
      <c r="J134" s="3">
        <f>IF(Inputs!$B$28&lt;&gt;"Ready to model","PENDING INPUTS",IF(F134+G134&gt;H134,IF(F134+G134=0,0,H134*F134/(F134+G134)),MIN(B134+D134,F134+MAX(0,H134-F134-G134-IF((Inputs!$B$17)&lt;Inputs!$B$5,C134+E134-G134,0)))))</f>
        <v>0</v>
      </c>
      <c r="K134" s="3">
        <f>IF(Inputs!$B$28&lt;&gt;"Ready to model","PENDING INPUTS",MIN(C134+E134,MAX(0,H134-J134)))</f>
        <v>0</v>
      </c>
      <c r="L134" s="3">
        <f>IF(Inputs!$B$28&lt;&gt;"Ready to model","PENDING INPUTS",MAX(0,B134+D134-J134))</f>
        <v>0</v>
      </c>
      <c r="M134" s="3">
        <f>IF(Inputs!$B$28&lt;&gt;"Ready to model","PENDING INPUTS",MAX(0,C134+E134-K134))</f>
        <v>0</v>
      </c>
      <c r="N134" s="3">
        <f>IF(Inputs!$B$28&lt;&gt;"Ready to model","PENDING INPUTS",L134+M134)</f>
        <v>0</v>
      </c>
      <c r="O134" s="3">
        <f>IF(Inputs!$B$28&lt;&gt;"Ready to model","PENDING INPUTS",D134+E134+O133)</f>
        <v>1516.37</v>
      </c>
      <c r="P134" s="3">
        <f>IF(Inputs!$B$28&lt;&gt;"Ready to model","PENDING INPUTS",J134+K134+P133)</f>
        <v>11532.370000000006</v>
      </c>
    </row>
    <row r="135" spans="1:16" ht="27.95" customHeight="1" x14ac:dyDescent="0.25">
      <c r="A135">
        <v>131</v>
      </c>
      <c r="B135" s="3">
        <f>IF(Inputs!$B$28&lt;&gt;"Ready to model","PENDING INPUTS",L134)</f>
        <v>0</v>
      </c>
      <c r="C135" s="3">
        <f>IF(Inputs!$B$28&lt;&gt;"Ready to model","PENDING INPUTS",M134)</f>
        <v>0</v>
      </c>
      <c r="D135" s="3">
        <f>IF(Inputs!$B$28&lt;&gt;"Ready to model","PENDING INPUTS",ROUND(B135*(Inputs!$B$17)/12,2))</f>
        <v>0</v>
      </c>
      <c r="E135" s="3">
        <f>IF(Inputs!$B$28&lt;&gt;"Ready to model","PENDING INPUTS",ROUND(C135*Inputs!$B$5/12,2))</f>
        <v>0</v>
      </c>
      <c r="F135" s="3">
        <f>IF(Inputs!$B$28&lt;&gt;"Ready to model","PENDING INPUTS",MIN(B135+D135,IF(A135&gt;=Inputs!$B$18,B135+D135,ROUND(IF(Inputs!$B$17=0,Inputs!$B$8*(1+Inputs!$B$19*Inputs!$B$20)/Inputs!$B$18,-PMT(Inputs!$B$17/12,Inputs!$B$18,Inputs!$B$8*(1+Inputs!$B$19*Inputs!$B$20))),2))))</f>
        <v>0</v>
      </c>
      <c r="G135" s="3">
        <f>IF(Inputs!$B$28&lt;&gt;"Ready to model","PENDING INPUTS",MIN(C135+E135,Inputs!$B$9))</f>
        <v>0</v>
      </c>
      <c r="H135" s="3">
        <f>IF(Inputs!$B$28&lt;&gt;"Ready to model","PENDING INPUTS",Inputs!$B$7)</f>
        <v>550</v>
      </c>
      <c r="I135" s="3">
        <f>IF(Inputs!$B$28&lt;&gt;"Ready to model","PENDING INPUTS",MAX(0,F135+G135-H135))</f>
        <v>0</v>
      </c>
      <c r="J135" s="3">
        <f>IF(Inputs!$B$28&lt;&gt;"Ready to model","PENDING INPUTS",IF(F135+G135&gt;H135,IF(F135+G135=0,0,H135*F135/(F135+G135)),MIN(B135+D135,F135+MAX(0,H135-F135-G135-IF((Inputs!$B$17)&lt;Inputs!$B$5,C135+E135-G135,0)))))</f>
        <v>0</v>
      </c>
      <c r="K135" s="3">
        <f>IF(Inputs!$B$28&lt;&gt;"Ready to model","PENDING INPUTS",MIN(C135+E135,MAX(0,H135-J135)))</f>
        <v>0</v>
      </c>
      <c r="L135" s="3">
        <f>IF(Inputs!$B$28&lt;&gt;"Ready to model","PENDING INPUTS",MAX(0,B135+D135-J135))</f>
        <v>0</v>
      </c>
      <c r="M135" s="3">
        <f>IF(Inputs!$B$28&lt;&gt;"Ready to model","PENDING INPUTS",MAX(0,C135+E135-K135))</f>
        <v>0</v>
      </c>
      <c r="N135" s="3">
        <f>IF(Inputs!$B$28&lt;&gt;"Ready to model","PENDING INPUTS",L135+M135)</f>
        <v>0</v>
      </c>
      <c r="O135" s="3">
        <f>IF(Inputs!$B$28&lt;&gt;"Ready to model","PENDING INPUTS",D135+E135+O134)</f>
        <v>1516.37</v>
      </c>
      <c r="P135" s="3">
        <f>IF(Inputs!$B$28&lt;&gt;"Ready to model","PENDING INPUTS",J135+K135+P134)</f>
        <v>11532.370000000006</v>
      </c>
    </row>
    <row r="136" spans="1:16" ht="27.95" customHeight="1" x14ac:dyDescent="0.25">
      <c r="A136">
        <v>132</v>
      </c>
      <c r="B136" s="3">
        <f>IF(Inputs!$B$28&lt;&gt;"Ready to model","PENDING INPUTS",L135)</f>
        <v>0</v>
      </c>
      <c r="C136" s="3">
        <f>IF(Inputs!$B$28&lt;&gt;"Ready to model","PENDING INPUTS",M135)</f>
        <v>0</v>
      </c>
      <c r="D136" s="3">
        <f>IF(Inputs!$B$28&lt;&gt;"Ready to model","PENDING INPUTS",ROUND(B136*(Inputs!$B$17)/12,2))</f>
        <v>0</v>
      </c>
      <c r="E136" s="3">
        <f>IF(Inputs!$B$28&lt;&gt;"Ready to model","PENDING INPUTS",ROUND(C136*Inputs!$B$5/12,2))</f>
        <v>0</v>
      </c>
      <c r="F136" s="3">
        <f>IF(Inputs!$B$28&lt;&gt;"Ready to model","PENDING INPUTS",MIN(B136+D136,IF(A136&gt;=Inputs!$B$18,B136+D136,ROUND(IF(Inputs!$B$17=0,Inputs!$B$8*(1+Inputs!$B$19*Inputs!$B$20)/Inputs!$B$18,-PMT(Inputs!$B$17/12,Inputs!$B$18,Inputs!$B$8*(1+Inputs!$B$19*Inputs!$B$20))),2))))</f>
        <v>0</v>
      </c>
      <c r="G136" s="3">
        <f>IF(Inputs!$B$28&lt;&gt;"Ready to model","PENDING INPUTS",MIN(C136+E136,Inputs!$B$9))</f>
        <v>0</v>
      </c>
      <c r="H136" s="3">
        <f>IF(Inputs!$B$28&lt;&gt;"Ready to model","PENDING INPUTS",Inputs!$B$7)</f>
        <v>550</v>
      </c>
      <c r="I136" s="3">
        <f>IF(Inputs!$B$28&lt;&gt;"Ready to model","PENDING INPUTS",MAX(0,F136+G136-H136))</f>
        <v>0</v>
      </c>
      <c r="J136" s="3">
        <f>IF(Inputs!$B$28&lt;&gt;"Ready to model","PENDING INPUTS",IF(F136+G136&gt;H136,IF(F136+G136=0,0,H136*F136/(F136+G136)),MIN(B136+D136,F136+MAX(0,H136-F136-G136-IF((Inputs!$B$17)&lt;Inputs!$B$5,C136+E136-G136,0)))))</f>
        <v>0</v>
      </c>
      <c r="K136" s="3">
        <f>IF(Inputs!$B$28&lt;&gt;"Ready to model","PENDING INPUTS",MIN(C136+E136,MAX(0,H136-J136)))</f>
        <v>0</v>
      </c>
      <c r="L136" s="3">
        <f>IF(Inputs!$B$28&lt;&gt;"Ready to model","PENDING INPUTS",MAX(0,B136+D136-J136))</f>
        <v>0</v>
      </c>
      <c r="M136" s="3">
        <f>IF(Inputs!$B$28&lt;&gt;"Ready to model","PENDING INPUTS",MAX(0,C136+E136-K136))</f>
        <v>0</v>
      </c>
      <c r="N136" s="3">
        <f>IF(Inputs!$B$28&lt;&gt;"Ready to model","PENDING INPUTS",L136+M136)</f>
        <v>0</v>
      </c>
      <c r="O136" s="3">
        <f>IF(Inputs!$B$28&lt;&gt;"Ready to model","PENDING INPUTS",D136+E136+O135)</f>
        <v>1516.37</v>
      </c>
      <c r="P136" s="3">
        <f>IF(Inputs!$B$28&lt;&gt;"Ready to model","PENDING INPUTS",J136+K136+P135)</f>
        <v>11532.370000000006</v>
      </c>
    </row>
    <row r="137" spans="1:16" ht="27.95" customHeight="1" x14ac:dyDescent="0.25">
      <c r="A137">
        <v>133</v>
      </c>
      <c r="B137" s="3">
        <f>IF(Inputs!$B$28&lt;&gt;"Ready to model","PENDING INPUTS",L136)</f>
        <v>0</v>
      </c>
      <c r="C137" s="3">
        <f>IF(Inputs!$B$28&lt;&gt;"Ready to model","PENDING INPUTS",M136)</f>
        <v>0</v>
      </c>
      <c r="D137" s="3">
        <f>IF(Inputs!$B$28&lt;&gt;"Ready to model","PENDING INPUTS",ROUND(B137*(Inputs!$B$17)/12,2))</f>
        <v>0</v>
      </c>
      <c r="E137" s="3">
        <f>IF(Inputs!$B$28&lt;&gt;"Ready to model","PENDING INPUTS",ROUND(C137*Inputs!$B$5/12,2))</f>
        <v>0</v>
      </c>
      <c r="F137" s="3">
        <f>IF(Inputs!$B$28&lt;&gt;"Ready to model","PENDING INPUTS",MIN(B137+D137,IF(A137&gt;=Inputs!$B$18,B137+D137,ROUND(IF(Inputs!$B$17=0,Inputs!$B$8*(1+Inputs!$B$19*Inputs!$B$20)/Inputs!$B$18,-PMT(Inputs!$B$17/12,Inputs!$B$18,Inputs!$B$8*(1+Inputs!$B$19*Inputs!$B$20))),2))))</f>
        <v>0</v>
      </c>
      <c r="G137" s="3">
        <f>IF(Inputs!$B$28&lt;&gt;"Ready to model","PENDING INPUTS",MIN(C137+E137,Inputs!$B$9))</f>
        <v>0</v>
      </c>
      <c r="H137" s="3">
        <f>IF(Inputs!$B$28&lt;&gt;"Ready to model","PENDING INPUTS",Inputs!$B$7)</f>
        <v>550</v>
      </c>
      <c r="I137" s="3">
        <f>IF(Inputs!$B$28&lt;&gt;"Ready to model","PENDING INPUTS",MAX(0,F137+G137-H137))</f>
        <v>0</v>
      </c>
      <c r="J137" s="3">
        <f>IF(Inputs!$B$28&lt;&gt;"Ready to model","PENDING INPUTS",IF(F137+G137&gt;H137,IF(F137+G137=0,0,H137*F137/(F137+G137)),MIN(B137+D137,F137+MAX(0,H137-F137-G137-IF((Inputs!$B$17)&lt;Inputs!$B$5,C137+E137-G137,0)))))</f>
        <v>0</v>
      </c>
      <c r="K137" s="3">
        <f>IF(Inputs!$B$28&lt;&gt;"Ready to model","PENDING INPUTS",MIN(C137+E137,MAX(0,H137-J137)))</f>
        <v>0</v>
      </c>
      <c r="L137" s="3">
        <f>IF(Inputs!$B$28&lt;&gt;"Ready to model","PENDING INPUTS",MAX(0,B137+D137-J137))</f>
        <v>0</v>
      </c>
      <c r="M137" s="3">
        <f>IF(Inputs!$B$28&lt;&gt;"Ready to model","PENDING INPUTS",MAX(0,C137+E137-K137))</f>
        <v>0</v>
      </c>
      <c r="N137" s="3">
        <f>IF(Inputs!$B$28&lt;&gt;"Ready to model","PENDING INPUTS",L137+M137)</f>
        <v>0</v>
      </c>
      <c r="O137" s="3">
        <f>IF(Inputs!$B$28&lt;&gt;"Ready to model","PENDING INPUTS",D137+E137+O136)</f>
        <v>1516.37</v>
      </c>
      <c r="P137" s="3">
        <f>IF(Inputs!$B$28&lt;&gt;"Ready to model","PENDING INPUTS",J137+K137+P136)</f>
        <v>11532.370000000006</v>
      </c>
    </row>
    <row r="138" spans="1:16" ht="27.95" customHeight="1" x14ac:dyDescent="0.25">
      <c r="A138">
        <v>134</v>
      </c>
      <c r="B138" s="3">
        <f>IF(Inputs!$B$28&lt;&gt;"Ready to model","PENDING INPUTS",L137)</f>
        <v>0</v>
      </c>
      <c r="C138" s="3">
        <f>IF(Inputs!$B$28&lt;&gt;"Ready to model","PENDING INPUTS",M137)</f>
        <v>0</v>
      </c>
      <c r="D138" s="3">
        <f>IF(Inputs!$B$28&lt;&gt;"Ready to model","PENDING INPUTS",ROUND(B138*(Inputs!$B$17)/12,2))</f>
        <v>0</v>
      </c>
      <c r="E138" s="3">
        <f>IF(Inputs!$B$28&lt;&gt;"Ready to model","PENDING INPUTS",ROUND(C138*Inputs!$B$5/12,2))</f>
        <v>0</v>
      </c>
      <c r="F138" s="3">
        <f>IF(Inputs!$B$28&lt;&gt;"Ready to model","PENDING INPUTS",MIN(B138+D138,IF(A138&gt;=Inputs!$B$18,B138+D138,ROUND(IF(Inputs!$B$17=0,Inputs!$B$8*(1+Inputs!$B$19*Inputs!$B$20)/Inputs!$B$18,-PMT(Inputs!$B$17/12,Inputs!$B$18,Inputs!$B$8*(1+Inputs!$B$19*Inputs!$B$20))),2))))</f>
        <v>0</v>
      </c>
      <c r="G138" s="3">
        <f>IF(Inputs!$B$28&lt;&gt;"Ready to model","PENDING INPUTS",MIN(C138+E138,Inputs!$B$9))</f>
        <v>0</v>
      </c>
      <c r="H138" s="3">
        <f>IF(Inputs!$B$28&lt;&gt;"Ready to model","PENDING INPUTS",Inputs!$B$7)</f>
        <v>550</v>
      </c>
      <c r="I138" s="3">
        <f>IF(Inputs!$B$28&lt;&gt;"Ready to model","PENDING INPUTS",MAX(0,F138+G138-H138))</f>
        <v>0</v>
      </c>
      <c r="J138" s="3">
        <f>IF(Inputs!$B$28&lt;&gt;"Ready to model","PENDING INPUTS",IF(F138+G138&gt;H138,IF(F138+G138=0,0,H138*F138/(F138+G138)),MIN(B138+D138,F138+MAX(0,H138-F138-G138-IF((Inputs!$B$17)&lt;Inputs!$B$5,C138+E138-G138,0)))))</f>
        <v>0</v>
      </c>
      <c r="K138" s="3">
        <f>IF(Inputs!$B$28&lt;&gt;"Ready to model","PENDING INPUTS",MIN(C138+E138,MAX(0,H138-J138)))</f>
        <v>0</v>
      </c>
      <c r="L138" s="3">
        <f>IF(Inputs!$B$28&lt;&gt;"Ready to model","PENDING INPUTS",MAX(0,B138+D138-J138))</f>
        <v>0</v>
      </c>
      <c r="M138" s="3">
        <f>IF(Inputs!$B$28&lt;&gt;"Ready to model","PENDING INPUTS",MAX(0,C138+E138-K138))</f>
        <v>0</v>
      </c>
      <c r="N138" s="3">
        <f>IF(Inputs!$B$28&lt;&gt;"Ready to model","PENDING INPUTS",L138+M138)</f>
        <v>0</v>
      </c>
      <c r="O138" s="3">
        <f>IF(Inputs!$B$28&lt;&gt;"Ready to model","PENDING INPUTS",D138+E138+O137)</f>
        <v>1516.37</v>
      </c>
      <c r="P138" s="3">
        <f>IF(Inputs!$B$28&lt;&gt;"Ready to model","PENDING INPUTS",J138+K138+P137)</f>
        <v>11532.370000000006</v>
      </c>
    </row>
    <row r="139" spans="1:16" ht="27.95" customHeight="1" x14ac:dyDescent="0.25">
      <c r="A139">
        <v>135</v>
      </c>
      <c r="B139" s="3">
        <f>IF(Inputs!$B$28&lt;&gt;"Ready to model","PENDING INPUTS",L138)</f>
        <v>0</v>
      </c>
      <c r="C139" s="3">
        <f>IF(Inputs!$B$28&lt;&gt;"Ready to model","PENDING INPUTS",M138)</f>
        <v>0</v>
      </c>
      <c r="D139" s="3">
        <f>IF(Inputs!$B$28&lt;&gt;"Ready to model","PENDING INPUTS",ROUND(B139*(Inputs!$B$17)/12,2))</f>
        <v>0</v>
      </c>
      <c r="E139" s="3">
        <f>IF(Inputs!$B$28&lt;&gt;"Ready to model","PENDING INPUTS",ROUND(C139*Inputs!$B$5/12,2))</f>
        <v>0</v>
      </c>
      <c r="F139" s="3">
        <f>IF(Inputs!$B$28&lt;&gt;"Ready to model","PENDING INPUTS",MIN(B139+D139,IF(A139&gt;=Inputs!$B$18,B139+D139,ROUND(IF(Inputs!$B$17=0,Inputs!$B$8*(1+Inputs!$B$19*Inputs!$B$20)/Inputs!$B$18,-PMT(Inputs!$B$17/12,Inputs!$B$18,Inputs!$B$8*(1+Inputs!$B$19*Inputs!$B$20))),2))))</f>
        <v>0</v>
      </c>
      <c r="G139" s="3">
        <f>IF(Inputs!$B$28&lt;&gt;"Ready to model","PENDING INPUTS",MIN(C139+E139,Inputs!$B$9))</f>
        <v>0</v>
      </c>
      <c r="H139" s="3">
        <f>IF(Inputs!$B$28&lt;&gt;"Ready to model","PENDING INPUTS",Inputs!$B$7)</f>
        <v>550</v>
      </c>
      <c r="I139" s="3">
        <f>IF(Inputs!$B$28&lt;&gt;"Ready to model","PENDING INPUTS",MAX(0,F139+G139-H139))</f>
        <v>0</v>
      </c>
      <c r="J139" s="3">
        <f>IF(Inputs!$B$28&lt;&gt;"Ready to model","PENDING INPUTS",IF(F139+G139&gt;H139,IF(F139+G139=0,0,H139*F139/(F139+G139)),MIN(B139+D139,F139+MAX(0,H139-F139-G139-IF((Inputs!$B$17)&lt;Inputs!$B$5,C139+E139-G139,0)))))</f>
        <v>0</v>
      </c>
      <c r="K139" s="3">
        <f>IF(Inputs!$B$28&lt;&gt;"Ready to model","PENDING INPUTS",MIN(C139+E139,MAX(0,H139-J139)))</f>
        <v>0</v>
      </c>
      <c r="L139" s="3">
        <f>IF(Inputs!$B$28&lt;&gt;"Ready to model","PENDING INPUTS",MAX(0,B139+D139-J139))</f>
        <v>0</v>
      </c>
      <c r="M139" s="3">
        <f>IF(Inputs!$B$28&lt;&gt;"Ready to model","PENDING INPUTS",MAX(0,C139+E139-K139))</f>
        <v>0</v>
      </c>
      <c r="N139" s="3">
        <f>IF(Inputs!$B$28&lt;&gt;"Ready to model","PENDING INPUTS",L139+M139)</f>
        <v>0</v>
      </c>
      <c r="O139" s="3">
        <f>IF(Inputs!$B$28&lt;&gt;"Ready to model","PENDING INPUTS",D139+E139+O138)</f>
        <v>1516.37</v>
      </c>
      <c r="P139" s="3">
        <f>IF(Inputs!$B$28&lt;&gt;"Ready to model","PENDING INPUTS",J139+K139+P138)</f>
        <v>11532.370000000006</v>
      </c>
    </row>
    <row r="140" spans="1:16" ht="27.95" customHeight="1" x14ac:dyDescent="0.25">
      <c r="A140">
        <v>136</v>
      </c>
      <c r="B140" s="3">
        <f>IF(Inputs!$B$28&lt;&gt;"Ready to model","PENDING INPUTS",L139)</f>
        <v>0</v>
      </c>
      <c r="C140" s="3">
        <f>IF(Inputs!$B$28&lt;&gt;"Ready to model","PENDING INPUTS",M139)</f>
        <v>0</v>
      </c>
      <c r="D140" s="3">
        <f>IF(Inputs!$B$28&lt;&gt;"Ready to model","PENDING INPUTS",ROUND(B140*(Inputs!$B$17)/12,2))</f>
        <v>0</v>
      </c>
      <c r="E140" s="3">
        <f>IF(Inputs!$B$28&lt;&gt;"Ready to model","PENDING INPUTS",ROUND(C140*Inputs!$B$5/12,2))</f>
        <v>0</v>
      </c>
      <c r="F140" s="3">
        <f>IF(Inputs!$B$28&lt;&gt;"Ready to model","PENDING INPUTS",MIN(B140+D140,IF(A140&gt;=Inputs!$B$18,B140+D140,ROUND(IF(Inputs!$B$17=0,Inputs!$B$8*(1+Inputs!$B$19*Inputs!$B$20)/Inputs!$B$18,-PMT(Inputs!$B$17/12,Inputs!$B$18,Inputs!$B$8*(1+Inputs!$B$19*Inputs!$B$20))),2))))</f>
        <v>0</v>
      </c>
      <c r="G140" s="3">
        <f>IF(Inputs!$B$28&lt;&gt;"Ready to model","PENDING INPUTS",MIN(C140+E140,Inputs!$B$9))</f>
        <v>0</v>
      </c>
      <c r="H140" s="3">
        <f>IF(Inputs!$B$28&lt;&gt;"Ready to model","PENDING INPUTS",Inputs!$B$7)</f>
        <v>550</v>
      </c>
      <c r="I140" s="3">
        <f>IF(Inputs!$B$28&lt;&gt;"Ready to model","PENDING INPUTS",MAX(0,F140+G140-H140))</f>
        <v>0</v>
      </c>
      <c r="J140" s="3">
        <f>IF(Inputs!$B$28&lt;&gt;"Ready to model","PENDING INPUTS",IF(F140+G140&gt;H140,IF(F140+G140=0,0,H140*F140/(F140+G140)),MIN(B140+D140,F140+MAX(0,H140-F140-G140-IF((Inputs!$B$17)&lt;Inputs!$B$5,C140+E140-G140,0)))))</f>
        <v>0</v>
      </c>
      <c r="K140" s="3">
        <f>IF(Inputs!$B$28&lt;&gt;"Ready to model","PENDING INPUTS",MIN(C140+E140,MAX(0,H140-J140)))</f>
        <v>0</v>
      </c>
      <c r="L140" s="3">
        <f>IF(Inputs!$B$28&lt;&gt;"Ready to model","PENDING INPUTS",MAX(0,B140+D140-J140))</f>
        <v>0</v>
      </c>
      <c r="M140" s="3">
        <f>IF(Inputs!$B$28&lt;&gt;"Ready to model","PENDING INPUTS",MAX(0,C140+E140-K140))</f>
        <v>0</v>
      </c>
      <c r="N140" s="3">
        <f>IF(Inputs!$B$28&lt;&gt;"Ready to model","PENDING INPUTS",L140+M140)</f>
        <v>0</v>
      </c>
      <c r="O140" s="3">
        <f>IF(Inputs!$B$28&lt;&gt;"Ready to model","PENDING INPUTS",D140+E140+O139)</f>
        <v>1516.37</v>
      </c>
      <c r="P140" s="3">
        <f>IF(Inputs!$B$28&lt;&gt;"Ready to model","PENDING INPUTS",J140+K140+P139)</f>
        <v>11532.370000000006</v>
      </c>
    </row>
    <row r="141" spans="1:16" ht="27.95" customHeight="1" x14ac:dyDescent="0.25">
      <c r="A141">
        <v>137</v>
      </c>
      <c r="B141" s="3">
        <f>IF(Inputs!$B$28&lt;&gt;"Ready to model","PENDING INPUTS",L140)</f>
        <v>0</v>
      </c>
      <c r="C141" s="3">
        <f>IF(Inputs!$B$28&lt;&gt;"Ready to model","PENDING INPUTS",M140)</f>
        <v>0</v>
      </c>
      <c r="D141" s="3">
        <f>IF(Inputs!$B$28&lt;&gt;"Ready to model","PENDING INPUTS",ROUND(B141*(Inputs!$B$17)/12,2))</f>
        <v>0</v>
      </c>
      <c r="E141" s="3">
        <f>IF(Inputs!$B$28&lt;&gt;"Ready to model","PENDING INPUTS",ROUND(C141*Inputs!$B$5/12,2))</f>
        <v>0</v>
      </c>
      <c r="F141" s="3">
        <f>IF(Inputs!$B$28&lt;&gt;"Ready to model","PENDING INPUTS",MIN(B141+D141,IF(A141&gt;=Inputs!$B$18,B141+D141,ROUND(IF(Inputs!$B$17=0,Inputs!$B$8*(1+Inputs!$B$19*Inputs!$B$20)/Inputs!$B$18,-PMT(Inputs!$B$17/12,Inputs!$B$18,Inputs!$B$8*(1+Inputs!$B$19*Inputs!$B$20))),2))))</f>
        <v>0</v>
      </c>
      <c r="G141" s="3">
        <f>IF(Inputs!$B$28&lt;&gt;"Ready to model","PENDING INPUTS",MIN(C141+E141,Inputs!$B$9))</f>
        <v>0</v>
      </c>
      <c r="H141" s="3">
        <f>IF(Inputs!$B$28&lt;&gt;"Ready to model","PENDING INPUTS",Inputs!$B$7)</f>
        <v>550</v>
      </c>
      <c r="I141" s="3">
        <f>IF(Inputs!$B$28&lt;&gt;"Ready to model","PENDING INPUTS",MAX(0,F141+G141-H141))</f>
        <v>0</v>
      </c>
      <c r="J141" s="3">
        <f>IF(Inputs!$B$28&lt;&gt;"Ready to model","PENDING INPUTS",IF(F141+G141&gt;H141,IF(F141+G141=0,0,H141*F141/(F141+G141)),MIN(B141+D141,F141+MAX(0,H141-F141-G141-IF((Inputs!$B$17)&lt;Inputs!$B$5,C141+E141-G141,0)))))</f>
        <v>0</v>
      </c>
      <c r="K141" s="3">
        <f>IF(Inputs!$B$28&lt;&gt;"Ready to model","PENDING INPUTS",MIN(C141+E141,MAX(0,H141-J141)))</f>
        <v>0</v>
      </c>
      <c r="L141" s="3">
        <f>IF(Inputs!$B$28&lt;&gt;"Ready to model","PENDING INPUTS",MAX(0,B141+D141-J141))</f>
        <v>0</v>
      </c>
      <c r="M141" s="3">
        <f>IF(Inputs!$B$28&lt;&gt;"Ready to model","PENDING INPUTS",MAX(0,C141+E141-K141))</f>
        <v>0</v>
      </c>
      <c r="N141" s="3">
        <f>IF(Inputs!$B$28&lt;&gt;"Ready to model","PENDING INPUTS",L141+M141)</f>
        <v>0</v>
      </c>
      <c r="O141" s="3">
        <f>IF(Inputs!$B$28&lt;&gt;"Ready to model","PENDING INPUTS",D141+E141+O140)</f>
        <v>1516.37</v>
      </c>
      <c r="P141" s="3">
        <f>IF(Inputs!$B$28&lt;&gt;"Ready to model","PENDING INPUTS",J141+K141+P140)</f>
        <v>11532.370000000006</v>
      </c>
    </row>
    <row r="142" spans="1:16" ht="27.95" customHeight="1" x14ac:dyDescent="0.25">
      <c r="A142">
        <v>138</v>
      </c>
      <c r="B142" s="3">
        <f>IF(Inputs!$B$28&lt;&gt;"Ready to model","PENDING INPUTS",L141)</f>
        <v>0</v>
      </c>
      <c r="C142" s="3">
        <f>IF(Inputs!$B$28&lt;&gt;"Ready to model","PENDING INPUTS",M141)</f>
        <v>0</v>
      </c>
      <c r="D142" s="3">
        <f>IF(Inputs!$B$28&lt;&gt;"Ready to model","PENDING INPUTS",ROUND(B142*(Inputs!$B$17)/12,2))</f>
        <v>0</v>
      </c>
      <c r="E142" s="3">
        <f>IF(Inputs!$B$28&lt;&gt;"Ready to model","PENDING INPUTS",ROUND(C142*Inputs!$B$5/12,2))</f>
        <v>0</v>
      </c>
      <c r="F142" s="3">
        <f>IF(Inputs!$B$28&lt;&gt;"Ready to model","PENDING INPUTS",MIN(B142+D142,IF(A142&gt;=Inputs!$B$18,B142+D142,ROUND(IF(Inputs!$B$17=0,Inputs!$B$8*(1+Inputs!$B$19*Inputs!$B$20)/Inputs!$B$18,-PMT(Inputs!$B$17/12,Inputs!$B$18,Inputs!$B$8*(1+Inputs!$B$19*Inputs!$B$20))),2))))</f>
        <v>0</v>
      </c>
      <c r="G142" s="3">
        <f>IF(Inputs!$B$28&lt;&gt;"Ready to model","PENDING INPUTS",MIN(C142+E142,Inputs!$B$9))</f>
        <v>0</v>
      </c>
      <c r="H142" s="3">
        <f>IF(Inputs!$B$28&lt;&gt;"Ready to model","PENDING INPUTS",Inputs!$B$7)</f>
        <v>550</v>
      </c>
      <c r="I142" s="3">
        <f>IF(Inputs!$B$28&lt;&gt;"Ready to model","PENDING INPUTS",MAX(0,F142+G142-H142))</f>
        <v>0</v>
      </c>
      <c r="J142" s="3">
        <f>IF(Inputs!$B$28&lt;&gt;"Ready to model","PENDING INPUTS",IF(F142+G142&gt;H142,IF(F142+G142=0,0,H142*F142/(F142+G142)),MIN(B142+D142,F142+MAX(0,H142-F142-G142-IF((Inputs!$B$17)&lt;Inputs!$B$5,C142+E142-G142,0)))))</f>
        <v>0</v>
      </c>
      <c r="K142" s="3">
        <f>IF(Inputs!$B$28&lt;&gt;"Ready to model","PENDING INPUTS",MIN(C142+E142,MAX(0,H142-J142)))</f>
        <v>0</v>
      </c>
      <c r="L142" s="3">
        <f>IF(Inputs!$B$28&lt;&gt;"Ready to model","PENDING INPUTS",MAX(0,B142+D142-J142))</f>
        <v>0</v>
      </c>
      <c r="M142" s="3">
        <f>IF(Inputs!$B$28&lt;&gt;"Ready to model","PENDING INPUTS",MAX(0,C142+E142-K142))</f>
        <v>0</v>
      </c>
      <c r="N142" s="3">
        <f>IF(Inputs!$B$28&lt;&gt;"Ready to model","PENDING INPUTS",L142+M142)</f>
        <v>0</v>
      </c>
      <c r="O142" s="3">
        <f>IF(Inputs!$B$28&lt;&gt;"Ready to model","PENDING INPUTS",D142+E142+O141)</f>
        <v>1516.37</v>
      </c>
      <c r="P142" s="3">
        <f>IF(Inputs!$B$28&lt;&gt;"Ready to model","PENDING INPUTS",J142+K142+P141)</f>
        <v>11532.370000000006</v>
      </c>
    </row>
    <row r="143" spans="1:16" ht="27.95" customHeight="1" x14ac:dyDescent="0.25">
      <c r="A143">
        <v>139</v>
      </c>
      <c r="B143" s="3">
        <f>IF(Inputs!$B$28&lt;&gt;"Ready to model","PENDING INPUTS",L142)</f>
        <v>0</v>
      </c>
      <c r="C143" s="3">
        <f>IF(Inputs!$B$28&lt;&gt;"Ready to model","PENDING INPUTS",M142)</f>
        <v>0</v>
      </c>
      <c r="D143" s="3">
        <f>IF(Inputs!$B$28&lt;&gt;"Ready to model","PENDING INPUTS",ROUND(B143*(Inputs!$B$17)/12,2))</f>
        <v>0</v>
      </c>
      <c r="E143" s="3">
        <f>IF(Inputs!$B$28&lt;&gt;"Ready to model","PENDING INPUTS",ROUND(C143*Inputs!$B$5/12,2))</f>
        <v>0</v>
      </c>
      <c r="F143" s="3">
        <f>IF(Inputs!$B$28&lt;&gt;"Ready to model","PENDING INPUTS",MIN(B143+D143,IF(A143&gt;=Inputs!$B$18,B143+D143,ROUND(IF(Inputs!$B$17=0,Inputs!$B$8*(1+Inputs!$B$19*Inputs!$B$20)/Inputs!$B$18,-PMT(Inputs!$B$17/12,Inputs!$B$18,Inputs!$B$8*(1+Inputs!$B$19*Inputs!$B$20))),2))))</f>
        <v>0</v>
      </c>
      <c r="G143" s="3">
        <f>IF(Inputs!$B$28&lt;&gt;"Ready to model","PENDING INPUTS",MIN(C143+E143,Inputs!$B$9))</f>
        <v>0</v>
      </c>
      <c r="H143" s="3">
        <f>IF(Inputs!$B$28&lt;&gt;"Ready to model","PENDING INPUTS",Inputs!$B$7)</f>
        <v>550</v>
      </c>
      <c r="I143" s="3">
        <f>IF(Inputs!$B$28&lt;&gt;"Ready to model","PENDING INPUTS",MAX(0,F143+G143-H143))</f>
        <v>0</v>
      </c>
      <c r="J143" s="3">
        <f>IF(Inputs!$B$28&lt;&gt;"Ready to model","PENDING INPUTS",IF(F143+G143&gt;H143,IF(F143+G143=0,0,H143*F143/(F143+G143)),MIN(B143+D143,F143+MAX(0,H143-F143-G143-IF((Inputs!$B$17)&lt;Inputs!$B$5,C143+E143-G143,0)))))</f>
        <v>0</v>
      </c>
      <c r="K143" s="3">
        <f>IF(Inputs!$B$28&lt;&gt;"Ready to model","PENDING INPUTS",MIN(C143+E143,MAX(0,H143-J143)))</f>
        <v>0</v>
      </c>
      <c r="L143" s="3">
        <f>IF(Inputs!$B$28&lt;&gt;"Ready to model","PENDING INPUTS",MAX(0,B143+D143-J143))</f>
        <v>0</v>
      </c>
      <c r="M143" s="3">
        <f>IF(Inputs!$B$28&lt;&gt;"Ready to model","PENDING INPUTS",MAX(0,C143+E143-K143))</f>
        <v>0</v>
      </c>
      <c r="N143" s="3">
        <f>IF(Inputs!$B$28&lt;&gt;"Ready to model","PENDING INPUTS",L143+M143)</f>
        <v>0</v>
      </c>
      <c r="O143" s="3">
        <f>IF(Inputs!$B$28&lt;&gt;"Ready to model","PENDING INPUTS",D143+E143+O142)</f>
        <v>1516.37</v>
      </c>
      <c r="P143" s="3">
        <f>IF(Inputs!$B$28&lt;&gt;"Ready to model","PENDING INPUTS",J143+K143+P142)</f>
        <v>11532.370000000006</v>
      </c>
    </row>
    <row r="144" spans="1:16" ht="27.95" customHeight="1" x14ac:dyDescent="0.25">
      <c r="A144">
        <v>140</v>
      </c>
      <c r="B144" s="3">
        <f>IF(Inputs!$B$28&lt;&gt;"Ready to model","PENDING INPUTS",L143)</f>
        <v>0</v>
      </c>
      <c r="C144" s="3">
        <f>IF(Inputs!$B$28&lt;&gt;"Ready to model","PENDING INPUTS",M143)</f>
        <v>0</v>
      </c>
      <c r="D144" s="3">
        <f>IF(Inputs!$B$28&lt;&gt;"Ready to model","PENDING INPUTS",ROUND(B144*(Inputs!$B$17)/12,2))</f>
        <v>0</v>
      </c>
      <c r="E144" s="3">
        <f>IF(Inputs!$B$28&lt;&gt;"Ready to model","PENDING INPUTS",ROUND(C144*Inputs!$B$5/12,2))</f>
        <v>0</v>
      </c>
      <c r="F144" s="3">
        <f>IF(Inputs!$B$28&lt;&gt;"Ready to model","PENDING INPUTS",MIN(B144+D144,IF(A144&gt;=Inputs!$B$18,B144+D144,ROUND(IF(Inputs!$B$17=0,Inputs!$B$8*(1+Inputs!$B$19*Inputs!$B$20)/Inputs!$B$18,-PMT(Inputs!$B$17/12,Inputs!$B$18,Inputs!$B$8*(1+Inputs!$B$19*Inputs!$B$20))),2))))</f>
        <v>0</v>
      </c>
      <c r="G144" s="3">
        <f>IF(Inputs!$B$28&lt;&gt;"Ready to model","PENDING INPUTS",MIN(C144+E144,Inputs!$B$9))</f>
        <v>0</v>
      </c>
      <c r="H144" s="3">
        <f>IF(Inputs!$B$28&lt;&gt;"Ready to model","PENDING INPUTS",Inputs!$B$7)</f>
        <v>550</v>
      </c>
      <c r="I144" s="3">
        <f>IF(Inputs!$B$28&lt;&gt;"Ready to model","PENDING INPUTS",MAX(0,F144+G144-H144))</f>
        <v>0</v>
      </c>
      <c r="J144" s="3">
        <f>IF(Inputs!$B$28&lt;&gt;"Ready to model","PENDING INPUTS",IF(F144+G144&gt;H144,IF(F144+G144=0,0,H144*F144/(F144+G144)),MIN(B144+D144,F144+MAX(0,H144-F144-G144-IF((Inputs!$B$17)&lt;Inputs!$B$5,C144+E144-G144,0)))))</f>
        <v>0</v>
      </c>
      <c r="K144" s="3">
        <f>IF(Inputs!$B$28&lt;&gt;"Ready to model","PENDING INPUTS",MIN(C144+E144,MAX(0,H144-J144)))</f>
        <v>0</v>
      </c>
      <c r="L144" s="3">
        <f>IF(Inputs!$B$28&lt;&gt;"Ready to model","PENDING INPUTS",MAX(0,B144+D144-J144))</f>
        <v>0</v>
      </c>
      <c r="M144" s="3">
        <f>IF(Inputs!$B$28&lt;&gt;"Ready to model","PENDING INPUTS",MAX(0,C144+E144-K144))</f>
        <v>0</v>
      </c>
      <c r="N144" s="3">
        <f>IF(Inputs!$B$28&lt;&gt;"Ready to model","PENDING INPUTS",L144+M144)</f>
        <v>0</v>
      </c>
      <c r="O144" s="3">
        <f>IF(Inputs!$B$28&lt;&gt;"Ready to model","PENDING INPUTS",D144+E144+O143)</f>
        <v>1516.37</v>
      </c>
      <c r="P144" s="3">
        <f>IF(Inputs!$B$28&lt;&gt;"Ready to model","PENDING INPUTS",J144+K144+P143)</f>
        <v>11532.370000000006</v>
      </c>
    </row>
    <row r="145" spans="1:16" ht="27.95" customHeight="1" x14ac:dyDescent="0.25">
      <c r="A145">
        <v>141</v>
      </c>
      <c r="B145" s="3">
        <f>IF(Inputs!$B$28&lt;&gt;"Ready to model","PENDING INPUTS",L144)</f>
        <v>0</v>
      </c>
      <c r="C145" s="3">
        <f>IF(Inputs!$B$28&lt;&gt;"Ready to model","PENDING INPUTS",M144)</f>
        <v>0</v>
      </c>
      <c r="D145" s="3">
        <f>IF(Inputs!$B$28&lt;&gt;"Ready to model","PENDING INPUTS",ROUND(B145*(Inputs!$B$17)/12,2))</f>
        <v>0</v>
      </c>
      <c r="E145" s="3">
        <f>IF(Inputs!$B$28&lt;&gt;"Ready to model","PENDING INPUTS",ROUND(C145*Inputs!$B$5/12,2))</f>
        <v>0</v>
      </c>
      <c r="F145" s="3">
        <f>IF(Inputs!$B$28&lt;&gt;"Ready to model","PENDING INPUTS",MIN(B145+D145,IF(A145&gt;=Inputs!$B$18,B145+D145,ROUND(IF(Inputs!$B$17=0,Inputs!$B$8*(1+Inputs!$B$19*Inputs!$B$20)/Inputs!$B$18,-PMT(Inputs!$B$17/12,Inputs!$B$18,Inputs!$B$8*(1+Inputs!$B$19*Inputs!$B$20))),2))))</f>
        <v>0</v>
      </c>
      <c r="G145" s="3">
        <f>IF(Inputs!$B$28&lt;&gt;"Ready to model","PENDING INPUTS",MIN(C145+E145,Inputs!$B$9))</f>
        <v>0</v>
      </c>
      <c r="H145" s="3">
        <f>IF(Inputs!$B$28&lt;&gt;"Ready to model","PENDING INPUTS",Inputs!$B$7)</f>
        <v>550</v>
      </c>
      <c r="I145" s="3">
        <f>IF(Inputs!$B$28&lt;&gt;"Ready to model","PENDING INPUTS",MAX(0,F145+G145-H145))</f>
        <v>0</v>
      </c>
      <c r="J145" s="3">
        <f>IF(Inputs!$B$28&lt;&gt;"Ready to model","PENDING INPUTS",IF(F145+G145&gt;H145,IF(F145+G145=0,0,H145*F145/(F145+G145)),MIN(B145+D145,F145+MAX(0,H145-F145-G145-IF((Inputs!$B$17)&lt;Inputs!$B$5,C145+E145-G145,0)))))</f>
        <v>0</v>
      </c>
      <c r="K145" s="3">
        <f>IF(Inputs!$B$28&lt;&gt;"Ready to model","PENDING INPUTS",MIN(C145+E145,MAX(0,H145-J145)))</f>
        <v>0</v>
      </c>
      <c r="L145" s="3">
        <f>IF(Inputs!$B$28&lt;&gt;"Ready to model","PENDING INPUTS",MAX(0,B145+D145-J145))</f>
        <v>0</v>
      </c>
      <c r="M145" s="3">
        <f>IF(Inputs!$B$28&lt;&gt;"Ready to model","PENDING INPUTS",MAX(0,C145+E145-K145))</f>
        <v>0</v>
      </c>
      <c r="N145" s="3">
        <f>IF(Inputs!$B$28&lt;&gt;"Ready to model","PENDING INPUTS",L145+M145)</f>
        <v>0</v>
      </c>
      <c r="O145" s="3">
        <f>IF(Inputs!$B$28&lt;&gt;"Ready to model","PENDING INPUTS",D145+E145+O144)</f>
        <v>1516.37</v>
      </c>
      <c r="P145" s="3">
        <f>IF(Inputs!$B$28&lt;&gt;"Ready to model","PENDING INPUTS",J145+K145+P144)</f>
        <v>11532.370000000006</v>
      </c>
    </row>
    <row r="146" spans="1:16" ht="27.95" customHeight="1" x14ac:dyDescent="0.25">
      <c r="A146">
        <v>142</v>
      </c>
      <c r="B146" s="3">
        <f>IF(Inputs!$B$28&lt;&gt;"Ready to model","PENDING INPUTS",L145)</f>
        <v>0</v>
      </c>
      <c r="C146" s="3">
        <f>IF(Inputs!$B$28&lt;&gt;"Ready to model","PENDING INPUTS",M145)</f>
        <v>0</v>
      </c>
      <c r="D146" s="3">
        <f>IF(Inputs!$B$28&lt;&gt;"Ready to model","PENDING INPUTS",ROUND(B146*(Inputs!$B$17)/12,2))</f>
        <v>0</v>
      </c>
      <c r="E146" s="3">
        <f>IF(Inputs!$B$28&lt;&gt;"Ready to model","PENDING INPUTS",ROUND(C146*Inputs!$B$5/12,2))</f>
        <v>0</v>
      </c>
      <c r="F146" s="3">
        <f>IF(Inputs!$B$28&lt;&gt;"Ready to model","PENDING INPUTS",MIN(B146+D146,IF(A146&gt;=Inputs!$B$18,B146+D146,ROUND(IF(Inputs!$B$17=0,Inputs!$B$8*(1+Inputs!$B$19*Inputs!$B$20)/Inputs!$B$18,-PMT(Inputs!$B$17/12,Inputs!$B$18,Inputs!$B$8*(1+Inputs!$B$19*Inputs!$B$20))),2))))</f>
        <v>0</v>
      </c>
      <c r="G146" s="3">
        <f>IF(Inputs!$B$28&lt;&gt;"Ready to model","PENDING INPUTS",MIN(C146+E146,Inputs!$B$9))</f>
        <v>0</v>
      </c>
      <c r="H146" s="3">
        <f>IF(Inputs!$B$28&lt;&gt;"Ready to model","PENDING INPUTS",Inputs!$B$7)</f>
        <v>550</v>
      </c>
      <c r="I146" s="3">
        <f>IF(Inputs!$B$28&lt;&gt;"Ready to model","PENDING INPUTS",MAX(0,F146+G146-H146))</f>
        <v>0</v>
      </c>
      <c r="J146" s="3">
        <f>IF(Inputs!$B$28&lt;&gt;"Ready to model","PENDING INPUTS",IF(F146+G146&gt;H146,IF(F146+G146=0,0,H146*F146/(F146+G146)),MIN(B146+D146,F146+MAX(0,H146-F146-G146-IF((Inputs!$B$17)&lt;Inputs!$B$5,C146+E146-G146,0)))))</f>
        <v>0</v>
      </c>
      <c r="K146" s="3">
        <f>IF(Inputs!$B$28&lt;&gt;"Ready to model","PENDING INPUTS",MIN(C146+E146,MAX(0,H146-J146)))</f>
        <v>0</v>
      </c>
      <c r="L146" s="3">
        <f>IF(Inputs!$B$28&lt;&gt;"Ready to model","PENDING INPUTS",MAX(0,B146+D146-J146))</f>
        <v>0</v>
      </c>
      <c r="M146" s="3">
        <f>IF(Inputs!$B$28&lt;&gt;"Ready to model","PENDING INPUTS",MAX(0,C146+E146-K146))</f>
        <v>0</v>
      </c>
      <c r="N146" s="3">
        <f>IF(Inputs!$B$28&lt;&gt;"Ready to model","PENDING INPUTS",L146+M146)</f>
        <v>0</v>
      </c>
      <c r="O146" s="3">
        <f>IF(Inputs!$B$28&lt;&gt;"Ready to model","PENDING INPUTS",D146+E146+O145)</f>
        <v>1516.37</v>
      </c>
      <c r="P146" s="3">
        <f>IF(Inputs!$B$28&lt;&gt;"Ready to model","PENDING INPUTS",J146+K146+P145)</f>
        <v>11532.370000000006</v>
      </c>
    </row>
    <row r="147" spans="1:16" ht="27.95" customHeight="1" x14ac:dyDescent="0.25">
      <c r="A147">
        <v>143</v>
      </c>
      <c r="B147" s="3">
        <f>IF(Inputs!$B$28&lt;&gt;"Ready to model","PENDING INPUTS",L146)</f>
        <v>0</v>
      </c>
      <c r="C147" s="3">
        <f>IF(Inputs!$B$28&lt;&gt;"Ready to model","PENDING INPUTS",M146)</f>
        <v>0</v>
      </c>
      <c r="D147" s="3">
        <f>IF(Inputs!$B$28&lt;&gt;"Ready to model","PENDING INPUTS",ROUND(B147*(Inputs!$B$17)/12,2))</f>
        <v>0</v>
      </c>
      <c r="E147" s="3">
        <f>IF(Inputs!$B$28&lt;&gt;"Ready to model","PENDING INPUTS",ROUND(C147*Inputs!$B$5/12,2))</f>
        <v>0</v>
      </c>
      <c r="F147" s="3">
        <f>IF(Inputs!$B$28&lt;&gt;"Ready to model","PENDING INPUTS",MIN(B147+D147,IF(A147&gt;=Inputs!$B$18,B147+D147,ROUND(IF(Inputs!$B$17=0,Inputs!$B$8*(1+Inputs!$B$19*Inputs!$B$20)/Inputs!$B$18,-PMT(Inputs!$B$17/12,Inputs!$B$18,Inputs!$B$8*(1+Inputs!$B$19*Inputs!$B$20))),2))))</f>
        <v>0</v>
      </c>
      <c r="G147" s="3">
        <f>IF(Inputs!$B$28&lt;&gt;"Ready to model","PENDING INPUTS",MIN(C147+E147,Inputs!$B$9))</f>
        <v>0</v>
      </c>
      <c r="H147" s="3">
        <f>IF(Inputs!$B$28&lt;&gt;"Ready to model","PENDING INPUTS",Inputs!$B$7)</f>
        <v>550</v>
      </c>
      <c r="I147" s="3">
        <f>IF(Inputs!$B$28&lt;&gt;"Ready to model","PENDING INPUTS",MAX(0,F147+G147-H147))</f>
        <v>0</v>
      </c>
      <c r="J147" s="3">
        <f>IF(Inputs!$B$28&lt;&gt;"Ready to model","PENDING INPUTS",IF(F147+G147&gt;H147,IF(F147+G147=0,0,H147*F147/(F147+G147)),MIN(B147+D147,F147+MAX(0,H147-F147-G147-IF((Inputs!$B$17)&lt;Inputs!$B$5,C147+E147-G147,0)))))</f>
        <v>0</v>
      </c>
      <c r="K147" s="3">
        <f>IF(Inputs!$B$28&lt;&gt;"Ready to model","PENDING INPUTS",MIN(C147+E147,MAX(0,H147-J147)))</f>
        <v>0</v>
      </c>
      <c r="L147" s="3">
        <f>IF(Inputs!$B$28&lt;&gt;"Ready to model","PENDING INPUTS",MAX(0,B147+D147-J147))</f>
        <v>0</v>
      </c>
      <c r="M147" s="3">
        <f>IF(Inputs!$B$28&lt;&gt;"Ready to model","PENDING INPUTS",MAX(0,C147+E147-K147))</f>
        <v>0</v>
      </c>
      <c r="N147" s="3">
        <f>IF(Inputs!$B$28&lt;&gt;"Ready to model","PENDING INPUTS",L147+M147)</f>
        <v>0</v>
      </c>
      <c r="O147" s="3">
        <f>IF(Inputs!$B$28&lt;&gt;"Ready to model","PENDING INPUTS",D147+E147+O146)</f>
        <v>1516.37</v>
      </c>
      <c r="P147" s="3">
        <f>IF(Inputs!$B$28&lt;&gt;"Ready to model","PENDING INPUTS",J147+K147+P146)</f>
        <v>11532.370000000006</v>
      </c>
    </row>
    <row r="148" spans="1:16" ht="27.95" customHeight="1" x14ac:dyDescent="0.25">
      <c r="A148">
        <v>144</v>
      </c>
      <c r="B148" s="3">
        <f>IF(Inputs!$B$28&lt;&gt;"Ready to model","PENDING INPUTS",L147)</f>
        <v>0</v>
      </c>
      <c r="C148" s="3">
        <f>IF(Inputs!$B$28&lt;&gt;"Ready to model","PENDING INPUTS",M147)</f>
        <v>0</v>
      </c>
      <c r="D148" s="3">
        <f>IF(Inputs!$B$28&lt;&gt;"Ready to model","PENDING INPUTS",ROUND(B148*(Inputs!$B$17)/12,2))</f>
        <v>0</v>
      </c>
      <c r="E148" s="3">
        <f>IF(Inputs!$B$28&lt;&gt;"Ready to model","PENDING INPUTS",ROUND(C148*Inputs!$B$5/12,2))</f>
        <v>0</v>
      </c>
      <c r="F148" s="3">
        <f>IF(Inputs!$B$28&lt;&gt;"Ready to model","PENDING INPUTS",MIN(B148+D148,IF(A148&gt;=Inputs!$B$18,B148+D148,ROUND(IF(Inputs!$B$17=0,Inputs!$B$8*(1+Inputs!$B$19*Inputs!$B$20)/Inputs!$B$18,-PMT(Inputs!$B$17/12,Inputs!$B$18,Inputs!$B$8*(1+Inputs!$B$19*Inputs!$B$20))),2))))</f>
        <v>0</v>
      </c>
      <c r="G148" s="3">
        <f>IF(Inputs!$B$28&lt;&gt;"Ready to model","PENDING INPUTS",MIN(C148+E148,Inputs!$B$9))</f>
        <v>0</v>
      </c>
      <c r="H148" s="3">
        <f>IF(Inputs!$B$28&lt;&gt;"Ready to model","PENDING INPUTS",Inputs!$B$7)</f>
        <v>550</v>
      </c>
      <c r="I148" s="3">
        <f>IF(Inputs!$B$28&lt;&gt;"Ready to model","PENDING INPUTS",MAX(0,F148+G148-H148))</f>
        <v>0</v>
      </c>
      <c r="J148" s="3">
        <f>IF(Inputs!$B$28&lt;&gt;"Ready to model","PENDING INPUTS",IF(F148+G148&gt;H148,IF(F148+G148=0,0,H148*F148/(F148+G148)),MIN(B148+D148,F148+MAX(0,H148-F148-G148-IF((Inputs!$B$17)&lt;Inputs!$B$5,C148+E148-G148,0)))))</f>
        <v>0</v>
      </c>
      <c r="K148" s="3">
        <f>IF(Inputs!$B$28&lt;&gt;"Ready to model","PENDING INPUTS",MIN(C148+E148,MAX(0,H148-J148)))</f>
        <v>0</v>
      </c>
      <c r="L148" s="3">
        <f>IF(Inputs!$B$28&lt;&gt;"Ready to model","PENDING INPUTS",MAX(0,B148+D148-J148))</f>
        <v>0</v>
      </c>
      <c r="M148" s="3">
        <f>IF(Inputs!$B$28&lt;&gt;"Ready to model","PENDING INPUTS",MAX(0,C148+E148-K148))</f>
        <v>0</v>
      </c>
      <c r="N148" s="3">
        <f>IF(Inputs!$B$28&lt;&gt;"Ready to model","PENDING INPUTS",L148+M148)</f>
        <v>0</v>
      </c>
      <c r="O148" s="3">
        <f>IF(Inputs!$B$28&lt;&gt;"Ready to model","PENDING INPUTS",D148+E148+O147)</f>
        <v>1516.37</v>
      </c>
      <c r="P148" s="3">
        <f>IF(Inputs!$B$28&lt;&gt;"Ready to model","PENDING INPUTS",J148+K148+P147)</f>
        <v>11532.370000000006</v>
      </c>
    </row>
    <row r="149" spans="1:16" ht="27.95" customHeight="1" x14ac:dyDescent="0.25">
      <c r="A149">
        <v>145</v>
      </c>
      <c r="B149" s="3">
        <f>IF(Inputs!$B$28&lt;&gt;"Ready to model","PENDING INPUTS",L148)</f>
        <v>0</v>
      </c>
      <c r="C149" s="3">
        <f>IF(Inputs!$B$28&lt;&gt;"Ready to model","PENDING INPUTS",M148)</f>
        <v>0</v>
      </c>
      <c r="D149" s="3">
        <f>IF(Inputs!$B$28&lt;&gt;"Ready to model","PENDING INPUTS",ROUND(B149*(Inputs!$B$17)/12,2))</f>
        <v>0</v>
      </c>
      <c r="E149" s="3">
        <f>IF(Inputs!$B$28&lt;&gt;"Ready to model","PENDING INPUTS",ROUND(C149*Inputs!$B$5/12,2))</f>
        <v>0</v>
      </c>
      <c r="F149" s="3">
        <f>IF(Inputs!$B$28&lt;&gt;"Ready to model","PENDING INPUTS",MIN(B149+D149,IF(A149&gt;=Inputs!$B$18,B149+D149,ROUND(IF(Inputs!$B$17=0,Inputs!$B$8*(1+Inputs!$B$19*Inputs!$B$20)/Inputs!$B$18,-PMT(Inputs!$B$17/12,Inputs!$B$18,Inputs!$B$8*(1+Inputs!$B$19*Inputs!$B$20))),2))))</f>
        <v>0</v>
      </c>
      <c r="G149" s="3">
        <f>IF(Inputs!$B$28&lt;&gt;"Ready to model","PENDING INPUTS",MIN(C149+E149,Inputs!$B$9))</f>
        <v>0</v>
      </c>
      <c r="H149" s="3">
        <f>IF(Inputs!$B$28&lt;&gt;"Ready to model","PENDING INPUTS",Inputs!$B$7)</f>
        <v>550</v>
      </c>
      <c r="I149" s="3">
        <f>IF(Inputs!$B$28&lt;&gt;"Ready to model","PENDING INPUTS",MAX(0,F149+G149-H149))</f>
        <v>0</v>
      </c>
      <c r="J149" s="3">
        <f>IF(Inputs!$B$28&lt;&gt;"Ready to model","PENDING INPUTS",IF(F149+G149&gt;H149,IF(F149+G149=0,0,H149*F149/(F149+G149)),MIN(B149+D149,F149+MAX(0,H149-F149-G149-IF((Inputs!$B$17)&lt;Inputs!$B$5,C149+E149-G149,0)))))</f>
        <v>0</v>
      </c>
      <c r="K149" s="3">
        <f>IF(Inputs!$B$28&lt;&gt;"Ready to model","PENDING INPUTS",MIN(C149+E149,MAX(0,H149-J149)))</f>
        <v>0</v>
      </c>
      <c r="L149" s="3">
        <f>IF(Inputs!$B$28&lt;&gt;"Ready to model","PENDING INPUTS",MAX(0,B149+D149-J149))</f>
        <v>0</v>
      </c>
      <c r="M149" s="3">
        <f>IF(Inputs!$B$28&lt;&gt;"Ready to model","PENDING INPUTS",MAX(0,C149+E149-K149))</f>
        <v>0</v>
      </c>
      <c r="N149" s="3">
        <f>IF(Inputs!$B$28&lt;&gt;"Ready to model","PENDING INPUTS",L149+M149)</f>
        <v>0</v>
      </c>
      <c r="O149" s="3">
        <f>IF(Inputs!$B$28&lt;&gt;"Ready to model","PENDING INPUTS",D149+E149+O148)</f>
        <v>1516.37</v>
      </c>
      <c r="P149" s="3">
        <f>IF(Inputs!$B$28&lt;&gt;"Ready to model","PENDING INPUTS",J149+K149+P148)</f>
        <v>11532.370000000006</v>
      </c>
    </row>
    <row r="150" spans="1:16" ht="27.95" customHeight="1" x14ac:dyDescent="0.25">
      <c r="A150">
        <v>146</v>
      </c>
      <c r="B150" s="3">
        <f>IF(Inputs!$B$28&lt;&gt;"Ready to model","PENDING INPUTS",L149)</f>
        <v>0</v>
      </c>
      <c r="C150" s="3">
        <f>IF(Inputs!$B$28&lt;&gt;"Ready to model","PENDING INPUTS",M149)</f>
        <v>0</v>
      </c>
      <c r="D150" s="3">
        <f>IF(Inputs!$B$28&lt;&gt;"Ready to model","PENDING INPUTS",ROUND(B150*(Inputs!$B$17)/12,2))</f>
        <v>0</v>
      </c>
      <c r="E150" s="3">
        <f>IF(Inputs!$B$28&lt;&gt;"Ready to model","PENDING INPUTS",ROUND(C150*Inputs!$B$5/12,2))</f>
        <v>0</v>
      </c>
      <c r="F150" s="3">
        <f>IF(Inputs!$B$28&lt;&gt;"Ready to model","PENDING INPUTS",MIN(B150+D150,IF(A150&gt;=Inputs!$B$18,B150+D150,ROUND(IF(Inputs!$B$17=0,Inputs!$B$8*(1+Inputs!$B$19*Inputs!$B$20)/Inputs!$B$18,-PMT(Inputs!$B$17/12,Inputs!$B$18,Inputs!$B$8*(1+Inputs!$B$19*Inputs!$B$20))),2))))</f>
        <v>0</v>
      </c>
      <c r="G150" s="3">
        <f>IF(Inputs!$B$28&lt;&gt;"Ready to model","PENDING INPUTS",MIN(C150+E150,Inputs!$B$9))</f>
        <v>0</v>
      </c>
      <c r="H150" s="3">
        <f>IF(Inputs!$B$28&lt;&gt;"Ready to model","PENDING INPUTS",Inputs!$B$7)</f>
        <v>550</v>
      </c>
      <c r="I150" s="3">
        <f>IF(Inputs!$B$28&lt;&gt;"Ready to model","PENDING INPUTS",MAX(0,F150+G150-H150))</f>
        <v>0</v>
      </c>
      <c r="J150" s="3">
        <f>IF(Inputs!$B$28&lt;&gt;"Ready to model","PENDING INPUTS",IF(F150+G150&gt;H150,IF(F150+G150=0,0,H150*F150/(F150+G150)),MIN(B150+D150,F150+MAX(0,H150-F150-G150-IF((Inputs!$B$17)&lt;Inputs!$B$5,C150+E150-G150,0)))))</f>
        <v>0</v>
      </c>
      <c r="K150" s="3">
        <f>IF(Inputs!$B$28&lt;&gt;"Ready to model","PENDING INPUTS",MIN(C150+E150,MAX(0,H150-J150)))</f>
        <v>0</v>
      </c>
      <c r="L150" s="3">
        <f>IF(Inputs!$B$28&lt;&gt;"Ready to model","PENDING INPUTS",MAX(0,B150+D150-J150))</f>
        <v>0</v>
      </c>
      <c r="M150" s="3">
        <f>IF(Inputs!$B$28&lt;&gt;"Ready to model","PENDING INPUTS",MAX(0,C150+E150-K150))</f>
        <v>0</v>
      </c>
      <c r="N150" s="3">
        <f>IF(Inputs!$B$28&lt;&gt;"Ready to model","PENDING INPUTS",L150+M150)</f>
        <v>0</v>
      </c>
      <c r="O150" s="3">
        <f>IF(Inputs!$B$28&lt;&gt;"Ready to model","PENDING INPUTS",D150+E150+O149)</f>
        <v>1516.37</v>
      </c>
      <c r="P150" s="3">
        <f>IF(Inputs!$B$28&lt;&gt;"Ready to model","PENDING INPUTS",J150+K150+P149)</f>
        <v>11532.370000000006</v>
      </c>
    </row>
    <row r="151" spans="1:16" ht="27.95" customHeight="1" x14ac:dyDescent="0.25">
      <c r="A151">
        <v>147</v>
      </c>
      <c r="B151" s="3">
        <f>IF(Inputs!$B$28&lt;&gt;"Ready to model","PENDING INPUTS",L150)</f>
        <v>0</v>
      </c>
      <c r="C151" s="3">
        <f>IF(Inputs!$B$28&lt;&gt;"Ready to model","PENDING INPUTS",M150)</f>
        <v>0</v>
      </c>
      <c r="D151" s="3">
        <f>IF(Inputs!$B$28&lt;&gt;"Ready to model","PENDING INPUTS",ROUND(B151*(Inputs!$B$17)/12,2))</f>
        <v>0</v>
      </c>
      <c r="E151" s="3">
        <f>IF(Inputs!$B$28&lt;&gt;"Ready to model","PENDING INPUTS",ROUND(C151*Inputs!$B$5/12,2))</f>
        <v>0</v>
      </c>
      <c r="F151" s="3">
        <f>IF(Inputs!$B$28&lt;&gt;"Ready to model","PENDING INPUTS",MIN(B151+D151,IF(A151&gt;=Inputs!$B$18,B151+D151,ROUND(IF(Inputs!$B$17=0,Inputs!$B$8*(1+Inputs!$B$19*Inputs!$B$20)/Inputs!$B$18,-PMT(Inputs!$B$17/12,Inputs!$B$18,Inputs!$B$8*(1+Inputs!$B$19*Inputs!$B$20))),2))))</f>
        <v>0</v>
      </c>
      <c r="G151" s="3">
        <f>IF(Inputs!$B$28&lt;&gt;"Ready to model","PENDING INPUTS",MIN(C151+E151,Inputs!$B$9))</f>
        <v>0</v>
      </c>
      <c r="H151" s="3">
        <f>IF(Inputs!$B$28&lt;&gt;"Ready to model","PENDING INPUTS",Inputs!$B$7)</f>
        <v>550</v>
      </c>
      <c r="I151" s="3">
        <f>IF(Inputs!$B$28&lt;&gt;"Ready to model","PENDING INPUTS",MAX(0,F151+G151-H151))</f>
        <v>0</v>
      </c>
      <c r="J151" s="3">
        <f>IF(Inputs!$B$28&lt;&gt;"Ready to model","PENDING INPUTS",IF(F151+G151&gt;H151,IF(F151+G151=0,0,H151*F151/(F151+G151)),MIN(B151+D151,F151+MAX(0,H151-F151-G151-IF((Inputs!$B$17)&lt;Inputs!$B$5,C151+E151-G151,0)))))</f>
        <v>0</v>
      </c>
      <c r="K151" s="3">
        <f>IF(Inputs!$B$28&lt;&gt;"Ready to model","PENDING INPUTS",MIN(C151+E151,MAX(0,H151-J151)))</f>
        <v>0</v>
      </c>
      <c r="L151" s="3">
        <f>IF(Inputs!$B$28&lt;&gt;"Ready to model","PENDING INPUTS",MAX(0,B151+D151-J151))</f>
        <v>0</v>
      </c>
      <c r="M151" s="3">
        <f>IF(Inputs!$B$28&lt;&gt;"Ready to model","PENDING INPUTS",MAX(0,C151+E151-K151))</f>
        <v>0</v>
      </c>
      <c r="N151" s="3">
        <f>IF(Inputs!$B$28&lt;&gt;"Ready to model","PENDING INPUTS",L151+M151)</f>
        <v>0</v>
      </c>
      <c r="O151" s="3">
        <f>IF(Inputs!$B$28&lt;&gt;"Ready to model","PENDING INPUTS",D151+E151+O150)</f>
        <v>1516.37</v>
      </c>
      <c r="P151" s="3">
        <f>IF(Inputs!$B$28&lt;&gt;"Ready to model","PENDING INPUTS",J151+K151+P150)</f>
        <v>11532.370000000006</v>
      </c>
    </row>
    <row r="152" spans="1:16" ht="27.95" customHeight="1" x14ac:dyDescent="0.25">
      <c r="A152">
        <v>148</v>
      </c>
      <c r="B152" s="3">
        <f>IF(Inputs!$B$28&lt;&gt;"Ready to model","PENDING INPUTS",L151)</f>
        <v>0</v>
      </c>
      <c r="C152" s="3">
        <f>IF(Inputs!$B$28&lt;&gt;"Ready to model","PENDING INPUTS",M151)</f>
        <v>0</v>
      </c>
      <c r="D152" s="3">
        <f>IF(Inputs!$B$28&lt;&gt;"Ready to model","PENDING INPUTS",ROUND(B152*(Inputs!$B$17)/12,2))</f>
        <v>0</v>
      </c>
      <c r="E152" s="3">
        <f>IF(Inputs!$B$28&lt;&gt;"Ready to model","PENDING INPUTS",ROUND(C152*Inputs!$B$5/12,2))</f>
        <v>0</v>
      </c>
      <c r="F152" s="3">
        <f>IF(Inputs!$B$28&lt;&gt;"Ready to model","PENDING INPUTS",MIN(B152+D152,IF(A152&gt;=Inputs!$B$18,B152+D152,ROUND(IF(Inputs!$B$17=0,Inputs!$B$8*(1+Inputs!$B$19*Inputs!$B$20)/Inputs!$B$18,-PMT(Inputs!$B$17/12,Inputs!$B$18,Inputs!$B$8*(1+Inputs!$B$19*Inputs!$B$20))),2))))</f>
        <v>0</v>
      </c>
      <c r="G152" s="3">
        <f>IF(Inputs!$B$28&lt;&gt;"Ready to model","PENDING INPUTS",MIN(C152+E152,Inputs!$B$9))</f>
        <v>0</v>
      </c>
      <c r="H152" s="3">
        <f>IF(Inputs!$B$28&lt;&gt;"Ready to model","PENDING INPUTS",Inputs!$B$7)</f>
        <v>550</v>
      </c>
      <c r="I152" s="3">
        <f>IF(Inputs!$B$28&lt;&gt;"Ready to model","PENDING INPUTS",MAX(0,F152+G152-H152))</f>
        <v>0</v>
      </c>
      <c r="J152" s="3">
        <f>IF(Inputs!$B$28&lt;&gt;"Ready to model","PENDING INPUTS",IF(F152+G152&gt;H152,IF(F152+G152=0,0,H152*F152/(F152+G152)),MIN(B152+D152,F152+MAX(0,H152-F152-G152-IF((Inputs!$B$17)&lt;Inputs!$B$5,C152+E152-G152,0)))))</f>
        <v>0</v>
      </c>
      <c r="K152" s="3">
        <f>IF(Inputs!$B$28&lt;&gt;"Ready to model","PENDING INPUTS",MIN(C152+E152,MAX(0,H152-J152)))</f>
        <v>0</v>
      </c>
      <c r="L152" s="3">
        <f>IF(Inputs!$B$28&lt;&gt;"Ready to model","PENDING INPUTS",MAX(0,B152+D152-J152))</f>
        <v>0</v>
      </c>
      <c r="M152" s="3">
        <f>IF(Inputs!$B$28&lt;&gt;"Ready to model","PENDING INPUTS",MAX(0,C152+E152-K152))</f>
        <v>0</v>
      </c>
      <c r="N152" s="3">
        <f>IF(Inputs!$B$28&lt;&gt;"Ready to model","PENDING INPUTS",L152+M152)</f>
        <v>0</v>
      </c>
      <c r="O152" s="3">
        <f>IF(Inputs!$B$28&lt;&gt;"Ready to model","PENDING INPUTS",D152+E152+O151)</f>
        <v>1516.37</v>
      </c>
      <c r="P152" s="3">
        <f>IF(Inputs!$B$28&lt;&gt;"Ready to model","PENDING INPUTS",J152+K152+P151)</f>
        <v>11532.370000000006</v>
      </c>
    </row>
    <row r="153" spans="1:16" ht="27.95" customHeight="1" x14ac:dyDescent="0.25">
      <c r="A153">
        <v>149</v>
      </c>
      <c r="B153" s="3">
        <f>IF(Inputs!$B$28&lt;&gt;"Ready to model","PENDING INPUTS",L152)</f>
        <v>0</v>
      </c>
      <c r="C153" s="3">
        <f>IF(Inputs!$B$28&lt;&gt;"Ready to model","PENDING INPUTS",M152)</f>
        <v>0</v>
      </c>
      <c r="D153" s="3">
        <f>IF(Inputs!$B$28&lt;&gt;"Ready to model","PENDING INPUTS",ROUND(B153*(Inputs!$B$17)/12,2))</f>
        <v>0</v>
      </c>
      <c r="E153" s="3">
        <f>IF(Inputs!$B$28&lt;&gt;"Ready to model","PENDING INPUTS",ROUND(C153*Inputs!$B$5/12,2))</f>
        <v>0</v>
      </c>
      <c r="F153" s="3">
        <f>IF(Inputs!$B$28&lt;&gt;"Ready to model","PENDING INPUTS",MIN(B153+D153,IF(A153&gt;=Inputs!$B$18,B153+D153,ROUND(IF(Inputs!$B$17=0,Inputs!$B$8*(1+Inputs!$B$19*Inputs!$B$20)/Inputs!$B$18,-PMT(Inputs!$B$17/12,Inputs!$B$18,Inputs!$B$8*(1+Inputs!$B$19*Inputs!$B$20))),2))))</f>
        <v>0</v>
      </c>
      <c r="G153" s="3">
        <f>IF(Inputs!$B$28&lt;&gt;"Ready to model","PENDING INPUTS",MIN(C153+E153,Inputs!$B$9))</f>
        <v>0</v>
      </c>
      <c r="H153" s="3">
        <f>IF(Inputs!$B$28&lt;&gt;"Ready to model","PENDING INPUTS",Inputs!$B$7)</f>
        <v>550</v>
      </c>
      <c r="I153" s="3">
        <f>IF(Inputs!$B$28&lt;&gt;"Ready to model","PENDING INPUTS",MAX(0,F153+G153-H153))</f>
        <v>0</v>
      </c>
      <c r="J153" s="3">
        <f>IF(Inputs!$B$28&lt;&gt;"Ready to model","PENDING INPUTS",IF(F153+G153&gt;H153,IF(F153+G153=0,0,H153*F153/(F153+G153)),MIN(B153+D153,F153+MAX(0,H153-F153-G153-IF((Inputs!$B$17)&lt;Inputs!$B$5,C153+E153-G153,0)))))</f>
        <v>0</v>
      </c>
      <c r="K153" s="3">
        <f>IF(Inputs!$B$28&lt;&gt;"Ready to model","PENDING INPUTS",MIN(C153+E153,MAX(0,H153-J153)))</f>
        <v>0</v>
      </c>
      <c r="L153" s="3">
        <f>IF(Inputs!$B$28&lt;&gt;"Ready to model","PENDING INPUTS",MAX(0,B153+D153-J153))</f>
        <v>0</v>
      </c>
      <c r="M153" s="3">
        <f>IF(Inputs!$B$28&lt;&gt;"Ready to model","PENDING INPUTS",MAX(0,C153+E153-K153))</f>
        <v>0</v>
      </c>
      <c r="N153" s="3">
        <f>IF(Inputs!$B$28&lt;&gt;"Ready to model","PENDING INPUTS",L153+M153)</f>
        <v>0</v>
      </c>
      <c r="O153" s="3">
        <f>IF(Inputs!$B$28&lt;&gt;"Ready to model","PENDING INPUTS",D153+E153+O152)</f>
        <v>1516.37</v>
      </c>
      <c r="P153" s="3">
        <f>IF(Inputs!$B$28&lt;&gt;"Ready to model","PENDING INPUTS",J153+K153+P152)</f>
        <v>11532.370000000006</v>
      </c>
    </row>
    <row r="154" spans="1:16" ht="27.95" customHeight="1" x14ac:dyDescent="0.25">
      <c r="A154">
        <v>150</v>
      </c>
      <c r="B154" s="3">
        <f>IF(Inputs!$B$28&lt;&gt;"Ready to model","PENDING INPUTS",L153)</f>
        <v>0</v>
      </c>
      <c r="C154" s="3">
        <f>IF(Inputs!$B$28&lt;&gt;"Ready to model","PENDING INPUTS",M153)</f>
        <v>0</v>
      </c>
      <c r="D154" s="3">
        <f>IF(Inputs!$B$28&lt;&gt;"Ready to model","PENDING INPUTS",ROUND(B154*(Inputs!$B$17)/12,2))</f>
        <v>0</v>
      </c>
      <c r="E154" s="3">
        <f>IF(Inputs!$B$28&lt;&gt;"Ready to model","PENDING INPUTS",ROUND(C154*Inputs!$B$5/12,2))</f>
        <v>0</v>
      </c>
      <c r="F154" s="3">
        <f>IF(Inputs!$B$28&lt;&gt;"Ready to model","PENDING INPUTS",MIN(B154+D154,IF(A154&gt;=Inputs!$B$18,B154+D154,ROUND(IF(Inputs!$B$17=0,Inputs!$B$8*(1+Inputs!$B$19*Inputs!$B$20)/Inputs!$B$18,-PMT(Inputs!$B$17/12,Inputs!$B$18,Inputs!$B$8*(1+Inputs!$B$19*Inputs!$B$20))),2))))</f>
        <v>0</v>
      </c>
      <c r="G154" s="3">
        <f>IF(Inputs!$B$28&lt;&gt;"Ready to model","PENDING INPUTS",MIN(C154+E154,Inputs!$B$9))</f>
        <v>0</v>
      </c>
      <c r="H154" s="3">
        <f>IF(Inputs!$B$28&lt;&gt;"Ready to model","PENDING INPUTS",Inputs!$B$7)</f>
        <v>550</v>
      </c>
      <c r="I154" s="3">
        <f>IF(Inputs!$B$28&lt;&gt;"Ready to model","PENDING INPUTS",MAX(0,F154+G154-H154))</f>
        <v>0</v>
      </c>
      <c r="J154" s="3">
        <f>IF(Inputs!$B$28&lt;&gt;"Ready to model","PENDING INPUTS",IF(F154+G154&gt;H154,IF(F154+G154=0,0,H154*F154/(F154+G154)),MIN(B154+D154,F154+MAX(0,H154-F154-G154-IF((Inputs!$B$17)&lt;Inputs!$B$5,C154+E154-G154,0)))))</f>
        <v>0</v>
      </c>
      <c r="K154" s="3">
        <f>IF(Inputs!$B$28&lt;&gt;"Ready to model","PENDING INPUTS",MIN(C154+E154,MAX(0,H154-J154)))</f>
        <v>0</v>
      </c>
      <c r="L154" s="3">
        <f>IF(Inputs!$B$28&lt;&gt;"Ready to model","PENDING INPUTS",MAX(0,B154+D154-J154))</f>
        <v>0</v>
      </c>
      <c r="M154" s="3">
        <f>IF(Inputs!$B$28&lt;&gt;"Ready to model","PENDING INPUTS",MAX(0,C154+E154-K154))</f>
        <v>0</v>
      </c>
      <c r="N154" s="3">
        <f>IF(Inputs!$B$28&lt;&gt;"Ready to model","PENDING INPUTS",L154+M154)</f>
        <v>0</v>
      </c>
      <c r="O154" s="3">
        <f>IF(Inputs!$B$28&lt;&gt;"Ready to model","PENDING INPUTS",D154+E154+O153)</f>
        <v>1516.37</v>
      </c>
      <c r="P154" s="3">
        <f>IF(Inputs!$B$28&lt;&gt;"Ready to model","PENDING INPUTS",J154+K154+P153)</f>
        <v>11532.370000000006</v>
      </c>
    </row>
    <row r="155" spans="1:16" ht="27.95" customHeight="1" x14ac:dyDescent="0.25">
      <c r="A155">
        <v>151</v>
      </c>
      <c r="B155" s="3">
        <f>IF(Inputs!$B$28&lt;&gt;"Ready to model","PENDING INPUTS",L154)</f>
        <v>0</v>
      </c>
      <c r="C155" s="3">
        <f>IF(Inputs!$B$28&lt;&gt;"Ready to model","PENDING INPUTS",M154)</f>
        <v>0</v>
      </c>
      <c r="D155" s="3">
        <f>IF(Inputs!$B$28&lt;&gt;"Ready to model","PENDING INPUTS",ROUND(B155*(Inputs!$B$17)/12,2))</f>
        <v>0</v>
      </c>
      <c r="E155" s="3">
        <f>IF(Inputs!$B$28&lt;&gt;"Ready to model","PENDING INPUTS",ROUND(C155*Inputs!$B$5/12,2))</f>
        <v>0</v>
      </c>
      <c r="F155" s="3">
        <f>IF(Inputs!$B$28&lt;&gt;"Ready to model","PENDING INPUTS",MIN(B155+D155,IF(A155&gt;=Inputs!$B$18,B155+D155,ROUND(IF(Inputs!$B$17=0,Inputs!$B$8*(1+Inputs!$B$19*Inputs!$B$20)/Inputs!$B$18,-PMT(Inputs!$B$17/12,Inputs!$B$18,Inputs!$B$8*(1+Inputs!$B$19*Inputs!$B$20))),2))))</f>
        <v>0</v>
      </c>
      <c r="G155" s="3">
        <f>IF(Inputs!$B$28&lt;&gt;"Ready to model","PENDING INPUTS",MIN(C155+E155,Inputs!$B$9))</f>
        <v>0</v>
      </c>
      <c r="H155" s="3">
        <f>IF(Inputs!$B$28&lt;&gt;"Ready to model","PENDING INPUTS",Inputs!$B$7)</f>
        <v>550</v>
      </c>
      <c r="I155" s="3">
        <f>IF(Inputs!$B$28&lt;&gt;"Ready to model","PENDING INPUTS",MAX(0,F155+G155-H155))</f>
        <v>0</v>
      </c>
      <c r="J155" s="3">
        <f>IF(Inputs!$B$28&lt;&gt;"Ready to model","PENDING INPUTS",IF(F155+G155&gt;H155,IF(F155+G155=0,0,H155*F155/(F155+G155)),MIN(B155+D155,F155+MAX(0,H155-F155-G155-IF((Inputs!$B$17)&lt;Inputs!$B$5,C155+E155-G155,0)))))</f>
        <v>0</v>
      </c>
      <c r="K155" s="3">
        <f>IF(Inputs!$B$28&lt;&gt;"Ready to model","PENDING INPUTS",MIN(C155+E155,MAX(0,H155-J155)))</f>
        <v>0</v>
      </c>
      <c r="L155" s="3">
        <f>IF(Inputs!$B$28&lt;&gt;"Ready to model","PENDING INPUTS",MAX(0,B155+D155-J155))</f>
        <v>0</v>
      </c>
      <c r="M155" s="3">
        <f>IF(Inputs!$B$28&lt;&gt;"Ready to model","PENDING INPUTS",MAX(0,C155+E155-K155))</f>
        <v>0</v>
      </c>
      <c r="N155" s="3">
        <f>IF(Inputs!$B$28&lt;&gt;"Ready to model","PENDING INPUTS",L155+M155)</f>
        <v>0</v>
      </c>
      <c r="O155" s="3">
        <f>IF(Inputs!$B$28&lt;&gt;"Ready to model","PENDING INPUTS",D155+E155+O154)</f>
        <v>1516.37</v>
      </c>
      <c r="P155" s="3">
        <f>IF(Inputs!$B$28&lt;&gt;"Ready to model","PENDING INPUTS",J155+K155+P154)</f>
        <v>11532.370000000006</v>
      </c>
    </row>
    <row r="156" spans="1:16" ht="27.95" customHeight="1" x14ac:dyDescent="0.25">
      <c r="A156">
        <v>152</v>
      </c>
      <c r="B156" s="3">
        <f>IF(Inputs!$B$28&lt;&gt;"Ready to model","PENDING INPUTS",L155)</f>
        <v>0</v>
      </c>
      <c r="C156" s="3">
        <f>IF(Inputs!$B$28&lt;&gt;"Ready to model","PENDING INPUTS",M155)</f>
        <v>0</v>
      </c>
      <c r="D156" s="3">
        <f>IF(Inputs!$B$28&lt;&gt;"Ready to model","PENDING INPUTS",ROUND(B156*(Inputs!$B$17)/12,2))</f>
        <v>0</v>
      </c>
      <c r="E156" s="3">
        <f>IF(Inputs!$B$28&lt;&gt;"Ready to model","PENDING INPUTS",ROUND(C156*Inputs!$B$5/12,2))</f>
        <v>0</v>
      </c>
      <c r="F156" s="3">
        <f>IF(Inputs!$B$28&lt;&gt;"Ready to model","PENDING INPUTS",MIN(B156+D156,IF(A156&gt;=Inputs!$B$18,B156+D156,ROUND(IF(Inputs!$B$17=0,Inputs!$B$8*(1+Inputs!$B$19*Inputs!$B$20)/Inputs!$B$18,-PMT(Inputs!$B$17/12,Inputs!$B$18,Inputs!$B$8*(1+Inputs!$B$19*Inputs!$B$20))),2))))</f>
        <v>0</v>
      </c>
      <c r="G156" s="3">
        <f>IF(Inputs!$B$28&lt;&gt;"Ready to model","PENDING INPUTS",MIN(C156+E156,Inputs!$B$9))</f>
        <v>0</v>
      </c>
      <c r="H156" s="3">
        <f>IF(Inputs!$B$28&lt;&gt;"Ready to model","PENDING INPUTS",Inputs!$B$7)</f>
        <v>550</v>
      </c>
      <c r="I156" s="3">
        <f>IF(Inputs!$B$28&lt;&gt;"Ready to model","PENDING INPUTS",MAX(0,F156+G156-H156))</f>
        <v>0</v>
      </c>
      <c r="J156" s="3">
        <f>IF(Inputs!$B$28&lt;&gt;"Ready to model","PENDING INPUTS",IF(F156+G156&gt;H156,IF(F156+G156=0,0,H156*F156/(F156+G156)),MIN(B156+D156,F156+MAX(0,H156-F156-G156-IF((Inputs!$B$17)&lt;Inputs!$B$5,C156+E156-G156,0)))))</f>
        <v>0</v>
      </c>
      <c r="K156" s="3">
        <f>IF(Inputs!$B$28&lt;&gt;"Ready to model","PENDING INPUTS",MIN(C156+E156,MAX(0,H156-J156)))</f>
        <v>0</v>
      </c>
      <c r="L156" s="3">
        <f>IF(Inputs!$B$28&lt;&gt;"Ready to model","PENDING INPUTS",MAX(0,B156+D156-J156))</f>
        <v>0</v>
      </c>
      <c r="M156" s="3">
        <f>IF(Inputs!$B$28&lt;&gt;"Ready to model","PENDING INPUTS",MAX(0,C156+E156-K156))</f>
        <v>0</v>
      </c>
      <c r="N156" s="3">
        <f>IF(Inputs!$B$28&lt;&gt;"Ready to model","PENDING INPUTS",L156+M156)</f>
        <v>0</v>
      </c>
      <c r="O156" s="3">
        <f>IF(Inputs!$B$28&lt;&gt;"Ready to model","PENDING INPUTS",D156+E156+O155)</f>
        <v>1516.37</v>
      </c>
      <c r="P156" s="3">
        <f>IF(Inputs!$B$28&lt;&gt;"Ready to model","PENDING INPUTS",J156+K156+P155)</f>
        <v>11532.370000000006</v>
      </c>
    </row>
    <row r="157" spans="1:16" ht="27.95" customHeight="1" x14ac:dyDescent="0.25">
      <c r="A157">
        <v>153</v>
      </c>
      <c r="B157" s="3">
        <f>IF(Inputs!$B$28&lt;&gt;"Ready to model","PENDING INPUTS",L156)</f>
        <v>0</v>
      </c>
      <c r="C157" s="3">
        <f>IF(Inputs!$B$28&lt;&gt;"Ready to model","PENDING INPUTS",M156)</f>
        <v>0</v>
      </c>
      <c r="D157" s="3">
        <f>IF(Inputs!$B$28&lt;&gt;"Ready to model","PENDING INPUTS",ROUND(B157*(Inputs!$B$17)/12,2))</f>
        <v>0</v>
      </c>
      <c r="E157" s="3">
        <f>IF(Inputs!$B$28&lt;&gt;"Ready to model","PENDING INPUTS",ROUND(C157*Inputs!$B$5/12,2))</f>
        <v>0</v>
      </c>
      <c r="F157" s="3">
        <f>IF(Inputs!$B$28&lt;&gt;"Ready to model","PENDING INPUTS",MIN(B157+D157,IF(A157&gt;=Inputs!$B$18,B157+D157,ROUND(IF(Inputs!$B$17=0,Inputs!$B$8*(1+Inputs!$B$19*Inputs!$B$20)/Inputs!$B$18,-PMT(Inputs!$B$17/12,Inputs!$B$18,Inputs!$B$8*(1+Inputs!$B$19*Inputs!$B$20))),2))))</f>
        <v>0</v>
      </c>
      <c r="G157" s="3">
        <f>IF(Inputs!$B$28&lt;&gt;"Ready to model","PENDING INPUTS",MIN(C157+E157,Inputs!$B$9))</f>
        <v>0</v>
      </c>
      <c r="H157" s="3">
        <f>IF(Inputs!$B$28&lt;&gt;"Ready to model","PENDING INPUTS",Inputs!$B$7)</f>
        <v>550</v>
      </c>
      <c r="I157" s="3">
        <f>IF(Inputs!$B$28&lt;&gt;"Ready to model","PENDING INPUTS",MAX(0,F157+G157-H157))</f>
        <v>0</v>
      </c>
      <c r="J157" s="3">
        <f>IF(Inputs!$B$28&lt;&gt;"Ready to model","PENDING INPUTS",IF(F157+G157&gt;H157,IF(F157+G157=0,0,H157*F157/(F157+G157)),MIN(B157+D157,F157+MAX(0,H157-F157-G157-IF((Inputs!$B$17)&lt;Inputs!$B$5,C157+E157-G157,0)))))</f>
        <v>0</v>
      </c>
      <c r="K157" s="3">
        <f>IF(Inputs!$B$28&lt;&gt;"Ready to model","PENDING INPUTS",MIN(C157+E157,MAX(0,H157-J157)))</f>
        <v>0</v>
      </c>
      <c r="L157" s="3">
        <f>IF(Inputs!$B$28&lt;&gt;"Ready to model","PENDING INPUTS",MAX(0,B157+D157-J157))</f>
        <v>0</v>
      </c>
      <c r="M157" s="3">
        <f>IF(Inputs!$B$28&lt;&gt;"Ready to model","PENDING INPUTS",MAX(0,C157+E157-K157))</f>
        <v>0</v>
      </c>
      <c r="N157" s="3">
        <f>IF(Inputs!$B$28&lt;&gt;"Ready to model","PENDING INPUTS",L157+M157)</f>
        <v>0</v>
      </c>
      <c r="O157" s="3">
        <f>IF(Inputs!$B$28&lt;&gt;"Ready to model","PENDING INPUTS",D157+E157+O156)</f>
        <v>1516.37</v>
      </c>
      <c r="P157" s="3">
        <f>IF(Inputs!$B$28&lt;&gt;"Ready to model","PENDING INPUTS",J157+K157+P156)</f>
        <v>11532.370000000006</v>
      </c>
    </row>
    <row r="158" spans="1:16" ht="27.95" customHeight="1" x14ac:dyDescent="0.25">
      <c r="A158">
        <v>154</v>
      </c>
      <c r="B158" s="3">
        <f>IF(Inputs!$B$28&lt;&gt;"Ready to model","PENDING INPUTS",L157)</f>
        <v>0</v>
      </c>
      <c r="C158" s="3">
        <f>IF(Inputs!$B$28&lt;&gt;"Ready to model","PENDING INPUTS",M157)</f>
        <v>0</v>
      </c>
      <c r="D158" s="3">
        <f>IF(Inputs!$B$28&lt;&gt;"Ready to model","PENDING INPUTS",ROUND(B158*(Inputs!$B$17)/12,2))</f>
        <v>0</v>
      </c>
      <c r="E158" s="3">
        <f>IF(Inputs!$B$28&lt;&gt;"Ready to model","PENDING INPUTS",ROUND(C158*Inputs!$B$5/12,2))</f>
        <v>0</v>
      </c>
      <c r="F158" s="3">
        <f>IF(Inputs!$B$28&lt;&gt;"Ready to model","PENDING INPUTS",MIN(B158+D158,IF(A158&gt;=Inputs!$B$18,B158+D158,ROUND(IF(Inputs!$B$17=0,Inputs!$B$8*(1+Inputs!$B$19*Inputs!$B$20)/Inputs!$B$18,-PMT(Inputs!$B$17/12,Inputs!$B$18,Inputs!$B$8*(1+Inputs!$B$19*Inputs!$B$20))),2))))</f>
        <v>0</v>
      </c>
      <c r="G158" s="3">
        <f>IF(Inputs!$B$28&lt;&gt;"Ready to model","PENDING INPUTS",MIN(C158+E158,Inputs!$B$9))</f>
        <v>0</v>
      </c>
      <c r="H158" s="3">
        <f>IF(Inputs!$B$28&lt;&gt;"Ready to model","PENDING INPUTS",Inputs!$B$7)</f>
        <v>550</v>
      </c>
      <c r="I158" s="3">
        <f>IF(Inputs!$B$28&lt;&gt;"Ready to model","PENDING INPUTS",MAX(0,F158+G158-H158))</f>
        <v>0</v>
      </c>
      <c r="J158" s="3">
        <f>IF(Inputs!$B$28&lt;&gt;"Ready to model","PENDING INPUTS",IF(F158+G158&gt;H158,IF(F158+G158=0,0,H158*F158/(F158+G158)),MIN(B158+D158,F158+MAX(0,H158-F158-G158-IF((Inputs!$B$17)&lt;Inputs!$B$5,C158+E158-G158,0)))))</f>
        <v>0</v>
      </c>
      <c r="K158" s="3">
        <f>IF(Inputs!$B$28&lt;&gt;"Ready to model","PENDING INPUTS",MIN(C158+E158,MAX(0,H158-J158)))</f>
        <v>0</v>
      </c>
      <c r="L158" s="3">
        <f>IF(Inputs!$B$28&lt;&gt;"Ready to model","PENDING INPUTS",MAX(0,B158+D158-J158))</f>
        <v>0</v>
      </c>
      <c r="M158" s="3">
        <f>IF(Inputs!$B$28&lt;&gt;"Ready to model","PENDING INPUTS",MAX(0,C158+E158-K158))</f>
        <v>0</v>
      </c>
      <c r="N158" s="3">
        <f>IF(Inputs!$B$28&lt;&gt;"Ready to model","PENDING INPUTS",L158+M158)</f>
        <v>0</v>
      </c>
      <c r="O158" s="3">
        <f>IF(Inputs!$B$28&lt;&gt;"Ready to model","PENDING INPUTS",D158+E158+O157)</f>
        <v>1516.37</v>
      </c>
      <c r="P158" s="3">
        <f>IF(Inputs!$B$28&lt;&gt;"Ready to model","PENDING INPUTS",J158+K158+P157)</f>
        <v>11532.370000000006</v>
      </c>
    </row>
    <row r="159" spans="1:16" ht="27.95" customHeight="1" x14ac:dyDescent="0.25">
      <c r="A159">
        <v>155</v>
      </c>
      <c r="B159" s="3">
        <f>IF(Inputs!$B$28&lt;&gt;"Ready to model","PENDING INPUTS",L158)</f>
        <v>0</v>
      </c>
      <c r="C159" s="3">
        <f>IF(Inputs!$B$28&lt;&gt;"Ready to model","PENDING INPUTS",M158)</f>
        <v>0</v>
      </c>
      <c r="D159" s="3">
        <f>IF(Inputs!$B$28&lt;&gt;"Ready to model","PENDING INPUTS",ROUND(B159*(Inputs!$B$17)/12,2))</f>
        <v>0</v>
      </c>
      <c r="E159" s="3">
        <f>IF(Inputs!$B$28&lt;&gt;"Ready to model","PENDING INPUTS",ROUND(C159*Inputs!$B$5/12,2))</f>
        <v>0</v>
      </c>
      <c r="F159" s="3">
        <f>IF(Inputs!$B$28&lt;&gt;"Ready to model","PENDING INPUTS",MIN(B159+D159,IF(A159&gt;=Inputs!$B$18,B159+D159,ROUND(IF(Inputs!$B$17=0,Inputs!$B$8*(1+Inputs!$B$19*Inputs!$B$20)/Inputs!$B$18,-PMT(Inputs!$B$17/12,Inputs!$B$18,Inputs!$B$8*(1+Inputs!$B$19*Inputs!$B$20))),2))))</f>
        <v>0</v>
      </c>
      <c r="G159" s="3">
        <f>IF(Inputs!$B$28&lt;&gt;"Ready to model","PENDING INPUTS",MIN(C159+E159,Inputs!$B$9))</f>
        <v>0</v>
      </c>
      <c r="H159" s="3">
        <f>IF(Inputs!$B$28&lt;&gt;"Ready to model","PENDING INPUTS",Inputs!$B$7)</f>
        <v>550</v>
      </c>
      <c r="I159" s="3">
        <f>IF(Inputs!$B$28&lt;&gt;"Ready to model","PENDING INPUTS",MAX(0,F159+G159-H159))</f>
        <v>0</v>
      </c>
      <c r="J159" s="3">
        <f>IF(Inputs!$B$28&lt;&gt;"Ready to model","PENDING INPUTS",IF(F159+G159&gt;H159,IF(F159+G159=0,0,H159*F159/(F159+G159)),MIN(B159+D159,F159+MAX(0,H159-F159-G159-IF((Inputs!$B$17)&lt;Inputs!$B$5,C159+E159-G159,0)))))</f>
        <v>0</v>
      </c>
      <c r="K159" s="3">
        <f>IF(Inputs!$B$28&lt;&gt;"Ready to model","PENDING INPUTS",MIN(C159+E159,MAX(0,H159-J159)))</f>
        <v>0</v>
      </c>
      <c r="L159" s="3">
        <f>IF(Inputs!$B$28&lt;&gt;"Ready to model","PENDING INPUTS",MAX(0,B159+D159-J159))</f>
        <v>0</v>
      </c>
      <c r="M159" s="3">
        <f>IF(Inputs!$B$28&lt;&gt;"Ready to model","PENDING INPUTS",MAX(0,C159+E159-K159))</f>
        <v>0</v>
      </c>
      <c r="N159" s="3">
        <f>IF(Inputs!$B$28&lt;&gt;"Ready to model","PENDING INPUTS",L159+M159)</f>
        <v>0</v>
      </c>
      <c r="O159" s="3">
        <f>IF(Inputs!$B$28&lt;&gt;"Ready to model","PENDING INPUTS",D159+E159+O158)</f>
        <v>1516.37</v>
      </c>
      <c r="P159" s="3">
        <f>IF(Inputs!$B$28&lt;&gt;"Ready to model","PENDING INPUTS",J159+K159+P158)</f>
        <v>11532.370000000006</v>
      </c>
    </row>
    <row r="160" spans="1:16" ht="27.95" customHeight="1" x14ac:dyDescent="0.25">
      <c r="A160">
        <v>156</v>
      </c>
      <c r="B160" s="3">
        <f>IF(Inputs!$B$28&lt;&gt;"Ready to model","PENDING INPUTS",L159)</f>
        <v>0</v>
      </c>
      <c r="C160" s="3">
        <f>IF(Inputs!$B$28&lt;&gt;"Ready to model","PENDING INPUTS",M159)</f>
        <v>0</v>
      </c>
      <c r="D160" s="3">
        <f>IF(Inputs!$B$28&lt;&gt;"Ready to model","PENDING INPUTS",ROUND(B160*(Inputs!$B$17)/12,2))</f>
        <v>0</v>
      </c>
      <c r="E160" s="3">
        <f>IF(Inputs!$B$28&lt;&gt;"Ready to model","PENDING INPUTS",ROUND(C160*Inputs!$B$5/12,2))</f>
        <v>0</v>
      </c>
      <c r="F160" s="3">
        <f>IF(Inputs!$B$28&lt;&gt;"Ready to model","PENDING INPUTS",MIN(B160+D160,IF(A160&gt;=Inputs!$B$18,B160+D160,ROUND(IF(Inputs!$B$17=0,Inputs!$B$8*(1+Inputs!$B$19*Inputs!$B$20)/Inputs!$B$18,-PMT(Inputs!$B$17/12,Inputs!$B$18,Inputs!$B$8*(1+Inputs!$B$19*Inputs!$B$20))),2))))</f>
        <v>0</v>
      </c>
      <c r="G160" s="3">
        <f>IF(Inputs!$B$28&lt;&gt;"Ready to model","PENDING INPUTS",MIN(C160+E160,Inputs!$B$9))</f>
        <v>0</v>
      </c>
      <c r="H160" s="3">
        <f>IF(Inputs!$B$28&lt;&gt;"Ready to model","PENDING INPUTS",Inputs!$B$7)</f>
        <v>550</v>
      </c>
      <c r="I160" s="3">
        <f>IF(Inputs!$B$28&lt;&gt;"Ready to model","PENDING INPUTS",MAX(0,F160+G160-H160))</f>
        <v>0</v>
      </c>
      <c r="J160" s="3">
        <f>IF(Inputs!$B$28&lt;&gt;"Ready to model","PENDING INPUTS",IF(F160+G160&gt;H160,IF(F160+G160=0,0,H160*F160/(F160+G160)),MIN(B160+D160,F160+MAX(0,H160-F160-G160-IF((Inputs!$B$17)&lt;Inputs!$B$5,C160+E160-G160,0)))))</f>
        <v>0</v>
      </c>
      <c r="K160" s="3">
        <f>IF(Inputs!$B$28&lt;&gt;"Ready to model","PENDING INPUTS",MIN(C160+E160,MAX(0,H160-J160)))</f>
        <v>0</v>
      </c>
      <c r="L160" s="3">
        <f>IF(Inputs!$B$28&lt;&gt;"Ready to model","PENDING INPUTS",MAX(0,B160+D160-J160))</f>
        <v>0</v>
      </c>
      <c r="M160" s="3">
        <f>IF(Inputs!$B$28&lt;&gt;"Ready to model","PENDING INPUTS",MAX(0,C160+E160-K160))</f>
        <v>0</v>
      </c>
      <c r="N160" s="3">
        <f>IF(Inputs!$B$28&lt;&gt;"Ready to model","PENDING INPUTS",L160+M160)</f>
        <v>0</v>
      </c>
      <c r="O160" s="3">
        <f>IF(Inputs!$B$28&lt;&gt;"Ready to model","PENDING INPUTS",D160+E160+O159)</f>
        <v>1516.37</v>
      </c>
      <c r="P160" s="3">
        <f>IF(Inputs!$B$28&lt;&gt;"Ready to model","PENDING INPUTS",J160+K160+P159)</f>
        <v>11532.370000000006</v>
      </c>
    </row>
    <row r="161" spans="1:16" ht="27.95" customHeight="1" x14ac:dyDescent="0.25">
      <c r="A161">
        <v>157</v>
      </c>
      <c r="B161" s="3">
        <f>IF(Inputs!$B$28&lt;&gt;"Ready to model","PENDING INPUTS",L160)</f>
        <v>0</v>
      </c>
      <c r="C161" s="3">
        <f>IF(Inputs!$B$28&lt;&gt;"Ready to model","PENDING INPUTS",M160)</f>
        <v>0</v>
      </c>
      <c r="D161" s="3">
        <f>IF(Inputs!$B$28&lt;&gt;"Ready to model","PENDING INPUTS",ROUND(B161*(Inputs!$B$17)/12,2))</f>
        <v>0</v>
      </c>
      <c r="E161" s="3">
        <f>IF(Inputs!$B$28&lt;&gt;"Ready to model","PENDING INPUTS",ROUND(C161*Inputs!$B$5/12,2))</f>
        <v>0</v>
      </c>
      <c r="F161" s="3">
        <f>IF(Inputs!$B$28&lt;&gt;"Ready to model","PENDING INPUTS",MIN(B161+D161,IF(A161&gt;=Inputs!$B$18,B161+D161,ROUND(IF(Inputs!$B$17=0,Inputs!$B$8*(1+Inputs!$B$19*Inputs!$B$20)/Inputs!$B$18,-PMT(Inputs!$B$17/12,Inputs!$B$18,Inputs!$B$8*(1+Inputs!$B$19*Inputs!$B$20))),2))))</f>
        <v>0</v>
      </c>
      <c r="G161" s="3">
        <f>IF(Inputs!$B$28&lt;&gt;"Ready to model","PENDING INPUTS",MIN(C161+E161,Inputs!$B$9))</f>
        <v>0</v>
      </c>
      <c r="H161" s="3">
        <f>IF(Inputs!$B$28&lt;&gt;"Ready to model","PENDING INPUTS",Inputs!$B$7)</f>
        <v>550</v>
      </c>
      <c r="I161" s="3">
        <f>IF(Inputs!$B$28&lt;&gt;"Ready to model","PENDING INPUTS",MAX(0,F161+G161-H161))</f>
        <v>0</v>
      </c>
      <c r="J161" s="3">
        <f>IF(Inputs!$B$28&lt;&gt;"Ready to model","PENDING INPUTS",IF(F161+G161&gt;H161,IF(F161+G161=0,0,H161*F161/(F161+G161)),MIN(B161+D161,F161+MAX(0,H161-F161-G161-IF((Inputs!$B$17)&lt;Inputs!$B$5,C161+E161-G161,0)))))</f>
        <v>0</v>
      </c>
      <c r="K161" s="3">
        <f>IF(Inputs!$B$28&lt;&gt;"Ready to model","PENDING INPUTS",MIN(C161+E161,MAX(0,H161-J161)))</f>
        <v>0</v>
      </c>
      <c r="L161" s="3">
        <f>IF(Inputs!$B$28&lt;&gt;"Ready to model","PENDING INPUTS",MAX(0,B161+D161-J161))</f>
        <v>0</v>
      </c>
      <c r="M161" s="3">
        <f>IF(Inputs!$B$28&lt;&gt;"Ready to model","PENDING INPUTS",MAX(0,C161+E161-K161))</f>
        <v>0</v>
      </c>
      <c r="N161" s="3">
        <f>IF(Inputs!$B$28&lt;&gt;"Ready to model","PENDING INPUTS",L161+M161)</f>
        <v>0</v>
      </c>
      <c r="O161" s="3">
        <f>IF(Inputs!$B$28&lt;&gt;"Ready to model","PENDING INPUTS",D161+E161+O160)</f>
        <v>1516.37</v>
      </c>
      <c r="P161" s="3">
        <f>IF(Inputs!$B$28&lt;&gt;"Ready to model","PENDING INPUTS",J161+K161+P160)</f>
        <v>11532.370000000006</v>
      </c>
    </row>
    <row r="162" spans="1:16" ht="27.95" customHeight="1" x14ac:dyDescent="0.25">
      <c r="A162">
        <v>158</v>
      </c>
      <c r="B162" s="3">
        <f>IF(Inputs!$B$28&lt;&gt;"Ready to model","PENDING INPUTS",L161)</f>
        <v>0</v>
      </c>
      <c r="C162" s="3">
        <f>IF(Inputs!$B$28&lt;&gt;"Ready to model","PENDING INPUTS",M161)</f>
        <v>0</v>
      </c>
      <c r="D162" s="3">
        <f>IF(Inputs!$B$28&lt;&gt;"Ready to model","PENDING INPUTS",ROUND(B162*(Inputs!$B$17)/12,2))</f>
        <v>0</v>
      </c>
      <c r="E162" s="3">
        <f>IF(Inputs!$B$28&lt;&gt;"Ready to model","PENDING INPUTS",ROUND(C162*Inputs!$B$5/12,2))</f>
        <v>0</v>
      </c>
      <c r="F162" s="3">
        <f>IF(Inputs!$B$28&lt;&gt;"Ready to model","PENDING INPUTS",MIN(B162+D162,IF(A162&gt;=Inputs!$B$18,B162+D162,ROUND(IF(Inputs!$B$17=0,Inputs!$B$8*(1+Inputs!$B$19*Inputs!$B$20)/Inputs!$B$18,-PMT(Inputs!$B$17/12,Inputs!$B$18,Inputs!$B$8*(1+Inputs!$B$19*Inputs!$B$20))),2))))</f>
        <v>0</v>
      </c>
      <c r="G162" s="3">
        <f>IF(Inputs!$B$28&lt;&gt;"Ready to model","PENDING INPUTS",MIN(C162+E162,Inputs!$B$9))</f>
        <v>0</v>
      </c>
      <c r="H162" s="3">
        <f>IF(Inputs!$B$28&lt;&gt;"Ready to model","PENDING INPUTS",Inputs!$B$7)</f>
        <v>550</v>
      </c>
      <c r="I162" s="3">
        <f>IF(Inputs!$B$28&lt;&gt;"Ready to model","PENDING INPUTS",MAX(0,F162+G162-H162))</f>
        <v>0</v>
      </c>
      <c r="J162" s="3">
        <f>IF(Inputs!$B$28&lt;&gt;"Ready to model","PENDING INPUTS",IF(F162+G162&gt;H162,IF(F162+G162=0,0,H162*F162/(F162+G162)),MIN(B162+D162,F162+MAX(0,H162-F162-G162-IF((Inputs!$B$17)&lt;Inputs!$B$5,C162+E162-G162,0)))))</f>
        <v>0</v>
      </c>
      <c r="K162" s="3">
        <f>IF(Inputs!$B$28&lt;&gt;"Ready to model","PENDING INPUTS",MIN(C162+E162,MAX(0,H162-J162)))</f>
        <v>0</v>
      </c>
      <c r="L162" s="3">
        <f>IF(Inputs!$B$28&lt;&gt;"Ready to model","PENDING INPUTS",MAX(0,B162+D162-J162))</f>
        <v>0</v>
      </c>
      <c r="M162" s="3">
        <f>IF(Inputs!$B$28&lt;&gt;"Ready to model","PENDING INPUTS",MAX(0,C162+E162-K162))</f>
        <v>0</v>
      </c>
      <c r="N162" s="3">
        <f>IF(Inputs!$B$28&lt;&gt;"Ready to model","PENDING INPUTS",L162+M162)</f>
        <v>0</v>
      </c>
      <c r="O162" s="3">
        <f>IF(Inputs!$B$28&lt;&gt;"Ready to model","PENDING INPUTS",D162+E162+O161)</f>
        <v>1516.37</v>
      </c>
      <c r="P162" s="3">
        <f>IF(Inputs!$B$28&lt;&gt;"Ready to model","PENDING INPUTS",J162+K162+P161)</f>
        <v>11532.370000000006</v>
      </c>
    </row>
    <row r="163" spans="1:16" ht="27.95" customHeight="1" x14ac:dyDescent="0.25">
      <c r="A163">
        <v>159</v>
      </c>
      <c r="B163" s="3">
        <f>IF(Inputs!$B$28&lt;&gt;"Ready to model","PENDING INPUTS",L162)</f>
        <v>0</v>
      </c>
      <c r="C163" s="3">
        <f>IF(Inputs!$B$28&lt;&gt;"Ready to model","PENDING INPUTS",M162)</f>
        <v>0</v>
      </c>
      <c r="D163" s="3">
        <f>IF(Inputs!$B$28&lt;&gt;"Ready to model","PENDING INPUTS",ROUND(B163*(Inputs!$B$17)/12,2))</f>
        <v>0</v>
      </c>
      <c r="E163" s="3">
        <f>IF(Inputs!$B$28&lt;&gt;"Ready to model","PENDING INPUTS",ROUND(C163*Inputs!$B$5/12,2))</f>
        <v>0</v>
      </c>
      <c r="F163" s="3">
        <f>IF(Inputs!$B$28&lt;&gt;"Ready to model","PENDING INPUTS",MIN(B163+D163,IF(A163&gt;=Inputs!$B$18,B163+D163,ROUND(IF(Inputs!$B$17=0,Inputs!$B$8*(1+Inputs!$B$19*Inputs!$B$20)/Inputs!$B$18,-PMT(Inputs!$B$17/12,Inputs!$B$18,Inputs!$B$8*(1+Inputs!$B$19*Inputs!$B$20))),2))))</f>
        <v>0</v>
      </c>
      <c r="G163" s="3">
        <f>IF(Inputs!$B$28&lt;&gt;"Ready to model","PENDING INPUTS",MIN(C163+E163,Inputs!$B$9))</f>
        <v>0</v>
      </c>
      <c r="H163" s="3">
        <f>IF(Inputs!$B$28&lt;&gt;"Ready to model","PENDING INPUTS",Inputs!$B$7)</f>
        <v>550</v>
      </c>
      <c r="I163" s="3">
        <f>IF(Inputs!$B$28&lt;&gt;"Ready to model","PENDING INPUTS",MAX(0,F163+G163-H163))</f>
        <v>0</v>
      </c>
      <c r="J163" s="3">
        <f>IF(Inputs!$B$28&lt;&gt;"Ready to model","PENDING INPUTS",IF(F163+G163&gt;H163,IF(F163+G163=0,0,H163*F163/(F163+G163)),MIN(B163+D163,F163+MAX(0,H163-F163-G163-IF((Inputs!$B$17)&lt;Inputs!$B$5,C163+E163-G163,0)))))</f>
        <v>0</v>
      </c>
      <c r="K163" s="3">
        <f>IF(Inputs!$B$28&lt;&gt;"Ready to model","PENDING INPUTS",MIN(C163+E163,MAX(0,H163-J163)))</f>
        <v>0</v>
      </c>
      <c r="L163" s="3">
        <f>IF(Inputs!$B$28&lt;&gt;"Ready to model","PENDING INPUTS",MAX(0,B163+D163-J163))</f>
        <v>0</v>
      </c>
      <c r="M163" s="3">
        <f>IF(Inputs!$B$28&lt;&gt;"Ready to model","PENDING INPUTS",MAX(0,C163+E163-K163))</f>
        <v>0</v>
      </c>
      <c r="N163" s="3">
        <f>IF(Inputs!$B$28&lt;&gt;"Ready to model","PENDING INPUTS",L163+M163)</f>
        <v>0</v>
      </c>
      <c r="O163" s="3">
        <f>IF(Inputs!$B$28&lt;&gt;"Ready to model","PENDING INPUTS",D163+E163+O162)</f>
        <v>1516.37</v>
      </c>
      <c r="P163" s="3">
        <f>IF(Inputs!$B$28&lt;&gt;"Ready to model","PENDING INPUTS",J163+K163+P162)</f>
        <v>11532.370000000006</v>
      </c>
    </row>
    <row r="164" spans="1:16" ht="27.95" customHeight="1" x14ac:dyDescent="0.25">
      <c r="A164">
        <v>160</v>
      </c>
      <c r="B164" s="3">
        <f>IF(Inputs!$B$28&lt;&gt;"Ready to model","PENDING INPUTS",L163)</f>
        <v>0</v>
      </c>
      <c r="C164" s="3">
        <f>IF(Inputs!$B$28&lt;&gt;"Ready to model","PENDING INPUTS",M163)</f>
        <v>0</v>
      </c>
      <c r="D164" s="3">
        <f>IF(Inputs!$B$28&lt;&gt;"Ready to model","PENDING INPUTS",ROUND(B164*(Inputs!$B$17)/12,2))</f>
        <v>0</v>
      </c>
      <c r="E164" s="3">
        <f>IF(Inputs!$B$28&lt;&gt;"Ready to model","PENDING INPUTS",ROUND(C164*Inputs!$B$5/12,2))</f>
        <v>0</v>
      </c>
      <c r="F164" s="3">
        <f>IF(Inputs!$B$28&lt;&gt;"Ready to model","PENDING INPUTS",MIN(B164+D164,IF(A164&gt;=Inputs!$B$18,B164+D164,ROUND(IF(Inputs!$B$17=0,Inputs!$B$8*(1+Inputs!$B$19*Inputs!$B$20)/Inputs!$B$18,-PMT(Inputs!$B$17/12,Inputs!$B$18,Inputs!$B$8*(1+Inputs!$B$19*Inputs!$B$20))),2))))</f>
        <v>0</v>
      </c>
      <c r="G164" s="3">
        <f>IF(Inputs!$B$28&lt;&gt;"Ready to model","PENDING INPUTS",MIN(C164+E164,Inputs!$B$9))</f>
        <v>0</v>
      </c>
      <c r="H164" s="3">
        <f>IF(Inputs!$B$28&lt;&gt;"Ready to model","PENDING INPUTS",Inputs!$B$7)</f>
        <v>550</v>
      </c>
      <c r="I164" s="3">
        <f>IF(Inputs!$B$28&lt;&gt;"Ready to model","PENDING INPUTS",MAX(0,F164+G164-H164))</f>
        <v>0</v>
      </c>
      <c r="J164" s="3">
        <f>IF(Inputs!$B$28&lt;&gt;"Ready to model","PENDING INPUTS",IF(F164+G164&gt;H164,IF(F164+G164=0,0,H164*F164/(F164+G164)),MIN(B164+D164,F164+MAX(0,H164-F164-G164-IF((Inputs!$B$17)&lt;Inputs!$B$5,C164+E164-G164,0)))))</f>
        <v>0</v>
      </c>
      <c r="K164" s="3">
        <f>IF(Inputs!$B$28&lt;&gt;"Ready to model","PENDING INPUTS",MIN(C164+E164,MAX(0,H164-J164)))</f>
        <v>0</v>
      </c>
      <c r="L164" s="3">
        <f>IF(Inputs!$B$28&lt;&gt;"Ready to model","PENDING INPUTS",MAX(0,B164+D164-J164))</f>
        <v>0</v>
      </c>
      <c r="M164" s="3">
        <f>IF(Inputs!$B$28&lt;&gt;"Ready to model","PENDING INPUTS",MAX(0,C164+E164-K164))</f>
        <v>0</v>
      </c>
      <c r="N164" s="3">
        <f>IF(Inputs!$B$28&lt;&gt;"Ready to model","PENDING INPUTS",L164+M164)</f>
        <v>0</v>
      </c>
      <c r="O164" s="3">
        <f>IF(Inputs!$B$28&lt;&gt;"Ready to model","PENDING INPUTS",D164+E164+O163)</f>
        <v>1516.37</v>
      </c>
      <c r="P164" s="3">
        <f>IF(Inputs!$B$28&lt;&gt;"Ready to model","PENDING INPUTS",J164+K164+P163)</f>
        <v>11532.370000000006</v>
      </c>
    </row>
    <row r="165" spans="1:16" ht="27.95" customHeight="1" x14ac:dyDescent="0.25">
      <c r="A165">
        <v>161</v>
      </c>
      <c r="B165" s="3">
        <f>IF(Inputs!$B$28&lt;&gt;"Ready to model","PENDING INPUTS",L164)</f>
        <v>0</v>
      </c>
      <c r="C165" s="3">
        <f>IF(Inputs!$B$28&lt;&gt;"Ready to model","PENDING INPUTS",M164)</f>
        <v>0</v>
      </c>
      <c r="D165" s="3">
        <f>IF(Inputs!$B$28&lt;&gt;"Ready to model","PENDING INPUTS",ROUND(B165*(Inputs!$B$17)/12,2))</f>
        <v>0</v>
      </c>
      <c r="E165" s="3">
        <f>IF(Inputs!$B$28&lt;&gt;"Ready to model","PENDING INPUTS",ROUND(C165*Inputs!$B$5/12,2))</f>
        <v>0</v>
      </c>
      <c r="F165" s="3">
        <f>IF(Inputs!$B$28&lt;&gt;"Ready to model","PENDING INPUTS",MIN(B165+D165,IF(A165&gt;=Inputs!$B$18,B165+D165,ROUND(IF(Inputs!$B$17=0,Inputs!$B$8*(1+Inputs!$B$19*Inputs!$B$20)/Inputs!$B$18,-PMT(Inputs!$B$17/12,Inputs!$B$18,Inputs!$B$8*(1+Inputs!$B$19*Inputs!$B$20))),2))))</f>
        <v>0</v>
      </c>
      <c r="G165" s="3">
        <f>IF(Inputs!$B$28&lt;&gt;"Ready to model","PENDING INPUTS",MIN(C165+E165,Inputs!$B$9))</f>
        <v>0</v>
      </c>
      <c r="H165" s="3">
        <f>IF(Inputs!$B$28&lt;&gt;"Ready to model","PENDING INPUTS",Inputs!$B$7)</f>
        <v>550</v>
      </c>
      <c r="I165" s="3">
        <f>IF(Inputs!$B$28&lt;&gt;"Ready to model","PENDING INPUTS",MAX(0,F165+G165-H165))</f>
        <v>0</v>
      </c>
      <c r="J165" s="3">
        <f>IF(Inputs!$B$28&lt;&gt;"Ready to model","PENDING INPUTS",IF(F165+G165&gt;H165,IF(F165+G165=0,0,H165*F165/(F165+G165)),MIN(B165+D165,F165+MAX(0,H165-F165-G165-IF((Inputs!$B$17)&lt;Inputs!$B$5,C165+E165-G165,0)))))</f>
        <v>0</v>
      </c>
      <c r="K165" s="3">
        <f>IF(Inputs!$B$28&lt;&gt;"Ready to model","PENDING INPUTS",MIN(C165+E165,MAX(0,H165-J165)))</f>
        <v>0</v>
      </c>
      <c r="L165" s="3">
        <f>IF(Inputs!$B$28&lt;&gt;"Ready to model","PENDING INPUTS",MAX(0,B165+D165-J165))</f>
        <v>0</v>
      </c>
      <c r="M165" s="3">
        <f>IF(Inputs!$B$28&lt;&gt;"Ready to model","PENDING INPUTS",MAX(0,C165+E165-K165))</f>
        <v>0</v>
      </c>
      <c r="N165" s="3">
        <f>IF(Inputs!$B$28&lt;&gt;"Ready to model","PENDING INPUTS",L165+M165)</f>
        <v>0</v>
      </c>
      <c r="O165" s="3">
        <f>IF(Inputs!$B$28&lt;&gt;"Ready to model","PENDING INPUTS",D165+E165+O164)</f>
        <v>1516.37</v>
      </c>
      <c r="P165" s="3">
        <f>IF(Inputs!$B$28&lt;&gt;"Ready to model","PENDING INPUTS",J165+K165+P164)</f>
        <v>11532.370000000006</v>
      </c>
    </row>
    <row r="166" spans="1:16" ht="27.95" customHeight="1" x14ac:dyDescent="0.25">
      <c r="A166">
        <v>162</v>
      </c>
      <c r="B166" s="3">
        <f>IF(Inputs!$B$28&lt;&gt;"Ready to model","PENDING INPUTS",L165)</f>
        <v>0</v>
      </c>
      <c r="C166" s="3">
        <f>IF(Inputs!$B$28&lt;&gt;"Ready to model","PENDING INPUTS",M165)</f>
        <v>0</v>
      </c>
      <c r="D166" s="3">
        <f>IF(Inputs!$B$28&lt;&gt;"Ready to model","PENDING INPUTS",ROUND(B166*(Inputs!$B$17)/12,2))</f>
        <v>0</v>
      </c>
      <c r="E166" s="3">
        <f>IF(Inputs!$B$28&lt;&gt;"Ready to model","PENDING INPUTS",ROUND(C166*Inputs!$B$5/12,2))</f>
        <v>0</v>
      </c>
      <c r="F166" s="3">
        <f>IF(Inputs!$B$28&lt;&gt;"Ready to model","PENDING INPUTS",MIN(B166+D166,IF(A166&gt;=Inputs!$B$18,B166+D166,ROUND(IF(Inputs!$B$17=0,Inputs!$B$8*(1+Inputs!$B$19*Inputs!$B$20)/Inputs!$B$18,-PMT(Inputs!$B$17/12,Inputs!$B$18,Inputs!$B$8*(1+Inputs!$B$19*Inputs!$B$20))),2))))</f>
        <v>0</v>
      </c>
      <c r="G166" s="3">
        <f>IF(Inputs!$B$28&lt;&gt;"Ready to model","PENDING INPUTS",MIN(C166+E166,Inputs!$B$9))</f>
        <v>0</v>
      </c>
      <c r="H166" s="3">
        <f>IF(Inputs!$B$28&lt;&gt;"Ready to model","PENDING INPUTS",Inputs!$B$7)</f>
        <v>550</v>
      </c>
      <c r="I166" s="3">
        <f>IF(Inputs!$B$28&lt;&gt;"Ready to model","PENDING INPUTS",MAX(0,F166+G166-H166))</f>
        <v>0</v>
      </c>
      <c r="J166" s="3">
        <f>IF(Inputs!$B$28&lt;&gt;"Ready to model","PENDING INPUTS",IF(F166+G166&gt;H166,IF(F166+G166=0,0,H166*F166/(F166+G166)),MIN(B166+D166,F166+MAX(0,H166-F166-G166-IF((Inputs!$B$17)&lt;Inputs!$B$5,C166+E166-G166,0)))))</f>
        <v>0</v>
      </c>
      <c r="K166" s="3">
        <f>IF(Inputs!$B$28&lt;&gt;"Ready to model","PENDING INPUTS",MIN(C166+E166,MAX(0,H166-J166)))</f>
        <v>0</v>
      </c>
      <c r="L166" s="3">
        <f>IF(Inputs!$B$28&lt;&gt;"Ready to model","PENDING INPUTS",MAX(0,B166+D166-J166))</f>
        <v>0</v>
      </c>
      <c r="M166" s="3">
        <f>IF(Inputs!$B$28&lt;&gt;"Ready to model","PENDING INPUTS",MAX(0,C166+E166-K166))</f>
        <v>0</v>
      </c>
      <c r="N166" s="3">
        <f>IF(Inputs!$B$28&lt;&gt;"Ready to model","PENDING INPUTS",L166+M166)</f>
        <v>0</v>
      </c>
      <c r="O166" s="3">
        <f>IF(Inputs!$B$28&lt;&gt;"Ready to model","PENDING INPUTS",D166+E166+O165)</f>
        <v>1516.37</v>
      </c>
      <c r="P166" s="3">
        <f>IF(Inputs!$B$28&lt;&gt;"Ready to model","PENDING INPUTS",J166+K166+P165)</f>
        <v>11532.370000000006</v>
      </c>
    </row>
    <row r="167" spans="1:16" ht="27.95" customHeight="1" x14ac:dyDescent="0.25">
      <c r="A167">
        <v>163</v>
      </c>
      <c r="B167" s="3">
        <f>IF(Inputs!$B$28&lt;&gt;"Ready to model","PENDING INPUTS",L166)</f>
        <v>0</v>
      </c>
      <c r="C167" s="3">
        <f>IF(Inputs!$B$28&lt;&gt;"Ready to model","PENDING INPUTS",M166)</f>
        <v>0</v>
      </c>
      <c r="D167" s="3">
        <f>IF(Inputs!$B$28&lt;&gt;"Ready to model","PENDING INPUTS",ROUND(B167*(Inputs!$B$17)/12,2))</f>
        <v>0</v>
      </c>
      <c r="E167" s="3">
        <f>IF(Inputs!$B$28&lt;&gt;"Ready to model","PENDING INPUTS",ROUND(C167*Inputs!$B$5/12,2))</f>
        <v>0</v>
      </c>
      <c r="F167" s="3">
        <f>IF(Inputs!$B$28&lt;&gt;"Ready to model","PENDING INPUTS",MIN(B167+D167,IF(A167&gt;=Inputs!$B$18,B167+D167,ROUND(IF(Inputs!$B$17=0,Inputs!$B$8*(1+Inputs!$B$19*Inputs!$B$20)/Inputs!$B$18,-PMT(Inputs!$B$17/12,Inputs!$B$18,Inputs!$B$8*(1+Inputs!$B$19*Inputs!$B$20))),2))))</f>
        <v>0</v>
      </c>
      <c r="G167" s="3">
        <f>IF(Inputs!$B$28&lt;&gt;"Ready to model","PENDING INPUTS",MIN(C167+E167,Inputs!$B$9))</f>
        <v>0</v>
      </c>
      <c r="H167" s="3">
        <f>IF(Inputs!$B$28&lt;&gt;"Ready to model","PENDING INPUTS",Inputs!$B$7)</f>
        <v>550</v>
      </c>
      <c r="I167" s="3">
        <f>IF(Inputs!$B$28&lt;&gt;"Ready to model","PENDING INPUTS",MAX(0,F167+G167-H167))</f>
        <v>0</v>
      </c>
      <c r="J167" s="3">
        <f>IF(Inputs!$B$28&lt;&gt;"Ready to model","PENDING INPUTS",IF(F167+G167&gt;H167,IF(F167+G167=0,0,H167*F167/(F167+G167)),MIN(B167+D167,F167+MAX(0,H167-F167-G167-IF((Inputs!$B$17)&lt;Inputs!$B$5,C167+E167-G167,0)))))</f>
        <v>0</v>
      </c>
      <c r="K167" s="3">
        <f>IF(Inputs!$B$28&lt;&gt;"Ready to model","PENDING INPUTS",MIN(C167+E167,MAX(0,H167-J167)))</f>
        <v>0</v>
      </c>
      <c r="L167" s="3">
        <f>IF(Inputs!$B$28&lt;&gt;"Ready to model","PENDING INPUTS",MAX(0,B167+D167-J167))</f>
        <v>0</v>
      </c>
      <c r="M167" s="3">
        <f>IF(Inputs!$B$28&lt;&gt;"Ready to model","PENDING INPUTS",MAX(0,C167+E167-K167))</f>
        <v>0</v>
      </c>
      <c r="N167" s="3">
        <f>IF(Inputs!$B$28&lt;&gt;"Ready to model","PENDING INPUTS",L167+M167)</f>
        <v>0</v>
      </c>
      <c r="O167" s="3">
        <f>IF(Inputs!$B$28&lt;&gt;"Ready to model","PENDING INPUTS",D167+E167+O166)</f>
        <v>1516.37</v>
      </c>
      <c r="P167" s="3">
        <f>IF(Inputs!$B$28&lt;&gt;"Ready to model","PENDING INPUTS",J167+K167+P166)</f>
        <v>11532.370000000006</v>
      </c>
    </row>
    <row r="168" spans="1:16" ht="27.95" customHeight="1" x14ac:dyDescent="0.25">
      <c r="A168">
        <v>164</v>
      </c>
      <c r="B168" s="3">
        <f>IF(Inputs!$B$28&lt;&gt;"Ready to model","PENDING INPUTS",L167)</f>
        <v>0</v>
      </c>
      <c r="C168" s="3">
        <f>IF(Inputs!$B$28&lt;&gt;"Ready to model","PENDING INPUTS",M167)</f>
        <v>0</v>
      </c>
      <c r="D168" s="3">
        <f>IF(Inputs!$B$28&lt;&gt;"Ready to model","PENDING INPUTS",ROUND(B168*(Inputs!$B$17)/12,2))</f>
        <v>0</v>
      </c>
      <c r="E168" s="3">
        <f>IF(Inputs!$B$28&lt;&gt;"Ready to model","PENDING INPUTS",ROUND(C168*Inputs!$B$5/12,2))</f>
        <v>0</v>
      </c>
      <c r="F168" s="3">
        <f>IF(Inputs!$B$28&lt;&gt;"Ready to model","PENDING INPUTS",MIN(B168+D168,IF(A168&gt;=Inputs!$B$18,B168+D168,ROUND(IF(Inputs!$B$17=0,Inputs!$B$8*(1+Inputs!$B$19*Inputs!$B$20)/Inputs!$B$18,-PMT(Inputs!$B$17/12,Inputs!$B$18,Inputs!$B$8*(1+Inputs!$B$19*Inputs!$B$20))),2))))</f>
        <v>0</v>
      </c>
      <c r="G168" s="3">
        <f>IF(Inputs!$B$28&lt;&gt;"Ready to model","PENDING INPUTS",MIN(C168+E168,Inputs!$B$9))</f>
        <v>0</v>
      </c>
      <c r="H168" s="3">
        <f>IF(Inputs!$B$28&lt;&gt;"Ready to model","PENDING INPUTS",Inputs!$B$7)</f>
        <v>550</v>
      </c>
      <c r="I168" s="3">
        <f>IF(Inputs!$B$28&lt;&gt;"Ready to model","PENDING INPUTS",MAX(0,F168+G168-H168))</f>
        <v>0</v>
      </c>
      <c r="J168" s="3">
        <f>IF(Inputs!$B$28&lt;&gt;"Ready to model","PENDING INPUTS",IF(F168+G168&gt;H168,IF(F168+G168=0,0,H168*F168/(F168+G168)),MIN(B168+D168,F168+MAX(0,H168-F168-G168-IF((Inputs!$B$17)&lt;Inputs!$B$5,C168+E168-G168,0)))))</f>
        <v>0</v>
      </c>
      <c r="K168" s="3">
        <f>IF(Inputs!$B$28&lt;&gt;"Ready to model","PENDING INPUTS",MIN(C168+E168,MAX(0,H168-J168)))</f>
        <v>0</v>
      </c>
      <c r="L168" s="3">
        <f>IF(Inputs!$B$28&lt;&gt;"Ready to model","PENDING INPUTS",MAX(0,B168+D168-J168))</f>
        <v>0</v>
      </c>
      <c r="M168" s="3">
        <f>IF(Inputs!$B$28&lt;&gt;"Ready to model","PENDING INPUTS",MAX(0,C168+E168-K168))</f>
        <v>0</v>
      </c>
      <c r="N168" s="3">
        <f>IF(Inputs!$B$28&lt;&gt;"Ready to model","PENDING INPUTS",L168+M168)</f>
        <v>0</v>
      </c>
      <c r="O168" s="3">
        <f>IF(Inputs!$B$28&lt;&gt;"Ready to model","PENDING INPUTS",D168+E168+O167)</f>
        <v>1516.37</v>
      </c>
      <c r="P168" s="3">
        <f>IF(Inputs!$B$28&lt;&gt;"Ready to model","PENDING INPUTS",J168+K168+P167)</f>
        <v>11532.370000000006</v>
      </c>
    </row>
    <row r="169" spans="1:16" ht="27.95" customHeight="1" x14ac:dyDescent="0.25">
      <c r="A169">
        <v>165</v>
      </c>
      <c r="B169" s="3">
        <f>IF(Inputs!$B$28&lt;&gt;"Ready to model","PENDING INPUTS",L168)</f>
        <v>0</v>
      </c>
      <c r="C169" s="3">
        <f>IF(Inputs!$B$28&lt;&gt;"Ready to model","PENDING INPUTS",M168)</f>
        <v>0</v>
      </c>
      <c r="D169" s="3">
        <f>IF(Inputs!$B$28&lt;&gt;"Ready to model","PENDING INPUTS",ROUND(B169*(Inputs!$B$17)/12,2))</f>
        <v>0</v>
      </c>
      <c r="E169" s="3">
        <f>IF(Inputs!$B$28&lt;&gt;"Ready to model","PENDING INPUTS",ROUND(C169*Inputs!$B$5/12,2))</f>
        <v>0</v>
      </c>
      <c r="F169" s="3">
        <f>IF(Inputs!$B$28&lt;&gt;"Ready to model","PENDING INPUTS",MIN(B169+D169,IF(A169&gt;=Inputs!$B$18,B169+D169,ROUND(IF(Inputs!$B$17=0,Inputs!$B$8*(1+Inputs!$B$19*Inputs!$B$20)/Inputs!$B$18,-PMT(Inputs!$B$17/12,Inputs!$B$18,Inputs!$B$8*(1+Inputs!$B$19*Inputs!$B$20))),2))))</f>
        <v>0</v>
      </c>
      <c r="G169" s="3">
        <f>IF(Inputs!$B$28&lt;&gt;"Ready to model","PENDING INPUTS",MIN(C169+E169,Inputs!$B$9))</f>
        <v>0</v>
      </c>
      <c r="H169" s="3">
        <f>IF(Inputs!$B$28&lt;&gt;"Ready to model","PENDING INPUTS",Inputs!$B$7)</f>
        <v>550</v>
      </c>
      <c r="I169" s="3">
        <f>IF(Inputs!$B$28&lt;&gt;"Ready to model","PENDING INPUTS",MAX(0,F169+G169-H169))</f>
        <v>0</v>
      </c>
      <c r="J169" s="3">
        <f>IF(Inputs!$B$28&lt;&gt;"Ready to model","PENDING INPUTS",IF(F169+G169&gt;H169,IF(F169+G169=0,0,H169*F169/(F169+G169)),MIN(B169+D169,F169+MAX(0,H169-F169-G169-IF((Inputs!$B$17)&lt;Inputs!$B$5,C169+E169-G169,0)))))</f>
        <v>0</v>
      </c>
      <c r="K169" s="3">
        <f>IF(Inputs!$B$28&lt;&gt;"Ready to model","PENDING INPUTS",MIN(C169+E169,MAX(0,H169-J169)))</f>
        <v>0</v>
      </c>
      <c r="L169" s="3">
        <f>IF(Inputs!$B$28&lt;&gt;"Ready to model","PENDING INPUTS",MAX(0,B169+D169-J169))</f>
        <v>0</v>
      </c>
      <c r="M169" s="3">
        <f>IF(Inputs!$B$28&lt;&gt;"Ready to model","PENDING INPUTS",MAX(0,C169+E169-K169))</f>
        <v>0</v>
      </c>
      <c r="N169" s="3">
        <f>IF(Inputs!$B$28&lt;&gt;"Ready to model","PENDING INPUTS",L169+M169)</f>
        <v>0</v>
      </c>
      <c r="O169" s="3">
        <f>IF(Inputs!$B$28&lt;&gt;"Ready to model","PENDING INPUTS",D169+E169+O168)</f>
        <v>1516.37</v>
      </c>
      <c r="P169" s="3">
        <f>IF(Inputs!$B$28&lt;&gt;"Ready to model","PENDING INPUTS",J169+K169+P168)</f>
        <v>11532.370000000006</v>
      </c>
    </row>
    <row r="170" spans="1:16" ht="27.95" customHeight="1" x14ac:dyDescent="0.25">
      <c r="A170">
        <v>166</v>
      </c>
      <c r="B170" s="3">
        <f>IF(Inputs!$B$28&lt;&gt;"Ready to model","PENDING INPUTS",L169)</f>
        <v>0</v>
      </c>
      <c r="C170" s="3">
        <f>IF(Inputs!$B$28&lt;&gt;"Ready to model","PENDING INPUTS",M169)</f>
        <v>0</v>
      </c>
      <c r="D170" s="3">
        <f>IF(Inputs!$B$28&lt;&gt;"Ready to model","PENDING INPUTS",ROUND(B170*(Inputs!$B$17)/12,2))</f>
        <v>0</v>
      </c>
      <c r="E170" s="3">
        <f>IF(Inputs!$B$28&lt;&gt;"Ready to model","PENDING INPUTS",ROUND(C170*Inputs!$B$5/12,2))</f>
        <v>0</v>
      </c>
      <c r="F170" s="3">
        <f>IF(Inputs!$B$28&lt;&gt;"Ready to model","PENDING INPUTS",MIN(B170+D170,IF(A170&gt;=Inputs!$B$18,B170+D170,ROUND(IF(Inputs!$B$17=0,Inputs!$B$8*(1+Inputs!$B$19*Inputs!$B$20)/Inputs!$B$18,-PMT(Inputs!$B$17/12,Inputs!$B$18,Inputs!$B$8*(1+Inputs!$B$19*Inputs!$B$20))),2))))</f>
        <v>0</v>
      </c>
      <c r="G170" s="3">
        <f>IF(Inputs!$B$28&lt;&gt;"Ready to model","PENDING INPUTS",MIN(C170+E170,Inputs!$B$9))</f>
        <v>0</v>
      </c>
      <c r="H170" s="3">
        <f>IF(Inputs!$B$28&lt;&gt;"Ready to model","PENDING INPUTS",Inputs!$B$7)</f>
        <v>550</v>
      </c>
      <c r="I170" s="3">
        <f>IF(Inputs!$B$28&lt;&gt;"Ready to model","PENDING INPUTS",MAX(0,F170+G170-H170))</f>
        <v>0</v>
      </c>
      <c r="J170" s="3">
        <f>IF(Inputs!$B$28&lt;&gt;"Ready to model","PENDING INPUTS",IF(F170+G170&gt;H170,IF(F170+G170=0,0,H170*F170/(F170+G170)),MIN(B170+D170,F170+MAX(0,H170-F170-G170-IF((Inputs!$B$17)&lt;Inputs!$B$5,C170+E170-G170,0)))))</f>
        <v>0</v>
      </c>
      <c r="K170" s="3">
        <f>IF(Inputs!$B$28&lt;&gt;"Ready to model","PENDING INPUTS",MIN(C170+E170,MAX(0,H170-J170)))</f>
        <v>0</v>
      </c>
      <c r="L170" s="3">
        <f>IF(Inputs!$B$28&lt;&gt;"Ready to model","PENDING INPUTS",MAX(0,B170+D170-J170))</f>
        <v>0</v>
      </c>
      <c r="M170" s="3">
        <f>IF(Inputs!$B$28&lt;&gt;"Ready to model","PENDING INPUTS",MAX(0,C170+E170-K170))</f>
        <v>0</v>
      </c>
      <c r="N170" s="3">
        <f>IF(Inputs!$B$28&lt;&gt;"Ready to model","PENDING INPUTS",L170+M170)</f>
        <v>0</v>
      </c>
      <c r="O170" s="3">
        <f>IF(Inputs!$B$28&lt;&gt;"Ready to model","PENDING INPUTS",D170+E170+O169)</f>
        <v>1516.37</v>
      </c>
      <c r="P170" s="3">
        <f>IF(Inputs!$B$28&lt;&gt;"Ready to model","PENDING INPUTS",J170+K170+P169)</f>
        <v>11532.370000000006</v>
      </c>
    </row>
    <row r="171" spans="1:16" ht="27.95" customHeight="1" x14ac:dyDescent="0.25">
      <c r="A171">
        <v>167</v>
      </c>
      <c r="B171" s="3">
        <f>IF(Inputs!$B$28&lt;&gt;"Ready to model","PENDING INPUTS",L170)</f>
        <v>0</v>
      </c>
      <c r="C171" s="3">
        <f>IF(Inputs!$B$28&lt;&gt;"Ready to model","PENDING INPUTS",M170)</f>
        <v>0</v>
      </c>
      <c r="D171" s="3">
        <f>IF(Inputs!$B$28&lt;&gt;"Ready to model","PENDING INPUTS",ROUND(B171*(Inputs!$B$17)/12,2))</f>
        <v>0</v>
      </c>
      <c r="E171" s="3">
        <f>IF(Inputs!$B$28&lt;&gt;"Ready to model","PENDING INPUTS",ROUND(C171*Inputs!$B$5/12,2))</f>
        <v>0</v>
      </c>
      <c r="F171" s="3">
        <f>IF(Inputs!$B$28&lt;&gt;"Ready to model","PENDING INPUTS",MIN(B171+D171,IF(A171&gt;=Inputs!$B$18,B171+D171,ROUND(IF(Inputs!$B$17=0,Inputs!$B$8*(1+Inputs!$B$19*Inputs!$B$20)/Inputs!$B$18,-PMT(Inputs!$B$17/12,Inputs!$B$18,Inputs!$B$8*(1+Inputs!$B$19*Inputs!$B$20))),2))))</f>
        <v>0</v>
      </c>
      <c r="G171" s="3">
        <f>IF(Inputs!$B$28&lt;&gt;"Ready to model","PENDING INPUTS",MIN(C171+E171,Inputs!$B$9))</f>
        <v>0</v>
      </c>
      <c r="H171" s="3">
        <f>IF(Inputs!$B$28&lt;&gt;"Ready to model","PENDING INPUTS",Inputs!$B$7)</f>
        <v>550</v>
      </c>
      <c r="I171" s="3">
        <f>IF(Inputs!$B$28&lt;&gt;"Ready to model","PENDING INPUTS",MAX(0,F171+G171-H171))</f>
        <v>0</v>
      </c>
      <c r="J171" s="3">
        <f>IF(Inputs!$B$28&lt;&gt;"Ready to model","PENDING INPUTS",IF(F171+G171&gt;H171,IF(F171+G171=0,0,H171*F171/(F171+G171)),MIN(B171+D171,F171+MAX(0,H171-F171-G171-IF((Inputs!$B$17)&lt;Inputs!$B$5,C171+E171-G171,0)))))</f>
        <v>0</v>
      </c>
      <c r="K171" s="3">
        <f>IF(Inputs!$B$28&lt;&gt;"Ready to model","PENDING INPUTS",MIN(C171+E171,MAX(0,H171-J171)))</f>
        <v>0</v>
      </c>
      <c r="L171" s="3">
        <f>IF(Inputs!$B$28&lt;&gt;"Ready to model","PENDING INPUTS",MAX(0,B171+D171-J171))</f>
        <v>0</v>
      </c>
      <c r="M171" s="3">
        <f>IF(Inputs!$B$28&lt;&gt;"Ready to model","PENDING INPUTS",MAX(0,C171+E171-K171))</f>
        <v>0</v>
      </c>
      <c r="N171" s="3">
        <f>IF(Inputs!$B$28&lt;&gt;"Ready to model","PENDING INPUTS",L171+M171)</f>
        <v>0</v>
      </c>
      <c r="O171" s="3">
        <f>IF(Inputs!$B$28&lt;&gt;"Ready to model","PENDING INPUTS",D171+E171+O170)</f>
        <v>1516.37</v>
      </c>
      <c r="P171" s="3">
        <f>IF(Inputs!$B$28&lt;&gt;"Ready to model","PENDING INPUTS",J171+K171+P170)</f>
        <v>11532.370000000006</v>
      </c>
    </row>
    <row r="172" spans="1:16" ht="27.95" customHeight="1" x14ac:dyDescent="0.25">
      <c r="A172">
        <v>168</v>
      </c>
      <c r="B172" s="3">
        <f>IF(Inputs!$B$28&lt;&gt;"Ready to model","PENDING INPUTS",L171)</f>
        <v>0</v>
      </c>
      <c r="C172" s="3">
        <f>IF(Inputs!$B$28&lt;&gt;"Ready to model","PENDING INPUTS",M171)</f>
        <v>0</v>
      </c>
      <c r="D172" s="3">
        <f>IF(Inputs!$B$28&lt;&gt;"Ready to model","PENDING INPUTS",ROUND(B172*(Inputs!$B$17)/12,2))</f>
        <v>0</v>
      </c>
      <c r="E172" s="3">
        <f>IF(Inputs!$B$28&lt;&gt;"Ready to model","PENDING INPUTS",ROUND(C172*Inputs!$B$5/12,2))</f>
        <v>0</v>
      </c>
      <c r="F172" s="3">
        <f>IF(Inputs!$B$28&lt;&gt;"Ready to model","PENDING INPUTS",MIN(B172+D172,IF(A172&gt;=Inputs!$B$18,B172+D172,ROUND(IF(Inputs!$B$17=0,Inputs!$B$8*(1+Inputs!$B$19*Inputs!$B$20)/Inputs!$B$18,-PMT(Inputs!$B$17/12,Inputs!$B$18,Inputs!$B$8*(1+Inputs!$B$19*Inputs!$B$20))),2))))</f>
        <v>0</v>
      </c>
      <c r="G172" s="3">
        <f>IF(Inputs!$B$28&lt;&gt;"Ready to model","PENDING INPUTS",MIN(C172+E172,Inputs!$B$9))</f>
        <v>0</v>
      </c>
      <c r="H172" s="3">
        <f>IF(Inputs!$B$28&lt;&gt;"Ready to model","PENDING INPUTS",Inputs!$B$7)</f>
        <v>550</v>
      </c>
      <c r="I172" s="3">
        <f>IF(Inputs!$B$28&lt;&gt;"Ready to model","PENDING INPUTS",MAX(0,F172+G172-H172))</f>
        <v>0</v>
      </c>
      <c r="J172" s="3">
        <f>IF(Inputs!$B$28&lt;&gt;"Ready to model","PENDING INPUTS",IF(F172+G172&gt;H172,IF(F172+G172=0,0,H172*F172/(F172+G172)),MIN(B172+D172,F172+MAX(0,H172-F172-G172-IF((Inputs!$B$17)&lt;Inputs!$B$5,C172+E172-G172,0)))))</f>
        <v>0</v>
      </c>
      <c r="K172" s="3">
        <f>IF(Inputs!$B$28&lt;&gt;"Ready to model","PENDING INPUTS",MIN(C172+E172,MAX(0,H172-J172)))</f>
        <v>0</v>
      </c>
      <c r="L172" s="3">
        <f>IF(Inputs!$B$28&lt;&gt;"Ready to model","PENDING INPUTS",MAX(0,B172+D172-J172))</f>
        <v>0</v>
      </c>
      <c r="M172" s="3">
        <f>IF(Inputs!$B$28&lt;&gt;"Ready to model","PENDING INPUTS",MAX(0,C172+E172-K172))</f>
        <v>0</v>
      </c>
      <c r="N172" s="3">
        <f>IF(Inputs!$B$28&lt;&gt;"Ready to model","PENDING INPUTS",L172+M172)</f>
        <v>0</v>
      </c>
      <c r="O172" s="3">
        <f>IF(Inputs!$B$28&lt;&gt;"Ready to model","PENDING INPUTS",D172+E172+O171)</f>
        <v>1516.37</v>
      </c>
      <c r="P172" s="3">
        <f>IF(Inputs!$B$28&lt;&gt;"Ready to model","PENDING INPUTS",J172+K172+P171)</f>
        <v>11532.370000000006</v>
      </c>
    </row>
    <row r="173" spans="1:16" ht="27.95" customHeight="1" x14ac:dyDescent="0.25">
      <c r="A173">
        <v>169</v>
      </c>
      <c r="B173" s="3">
        <f>IF(Inputs!$B$28&lt;&gt;"Ready to model","PENDING INPUTS",L172)</f>
        <v>0</v>
      </c>
      <c r="C173" s="3">
        <f>IF(Inputs!$B$28&lt;&gt;"Ready to model","PENDING INPUTS",M172)</f>
        <v>0</v>
      </c>
      <c r="D173" s="3">
        <f>IF(Inputs!$B$28&lt;&gt;"Ready to model","PENDING INPUTS",ROUND(B173*(Inputs!$B$17)/12,2))</f>
        <v>0</v>
      </c>
      <c r="E173" s="3">
        <f>IF(Inputs!$B$28&lt;&gt;"Ready to model","PENDING INPUTS",ROUND(C173*Inputs!$B$5/12,2))</f>
        <v>0</v>
      </c>
      <c r="F173" s="3">
        <f>IF(Inputs!$B$28&lt;&gt;"Ready to model","PENDING INPUTS",MIN(B173+D173,IF(A173&gt;=Inputs!$B$18,B173+D173,ROUND(IF(Inputs!$B$17=0,Inputs!$B$8*(1+Inputs!$B$19*Inputs!$B$20)/Inputs!$B$18,-PMT(Inputs!$B$17/12,Inputs!$B$18,Inputs!$B$8*(1+Inputs!$B$19*Inputs!$B$20))),2))))</f>
        <v>0</v>
      </c>
      <c r="G173" s="3">
        <f>IF(Inputs!$B$28&lt;&gt;"Ready to model","PENDING INPUTS",MIN(C173+E173,Inputs!$B$9))</f>
        <v>0</v>
      </c>
      <c r="H173" s="3">
        <f>IF(Inputs!$B$28&lt;&gt;"Ready to model","PENDING INPUTS",Inputs!$B$7)</f>
        <v>550</v>
      </c>
      <c r="I173" s="3">
        <f>IF(Inputs!$B$28&lt;&gt;"Ready to model","PENDING INPUTS",MAX(0,F173+G173-H173))</f>
        <v>0</v>
      </c>
      <c r="J173" s="3">
        <f>IF(Inputs!$B$28&lt;&gt;"Ready to model","PENDING INPUTS",IF(F173+G173&gt;H173,IF(F173+G173=0,0,H173*F173/(F173+G173)),MIN(B173+D173,F173+MAX(0,H173-F173-G173-IF((Inputs!$B$17)&lt;Inputs!$B$5,C173+E173-G173,0)))))</f>
        <v>0</v>
      </c>
      <c r="K173" s="3">
        <f>IF(Inputs!$B$28&lt;&gt;"Ready to model","PENDING INPUTS",MIN(C173+E173,MAX(0,H173-J173)))</f>
        <v>0</v>
      </c>
      <c r="L173" s="3">
        <f>IF(Inputs!$B$28&lt;&gt;"Ready to model","PENDING INPUTS",MAX(0,B173+D173-J173))</f>
        <v>0</v>
      </c>
      <c r="M173" s="3">
        <f>IF(Inputs!$B$28&lt;&gt;"Ready to model","PENDING INPUTS",MAX(0,C173+E173-K173))</f>
        <v>0</v>
      </c>
      <c r="N173" s="3">
        <f>IF(Inputs!$B$28&lt;&gt;"Ready to model","PENDING INPUTS",L173+M173)</f>
        <v>0</v>
      </c>
      <c r="O173" s="3">
        <f>IF(Inputs!$B$28&lt;&gt;"Ready to model","PENDING INPUTS",D173+E173+O172)</f>
        <v>1516.37</v>
      </c>
      <c r="P173" s="3">
        <f>IF(Inputs!$B$28&lt;&gt;"Ready to model","PENDING INPUTS",J173+K173+P172)</f>
        <v>11532.370000000006</v>
      </c>
    </row>
    <row r="174" spans="1:16" ht="27.95" customHeight="1" x14ac:dyDescent="0.25">
      <c r="A174">
        <v>170</v>
      </c>
      <c r="B174" s="3">
        <f>IF(Inputs!$B$28&lt;&gt;"Ready to model","PENDING INPUTS",L173)</f>
        <v>0</v>
      </c>
      <c r="C174" s="3">
        <f>IF(Inputs!$B$28&lt;&gt;"Ready to model","PENDING INPUTS",M173)</f>
        <v>0</v>
      </c>
      <c r="D174" s="3">
        <f>IF(Inputs!$B$28&lt;&gt;"Ready to model","PENDING INPUTS",ROUND(B174*(Inputs!$B$17)/12,2))</f>
        <v>0</v>
      </c>
      <c r="E174" s="3">
        <f>IF(Inputs!$B$28&lt;&gt;"Ready to model","PENDING INPUTS",ROUND(C174*Inputs!$B$5/12,2))</f>
        <v>0</v>
      </c>
      <c r="F174" s="3">
        <f>IF(Inputs!$B$28&lt;&gt;"Ready to model","PENDING INPUTS",MIN(B174+D174,IF(A174&gt;=Inputs!$B$18,B174+D174,ROUND(IF(Inputs!$B$17=0,Inputs!$B$8*(1+Inputs!$B$19*Inputs!$B$20)/Inputs!$B$18,-PMT(Inputs!$B$17/12,Inputs!$B$18,Inputs!$B$8*(1+Inputs!$B$19*Inputs!$B$20))),2))))</f>
        <v>0</v>
      </c>
      <c r="G174" s="3">
        <f>IF(Inputs!$B$28&lt;&gt;"Ready to model","PENDING INPUTS",MIN(C174+E174,Inputs!$B$9))</f>
        <v>0</v>
      </c>
      <c r="H174" s="3">
        <f>IF(Inputs!$B$28&lt;&gt;"Ready to model","PENDING INPUTS",Inputs!$B$7)</f>
        <v>550</v>
      </c>
      <c r="I174" s="3">
        <f>IF(Inputs!$B$28&lt;&gt;"Ready to model","PENDING INPUTS",MAX(0,F174+G174-H174))</f>
        <v>0</v>
      </c>
      <c r="J174" s="3">
        <f>IF(Inputs!$B$28&lt;&gt;"Ready to model","PENDING INPUTS",IF(F174+G174&gt;H174,IF(F174+G174=0,0,H174*F174/(F174+G174)),MIN(B174+D174,F174+MAX(0,H174-F174-G174-IF((Inputs!$B$17)&lt;Inputs!$B$5,C174+E174-G174,0)))))</f>
        <v>0</v>
      </c>
      <c r="K174" s="3">
        <f>IF(Inputs!$B$28&lt;&gt;"Ready to model","PENDING INPUTS",MIN(C174+E174,MAX(0,H174-J174)))</f>
        <v>0</v>
      </c>
      <c r="L174" s="3">
        <f>IF(Inputs!$B$28&lt;&gt;"Ready to model","PENDING INPUTS",MAX(0,B174+D174-J174))</f>
        <v>0</v>
      </c>
      <c r="M174" s="3">
        <f>IF(Inputs!$B$28&lt;&gt;"Ready to model","PENDING INPUTS",MAX(0,C174+E174-K174))</f>
        <v>0</v>
      </c>
      <c r="N174" s="3">
        <f>IF(Inputs!$B$28&lt;&gt;"Ready to model","PENDING INPUTS",L174+M174)</f>
        <v>0</v>
      </c>
      <c r="O174" s="3">
        <f>IF(Inputs!$B$28&lt;&gt;"Ready to model","PENDING INPUTS",D174+E174+O173)</f>
        <v>1516.37</v>
      </c>
      <c r="P174" s="3">
        <f>IF(Inputs!$B$28&lt;&gt;"Ready to model","PENDING INPUTS",J174+K174+P173)</f>
        <v>11532.370000000006</v>
      </c>
    </row>
    <row r="175" spans="1:16" ht="27.95" customHeight="1" x14ac:dyDescent="0.25">
      <c r="A175">
        <v>171</v>
      </c>
      <c r="B175" s="3">
        <f>IF(Inputs!$B$28&lt;&gt;"Ready to model","PENDING INPUTS",L174)</f>
        <v>0</v>
      </c>
      <c r="C175" s="3">
        <f>IF(Inputs!$B$28&lt;&gt;"Ready to model","PENDING INPUTS",M174)</f>
        <v>0</v>
      </c>
      <c r="D175" s="3">
        <f>IF(Inputs!$B$28&lt;&gt;"Ready to model","PENDING INPUTS",ROUND(B175*(Inputs!$B$17)/12,2))</f>
        <v>0</v>
      </c>
      <c r="E175" s="3">
        <f>IF(Inputs!$B$28&lt;&gt;"Ready to model","PENDING INPUTS",ROUND(C175*Inputs!$B$5/12,2))</f>
        <v>0</v>
      </c>
      <c r="F175" s="3">
        <f>IF(Inputs!$B$28&lt;&gt;"Ready to model","PENDING INPUTS",MIN(B175+D175,IF(A175&gt;=Inputs!$B$18,B175+D175,ROUND(IF(Inputs!$B$17=0,Inputs!$B$8*(1+Inputs!$B$19*Inputs!$B$20)/Inputs!$B$18,-PMT(Inputs!$B$17/12,Inputs!$B$18,Inputs!$B$8*(1+Inputs!$B$19*Inputs!$B$20))),2))))</f>
        <v>0</v>
      </c>
      <c r="G175" s="3">
        <f>IF(Inputs!$B$28&lt;&gt;"Ready to model","PENDING INPUTS",MIN(C175+E175,Inputs!$B$9))</f>
        <v>0</v>
      </c>
      <c r="H175" s="3">
        <f>IF(Inputs!$B$28&lt;&gt;"Ready to model","PENDING INPUTS",Inputs!$B$7)</f>
        <v>550</v>
      </c>
      <c r="I175" s="3">
        <f>IF(Inputs!$B$28&lt;&gt;"Ready to model","PENDING INPUTS",MAX(0,F175+G175-H175))</f>
        <v>0</v>
      </c>
      <c r="J175" s="3">
        <f>IF(Inputs!$B$28&lt;&gt;"Ready to model","PENDING INPUTS",IF(F175+G175&gt;H175,IF(F175+G175=0,0,H175*F175/(F175+G175)),MIN(B175+D175,F175+MAX(0,H175-F175-G175-IF((Inputs!$B$17)&lt;Inputs!$B$5,C175+E175-G175,0)))))</f>
        <v>0</v>
      </c>
      <c r="K175" s="3">
        <f>IF(Inputs!$B$28&lt;&gt;"Ready to model","PENDING INPUTS",MIN(C175+E175,MAX(0,H175-J175)))</f>
        <v>0</v>
      </c>
      <c r="L175" s="3">
        <f>IF(Inputs!$B$28&lt;&gt;"Ready to model","PENDING INPUTS",MAX(0,B175+D175-J175))</f>
        <v>0</v>
      </c>
      <c r="M175" s="3">
        <f>IF(Inputs!$B$28&lt;&gt;"Ready to model","PENDING INPUTS",MAX(0,C175+E175-K175))</f>
        <v>0</v>
      </c>
      <c r="N175" s="3">
        <f>IF(Inputs!$B$28&lt;&gt;"Ready to model","PENDING INPUTS",L175+M175)</f>
        <v>0</v>
      </c>
      <c r="O175" s="3">
        <f>IF(Inputs!$B$28&lt;&gt;"Ready to model","PENDING INPUTS",D175+E175+O174)</f>
        <v>1516.37</v>
      </c>
      <c r="P175" s="3">
        <f>IF(Inputs!$B$28&lt;&gt;"Ready to model","PENDING INPUTS",J175+K175+P174)</f>
        <v>11532.370000000006</v>
      </c>
    </row>
    <row r="176" spans="1:16" ht="27.95" customHeight="1" x14ac:dyDescent="0.25">
      <c r="A176">
        <v>172</v>
      </c>
      <c r="B176" s="3">
        <f>IF(Inputs!$B$28&lt;&gt;"Ready to model","PENDING INPUTS",L175)</f>
        <v>0</v>
      </c>
      <c r="C176" s="3">
        <f>IF(Inputs!$B$28&lt;&gt;"Ready to model","PENDING INPUTS",M175)</f>
        <v>0</v>
      </c>
      <c r="D176" s="3">
        <f>IF(Inputs!$B$28&lt;&gt;"Ready to model","PENDING INPUTS",ROUND(B176*(Inputs!$B$17)/12,2))</f>
        <v>0</v>
      </c>
      <c r="E176" s="3">
        <f>IF(Inputs!$B$28&lt;&gt;"Ready to model","PENDING INPUTS",ROUND(C176*Inputs!$B$5/12,2))</f>
        <v>0</v>
      </c>
      <c r="F176" s="3">
        <f>IF(Inputs!$B$28&lt;&gt;"Ready to model","PENDING INPUTS",MIN(B176+D176,IF(A176&gt;=Inputs!$B$18,B176+D176,ROUND(IF(Inputs!$B$17=0,Inputs!$B$8*(1+Inputs!$B$19*Inputs!$B$20)/Inputs!$B$18,-PMT(Inputs!$B$17/12,Inputs!$B$18,Inputs!$B$8*(1+Inputs!$B$19*Inputs!$B$20))),2))))</f>
        <v>0</v>
      </c>
      <c r="G176" s="3">
        <f>IF(Inputs!$B$28&lt;&gt;"Ready to model","PENDING INPUTS",MIN(C176+E176,Inputs!$B$9))</f>
        <v>0</v>
      </c>
      <c r="H176" s="3">
        <f>IF(Inputs!$B$28&lt;&gt;"Ready to model","PENDING INPUTS",Inputs!$B$7)</f>
        <v>550</v>
      </c>
      <c r="I176" s="3">
        <f>IF(Inputs!$B$28&lt;&gt;"Ready to model","PENDING INPUTS",MAX(0,F176+G176-H176))</f>
        <v>0</v>
      </c>
      <c r="J176" s="3">
        <f>IF(Inputs!$B$28&lt;&gt;"Ready to model","PENDING INPUTS",IF(F176+G176&gt;H176,IF(F176+G176=0,0,H176*F176/(F176+G176)),MIN(B176+D176,F176+MAX(0,H176-F176-G176-IF((Inputs!$B$17)&lt;Inputs!$B$5,C176+E176-G176,0)))))</f>
        <v>0</v>
      </c>
      <c r="K176" s="3">
        <f>IF(Inputs!$B$28&lt;&gt;"Ready to model","PENDING INPUTS",MIN(C176+E176,MAX(0,H176-J176)))</f>
        <v>0</v>
      </c>
      <c r="L176" s="3">
        <f>IF(Inputs!$B$28&lt;&gt;"Ready to model","PENDING INPUTS",MAX(0,B176+D176-J176))</f>
        <v>0</v>
      </c>
      <c r="M176" s="3">
        <f>IF(Inputs!$B$28&lt;&gt;"Ready to model","PENDING INPUTS",MAX(0,C176+E176-K176))</f>
        <v>0</v>
      </c>
      <c r="N176" s="3">
        <f>IF(Inputs!$B$28&lt;&gt;"Ready to model","PENDING INPUTS",L176+M176)</f>
        <v>0</v>
      </c>
      <c r="O176" s="3">
        <f>IF(Inputs!$B$28&lt;&gt;"Ready to model","PENDING INPUTS",D176+E176+O175)</f>
        <v>1516.37</v>
      </c>
      <c r="P176" s="3">
        <f>IF(Inputs!$B$28&lt;&gt;"Ready to model","PENDING INPUTS",J176+K176+P175)</f>
        <v>11532.370000000006</v>
      </c>
    </row>
    <row r="177" spans="1:16" ht="27.95" customHeight="1" x14ac:dyDescent="0.25">
      <c r="A177">
        <v>173</v>
      </c>
      <c r="B177" s="3">
        <f>IF(Inputs!$B$28&lt;&gt;"Ready to model","PENDING INPUTS",L176)</f>
        <v>0</v>
      </c>
      <c r="C177" s="3">
        <f>IF(Inputs!$B$28&lt;&gt;"Ready to model","PENDING INPUTS",M176)</f>
        <v>0</v>
      </c>
      <c r="D177" s="3">
        <f>IF(Inputs!$B$28&lt;&gt;"Ready to model","PENDING INPUTS",ROUND(B177*(Inputs!$B$17)/12,2))</f>
        <v>0</v>
      </c>
      <c r="E177" s="3">
        <f>IF(Inputs!$B$28&lt;&gt;"Ready to model","PENDING INPUTS",ROUND(C177*Inputs!$B$5/12,2))</f>
        <v>0</v>
      </c>
      <c r="F177" s="3">
        <f>IF(Inputs!$B$28&lt;&gt;"Ready to model","PENDING INPUTS",MIN(B177+D177,IF(A177&gt;=Inputs!$B$18,B177+D177,ROUND(IF(Inputs!$B$17=0,Inputs!$B$8*(1+Inputs!$B$19*Inputs!$B$20)/Inputs!$B$18,-PMT(Inputs!$B$17/12,Inputs!$B$18,Inputs!$B$8*(1+Inputs!$B$19*Inputs!$B$20))),2))))</f>
        <v>0</v>
      </c>
      <c r="G177" s="3">
        <f>IF(Inputs!$B$28&lt;&gt;"Ready to model","PENDING INPUTS",MIN(C177+E177,Inputs!$B$9))</f>
        <v>0</v>
      </c>
      <c r="H177" s="3">
        <f>IF(Inputs!$B$28&lt;&gt;"Ready to model","PENDING INPUTS",Inputs!$B$7)</f>
        <v>550</v>
      </c>
      <c r="I177" s="3">
        <f>IF(Inputs!$B$28&lt;&gt;"Ready to model","PENDING INPUTS",MAX(0,F177+G177-H177))</f>
        <v>0</v>
      </c>
      <c r="J177" s="3">
        <f>IF(Inputs!$B$28&lt;&gt;"Ready to model","PENDING INPUTS",IF(F177+G177&gt;H177,IF(F177+G177=0,0,H177*F177/(F177+G177)),MIN(B177+D177,F177+MAX(0,H177-F177-G177-IF((Inputs!$B$17)&lt;Inputs!$B$5,C177+E177-G177,0)))))</f>
        <v>0</v>
      </c>
      <c r="K177" s="3">
        <f>IF(Inputs!$B$28&lt;&gt;"Ready to model","PENDING INPUTS",MIN(C177+E177,MAX(0,H177-J177)))</f>
        <v>0</v>
      </c>
      <c r="L177" s="3">
        <f>IF(Inputs!$B$28&lt;&gt;"Ready to model","PENDING INPUTS",MAX(0,B177+D177-J177))</f>
        <v>0</v>
      </c>
      <c r="M177" s="3">
        <f>IF(Inputs!$B$28&lt;&gt;"Ready to model","PENDING INPUTS",MAX(0,C177+E177-K177))</f>
        <v>0</v>
      </c>
      <c r="N177" s="3">
        <f>IF(Inputs!$B$28&lt;&gt;"Ready to model","PENDING INPUTS",L177+M177)</f>
        <v>0</v>
      </c>
      <c r="O177" s="3">
        <f>IF(Inputs!$B$28&lt;&gt;"Ready to model","PENDING INPUTS",D177+E177+O176)</f>
        <v>1516.37</v>
      </c>
      <c r="P177" s="3">
        <f>IF(Inputs!$B$28&lt;&gt;"Ready to model","PENDING INPUTS",J177+K177+P176)</f>
        <v>11532.370000000006</v>
      </c>
    </row>
    <row r="178" spans="1:16" ht="27.95" customHeight="1" x14ac:dyDescent="0.25">
      <c r="A178">
        <v>174</v>
      </c>
      <c r="B178" s="3">
        <f>IF(Inputs!$B$28&lt;&gt;"Ready to model","PENDING INPUTS",L177)</f>
        <v>0</v>
      </c>
      <c r="C178" s="3">
        <f>IF(Inputs!$B$28&lt;&gt;"Ready to model","PENDING INPUTS",M177)</f>
        <v>0</v>
      </c>
      <c r="D178" s="3">
        <f>IF(Inputs!$B$28&lt;&gt;"Ready to model","PENDING INPUTS",ROUND(B178*(Inputs!$B$17)/12,2))</f>
        <v>0</v>
      </c>
      <c r="E178" s="3">
        <f>IF(Inputs!$B$28&lt;&gt;"Ready to model","PENDING INPUTS",ROUND(C178*Inputs!$B$5/12,2))</f>
        <v>0</v>
      </c>
      <c r="F178" s="3">
        <f>IF(Inputs!$B$28&lt;&gt;"Ready to model","PENDING INPUTS",MIN(B178+D178,IF(A178&gt;=Inputs!$B$18,B178+D178,ROUND(IF(Inputs!$B$17=0,Inputs!$B$8*(1+Inputs!$B$19*Inputs!$B$20)/Inputs!$B$18,-PMT(Inputs!$B$17/12,Inputs!$B$18,Inputs!$B$8*(1+Inputs!$B$19*Inputs!$B$20))),2))))</f>
        <v>0</v>
      </c>
      <c r="G178" s="3">
        <f>IF(Inputs!$B$28&lt;&gt;"Ready to model","PENDING INPUTS",MIN(C178+E178,Inputs!$B$9))</f>
        <v>0</v>
      </c>
      <c r="H178" s="3">
        <f>IF(Inputs!$B$28&lt;&gt;"Ready to model","PENDING INPUTS",Inputs!$B$7)</f>
        <v>550</v>
      </c>
      <c r="I178" s="3">
        <f>IF(Inputs!$B$28&lt;&gt;"Ready to model","PENDING INPUTS",MAX(0,F178+G178-H178))</f>
        <v>0</v>
      </c>
      <c r="J178" s="3">
        <f>IF(Inputs!$B$28&lt;&gt;"Ready to model","PENDING INPUTS",IF(F178+G178&gt;H178,IF(F178+G178=0,0,H178*F178/(F178+G178)),MIN(B178+D178,F178+MAX(0,H178-F178-G178-IF((Inputs!$B$17)&lt;Inputs!$B$5,C178+E178-G178,0)))))</f>
        <v>0</v>
      </c>
      <c r="K178" s="3">
        <f>IF(Inputs!$B$28&lt;&gt;"Ready to model","PENDING INPUTS",MIN(C178+E178,MAX(0,H178-J178)))</f>
        <v>0</v>
      </c>
      <c r="L178" s="3">
        <f>IF(Inputs!$B$28&lt;&gt;"Ready to model","PENDING INPUTS",MAX(0,B178+D178-J178))</f>
        <v>0</v>
      </c>
      <c r="M178" s="3">
        <f>IF(Inputs!$B$28&lt;&gt;"Ready to model","PENDING INPUTS",MAX(0,C178+E178-K178))</f>
        <v>0</v>
      </c>
      <c r="N178" s="3">
        <f>IF(Inputs!$B$28&lt;&gt;"Ready to model","PENDING INPUTS",L178+M178)</f>
        <v>0</v>
      </c>
      <c r="O178" s="3">
        <f>IF(Inputs!$B$28&lt;&gt;"Ready to model","PENDING INPUTS",D178+E178+O177)</f>
        <v>1516.37</v>
      </c>
      <c r="P178" s="3">
        <f>IF(Inputs!$B$28&lt;&gt;"Ready to model","PENDING INPUTS",J178+K178+P177)</f>
        <v>11532.370000000006</v>
      </c>
    </row>
    <row r="179" spans="1:16" ht="27.95" customHeight="1" x14ac:dyDescent="0.25">
      <c r="A179">
        <v>175</v>
      </c>
      <c r="B179" s="3">
        <f>IF(Inputs!$B$28&lt;&gt;"Ready to model","PENDING INPUTS",L178)</f>
        <v>0</v>
      </c>
      <c r="C179" s="3">
        <f>IF(Inputs!$B$28&lt;&gt;"Ready to model","PENDING INPUTS",M178)</f>
        <v>0</v>
      </c>
      <c r="D179" s="3">
        <f>IF(Inputs!$B$28&lt;&gt;"Ready to model","PENDING INPUTS",ROUND(B179*(Inputs!$B$17)/12,2))</f>
        <v>0</v>
      </c>
      <c r="E179" s="3">
        <f>IF(Inputs!$B$28&lt;&gt;"Ready to model","PENDING INPUTS",ROUND(C179*Inputs!$B$5/12,2))</f>
        <v>0</v>
      </c>
      <c r="F179" s="3">
        <f>IF(Inputs!$B$28&lt;&gt;"Ready to model","PENDING INPUTS",MIN(B179+D179,IF(A179&gt;=Inputs!$B$18,B179+D179,ROUND(IF(Inputs!$B$17=0,Inputs!$B$8*(1+Inputs!$B$19*Inputs!$B$20)/Inputs!$B$18,-PMT(Inputs!$B$17/12,Inputs!$B$18,Inputs!$B$8*(1+Inputs!$B$19*Inputs!$B$20))),2))))</f>
        <v>0</v>
      </c>
      <c r="G179" s="3">
        <f>IF(Inputs!$B$28&lt;&gt;"Ready to model","PENDING INPUTS",MIN(C179+E179,Inputs!$B$9))</f>
        <v>0</v>
      </c>
      <c r="H179" s="3">
        <f>IF(Inputs!$B$28&lt;&gt;"Ready to model","PENDING INPUTS",Inputs!$B$7)</f>
        <v>550</v>
      </c>
      <c r="I179" s="3">
        <f>IF(Inputs!$B$28&lt;&gt;"Ready to model","PENDING INPUTS",MAX(0,F179+G179-H179))</f>
        <v>0</v>
      </c>
      <c r="J179" s="3">
        <f>IF(Inputs!$B$28&lt;&gt;"Ready to model","PENDING INPUTS",IF(F179+G179&gt;H179,IF(F179+G179=0,0,H179*F179/(F179+G179)),MIN(B179+D179,F179+MAX(0,H179-F179-G179-IF((Inputs!$B$17)&lt;Inputs!$B$5,C179+E179-G179,0)))))</f>
        <v>0</v>
      </c>
      <c r="K179" s="3">
        <f>IF(Inputs!$B$28&lt;&gt;"Ready to model","PENDING INPUTS",MIN(C179+E179,MAX(0,H179-J179)))</f>
        <v>0</v>
      </c>
      <c r="L179" s="3">
        <f>IF(Inputs!$B$28&lt;&gt;"Ready to model","PENDING INPUTS",MAX(0,B179+D179-J179))</f>
        <v>0</v>
      </c>
      <c r="M179" s="3">
        <f>IF(Inputs!$B$28&lt;&gt;"Ready to model","PENDING INPUTS",MAX(0,C179+E179-K179))</f>
        <v>0</v>
      </c>
      <c r="N179" s="3">
        <f>IF(Inputs!$B$28&lt;&gt;"Ready to model","PENDING INPUTS",L179+M179)</f>
        <v>0</v>
      </c>
      <c r="O179" s="3">
        <f>IF(Inputs!$B$28&lt;&gt;"Ready to model","PENDING INPUTS",D179+E179+O178)</f>
        <v>1516.37</v>
      </c>
      <c r="P179" s="3">
        <f>IF(Inputs!$B$28&lt;&gt;"Ready to model","PENDING INPUTS",J179+K179+P178)</f>
        <v>11532.370000000006</v>
      </c>
    </row>
    <row r="180" spans="1:16" ht="27.95" customHeight="1" x14ac:dyDescent="0.25">
      <c r="A180">
        <v>176</v>
      </c>
      <c r="B180" s="3">
        <f>IF(Inputs!$B$28&lt;&gt;"Ready to model","PENDING INPUTS",L179)</f>
        <v>0</v>
      </c>
      <c r="C180" s="3">
        <f>IF(Inputs!$B$28&lt;&gt;"Ready to model","PENDING INPUTS",M179)</f>
        <v>0</v>
      </c>
      <c r="D180" s="3">
        <f>IF(Inputs!$B$28&lt;&gt;"Ready to model","PENDING INPUTS",ROUND(B180*(Inputs!$B$17)/12,2))</f>
        <v>0</v>
      </c>
      <c r="E180" s="3">
        <f>IF(Inputs!$B$28&lt;&gt;"Ready to model","PENDING INPUTS",ROUND(C180*Inputs!$B$5/12,2))</f>
        <v>0</v>
      </c>
      <c r="F180" s="3">
        <f>IF(Inputs!$B$28&lt;&gt;"Ready to model","PENDING INPUTS",MIN(B180+D180,IF(A180&gt;=Inputs!$B$18,B180+D180,ROUND(IF(Inputs!$B$17=0,Inputs!$B$8*(1+Inputs!$B$19*Inputs!$B$20)/Inputs!$B$18,-PMT(Inputs!$B$17/12,Inputs!$B$18,Inputs!$B$8*(1+Inputs!$B$19*Inputs!$B$20))),2))))</f>
        <v>0</v>
      </c>
      <c r="G180" s="3">
        <f>IF(Inputs!$B$28&lt;&gt;"Ready to model","PENDING INPUTS",MIN(C180+E180,Inputs!$B$9))</f>
        <v>0</v>
      </c>
      <c r="H180" s="3">
        <f>IF(Inputs!$B$28&lt;&gt;"Ready to model","PENDING INPUTS",Inputs!$B$7)</f>
        <v>550</v>
      </c>
      <c r="I180" s="3">
        <f>IF(Inputs!$B$28&lt;&gt;"Ready to model","PENDING INPUTS",MAX(0,F180+G180-H180))</f>
        <v>0</v>
      </c>
      <c r="J180" s="3">
        <f>IF(Inputs!$B$28&lt;&gt;"Ready to model","PENDING INPUTS",IF(F180+G180&gt;H180,IF(F180+G180=0,0,H180*F180/(F180+G180)),MIN(B180+D180,F180+MAX(0,H180-F180-G180-IF((Inputs!$B$17)&lt;Inputs!$B$5,C180+E180-G180,0)))))</f>
        <v>0</v>
      </c>
      <c r="K180" s="3">
        <f>IF(Inputs!$B$28&lt;&gt;"Ready to model","PENDING INPUTS",MIN(C180+E180,MAX(0,H180-J180)))</f>
        <v>0</v>
      </c>
      <c r="L180" s="3">
        <f>IF(Inputs!$B$28&lt;&gt;"Ready to model","PENDING INPUTS",MAX(0,B180+D180-J180))</f>
        <v>0</v>
      </c>
      <c r="M180" s="3">
        <f>IF(Inputs!$B$28&lt;&gt;"Ready to model","PENDING INPUTS",MAX(0,C180+E180-K180))</f>
        <v>0</v>
      </c>
      <c r="N180" s="3">
        <f>IF(Inputs!$B$28&lt;&gt;"Ready to model","PENDING INPUTS",L180+M180)</f>
        <v>0</v>
      </c>
      <c r="O180" s="3">
        <f>IF(Inputs!$B$28&lt;&gt;"Ready to model","PENDING INPUTS",D180+E180+O179)</f>
        <v>1516.37</v>
      </c>
      <c r="P180" s="3">
        <f>IF(Inputs!$B$28&lt;&gt;"Ready to model","PENDING INPUTS",J180+K180+P179)</f>
        <v>11532.370000000006</v>
      </c>
    </row>
    <row r="181" spans="1:16" ht="27.95" customHeight="1" x14ac:dyDescent="0.25">
      <c r="A181">
        <v>177</v>
      </c>
      <c r="B181" s="3">
        <f>IF(Inputs!$B$28&lt;&gt;"Ready to model","PENDING INPUTS",L180)</f>
        <v>0</v>
      </c>
      <c r="C181" s="3">
        <f>IF(Inputs!$B$28&lt;&gt;"Ready to model","PENDING INPUTS",M180)</f>
        <v>0</v>
      </c>
      <c r="D181" s="3">
        <f>IF(Inputs!$B$28&lt;&gt;"Ready to model","PENDING INPUTS",ROUND(B181*(Inputs!$B$17)/12,2))</f>
        <v>0</v>
      </c>
      <c r="E181" s="3">
        <f>IF(Inputs!$B$28&lt;&gt;"Ready to model","PENDING INPUTS",ROUND(C181*Inputs!$B$5/12,2))</f>
        <v>0</v>
      </c>
      <c r="F181" s="3">
        <f>IF(Inputs!$B$28&lt;&gt;"Ready to model","PENDING INPUTS",MIN(B181+D181,IF(A181&gt;=Inputs!$B$18,B181+D181,ROUND(IF(Inputs!$B$17=0,Inputs!$B$8*(1+Inputs!$B$19*Inputs!$B$20)/Inputs!$B$18,-PMT(Inputs!$B$17/12,Inputs!$B$18,Inputs!$B$8*(1+Inputs!$B$19*Inputs!$B$20))),2))))</f>
        <v>0</v>
      </c>
      <c r="G181" s="3">
        <f>IF(Inputs!$B$28&lt;&gt;"Ready to model","PENDING INPUTS",MIN(C181+E181,Inputs!$B$9))</f>
        <v>0</v>
      </c>
      <c r="H181" s="3">
        <f>IF(Inputs!$B$28&lt;&gt;"Ready to model","PENDING INPUTS",Inputs!$B$7)</f>
        <v>550</v>
      </c>
      <c r="I181" s="3">
        <f>IF(Inputs!$B$28&lt;&gt;"Ready to model","PENDING INPUTS",MAX(0,F181+G181-H181))</f>
        <v>0</v>
      </c>
      <c r="J181" s="3">
        <f>IF(Inputs!$B$28&lt;&gt;"Ready to model","PENDING INPUTS",IF(F181+G181&gt;H181,IF(F181+G181=0,0,H181*F181/(F181+G181)),MIN(B181+D181,F181+MAX(0,H181-F181-G181-IF((Inputs!$B$17)&lt;Inputs!$B$5,C181+E181-G181,0)))))</f>
        <v>0</v>
      </c>
      <c r="K181" s="3">
        <f>IF(Inputs!$B$28&lt;&gt;"Ready to model","PENDING INPUTS",MIN(C181+E181,MAX(0,H181-J181)))</f>
        <v>0</v>
      </c>
      <c r="L181" s="3">
        <f>IF(Inputs!$B$28&lt;&gt;"Ready to model","PENDING INPUTS",MAX(0,B181+D181-J181))</f>
        <v>0</v>
      </c>
      <c r="M181" s="3">
        <f>IF(Inputs!$B$28&lt;&gt;"Ready to model","PENDING INPUTS",MAX(0,C181+E181-K181))</f>
        <v>0</v>
      </c>
      <c r="N181" s="3">
        <f>IF(Inputs!$B$28&lt;&gt;"Ready to model","PENDING INPUTS",L181+M181)</f>
        <v>0</v>
      </c>
      <c r="O181" s="3">
        <f>IF(Inputs!$B$28&lt;&gt;"Ready to model","PENDING INPUTS",D181+E181+O180)</f>
        <v>1516.37</v>
      </c>
      <c r="P181" s="3">
        <f>IF(Inputs!$B$28&lt;&gt;"Ready to model","PENDING INPUTS",J181+K181+P180)</f>
        <v>11532.370000000006</v>
      </c>
    </row>
    <row r="182" spans="1:16" ht="27.95" customHeight="1" x14ac:dyDescent="0.25">
      <c r="A182">
        <v>178</v>
      </c>
      <c r="B182" s="3">
        <f>IF(Inputs!$B$28&lt;&gt;"Ready to model","PENDING INPUTS",L181)</f>
        <v>0</v>
      </c>
      <c r="C182" s="3">
        <f>IF(Inputs!$B$28&lt;&gt;"Ready to model","PENDING INPUTS",M181)</f>
        <v>0</v>
      </c>
      <c r="D182" s="3">
        <f>IF(Inputs!$B$28&lt;&gt;"Ready to model","PENDING INPUTS",ROUND(B182*(Inputs!$B$17)/12,2))</f>
        <v>0</v>
      </c>
      <c r="E182" s="3">
        <f>IF(Inputs!$B$28&lt;&gt;"Ready to model","PENDING INPUTS",ROUND(C182*Inputs!$B$5/12,2))</f>
        <v>0</v>
      </c>
      <c r="F182" s="3">
        <f>IF(Inputs!$B$28&lt;&gt;"Ready to model","PENDING INPUTS",MIN(B182+D182,IF(A182&gt;=Inputs!$B$18,B182+D182,ROUND(IF(Inputs!$B$17=0,Inputs!$B$8*(1+Inputs!$B$19*Inputs!$B$20)/Inputs!$B$18,-PMT(Inputs!$B$17/12,Inputs!$B$18,Inputs!$B$8*(1+Inputs!$B$19*Inputs!$B$20))),2))))</f>
        <v>0</v>
      </c>
      <c r="G182" s="3">
        <f>IF(Inputs!$B$28&lt;&gt;"Ready to model","PENDING INPUTS",MIN(C182+E182,Inputs!$B$9))</f>
        <v>0</v>
      </c>
      <c r="H182" s="3">
        <f>IF(Inputs!$B$28&lt;&gt;"Ready to model","PENDING INPUTS",Inputs!$B$7)</f>
        <v>550</v>
      </c>
      <c r="I182" s="3">
        <f>IF(Inputs!$B$28&lt;&gt;"Ready to model","PENDING INPUTS",MAX(0,F182+G182-H182))</f>
        <v>0</v>
      </c>
      <c r="J182" s="3">
        <f>IF(Inputs!$B$28&lt;&gt;"Ready to model","PENDING INPUTS",IF(F182+G182&gt;H182,IF(F182+G182=0,0,H182*F182/(F182+G182)),MIN(B182+D182,F182+MAX(0,H182-F182-G182-IF((Inputs!$B$17)&lt;Inputs!$B$5,C182+E182-G182,0)))))</f>
        <v>0</v>
      </c>
      <c r="K182" s="3">
        <f>IF(Inputs!$B$28&lt;&gt;"Ready to model","PENDING INPUTS",MIN(C182+E182,MAX(0,H182-J182)))</f>
        <v>0</v>
      </c>
      <c r="L182" s="3">
        <f>IF(Inputs!$B$28&lt;&gt;"Ready to model","PENDING INPUTS",MAX(0,B182+D182-J182))</f>
        <v>0</v>
      </c>
      <c r="M182" s="3">
        <f>IF(Inputs!$B$28&lt;&gt;"Ready to model","PENDING INPUTS",MAX(0,C182+E182-K182))</f>
        <v>0</v>
      </c>
      <c r="N182" s="3">
        <f>IF(Inputs!$B$28&lt;&gt;"Ready to model","PENDING INPUTS",L182+M182)</f>
        <v>0</v>
      </c>
      <c r="O182" s="3">
        <f>IF(Inputs!$B$28&lt;&gt;"Ready to model","PENDING INPUTS",D182+E182+O181)</f>
        <v>1516.37</v>
      </c>
      <c r="P182" s="3">
        <f>IF(Inputs!$B$28&lt;&gt;"Ready to model","PENDING INPUTS",J182+K182+P181)</f>
        <v>11532.370000000006</v>
      </c>
    </row>
    <row r="183" spans="1:16" ht="27.95" customHeight="1" x14ac:dyDescent="0.25">
      <c r="A183">
        <v>179</v>
      </c>
      <c r="B183" s="3">
        <f>IF(Inputs!$B$28&lt;&gt;"Ready to model","PENDING INPUTS",L182)</f>
        <v>0</v>
      </c>
      <c r="C183" s="3">
        <f>IF(Inputs!$B$28&lt;&gt;"Ready to model","PENDING INPUTS",M182)</f>
        <v>0</v>
      </c>
      <c r="D183" s="3">
        <f>IF(Inputs!$B$28&lt;&gt;"Ready to model","PENDING INPUTS",ROUND(B183*(Inputs!$B$17)/12,2))</f>
        <v>0</v>
      </c>
      <c r="E183" s="3">
        <f>IF(Inputs!$B$28&lt;&gt;"Ready to model","PENDING INPUTS",ROUND(C183*Inputs!$B$5/12,2))</f>
        <v>0</v>
      </c>
      <c r="F183" s="3">
        <f>IF(Inputs!$B$28&lt;&gt;"Ready to model","PENDING INPUTS",MIN(B183+D183,IF(A183&gt;=Inputs!$B$18,B183+D183,ROUND(IF(Inputs!$B$17=0,Inputs!$B$8*(1+Inputs!$B$19*Inputs!$B$20)/Inputs!$B$18,-PMT(Inputs!$B$17/12,Inputs!$B$18,Inputs!$B$8*(1+Inputs!$B$19*Inputs!$B$20))),2))))</f>
        <v>0</v>
      </c>
      <c r="G183" s="3">
        <f>IF(Inputs!$B$28&lt;&gt;"Ready to model","PENDING INPUTS",MIN(C183+E183,Inputs!$B$9))</f>
        <v>0</v>
      </c>
      <c r="H183" s="3">
        <f>IF(Inputs!$B$28&lt;&gt;"Ready to model","PENDING INPUTS",Inputs!$B$7)</f>
        <v>550</v>
      </c>
      <c r="I183" s="3">
        <f>IF(Inputs!$B$28&lt;&gt;"Ready to model","PENDING INPUTS",MAX(0,F183+G183-H183))</f>
        <v>0</v>
      </c>
      <c r="J183" s="3">
        <f>IF(Inputs!$B$28&lt;&gt;"Ready to model","PENDING INPUTS",IF(F183+G183&gt;H183,IF(F183+G183=0,0,H183*F183/(F183+G183)),MIN(B183+D183,F183+MAX(0,H183-F183-G183-IF((Inputs!$B$17)&lt;Inputs!$B$5,C183+E183-G183,0)))))</f>
        <v>0</v>
      </c>
      <c r="K183" s="3">
        <f>IF(Inputs!$B$28&lt;&gt;"Ready to model","PENDING INPUTS",MIN(C183+E183,MAX(0,H183-J183)))</f>
        <v>0</v>
      </c>
      <c r="L183" s="3">
        <f>IF(Inputs!$B$28&lt;&gt;"Ready to model","PENDING INPUTS",MAX(0,B183+D183-J183))</f>
        <v>0</v>
      </c>
      <c r="M183" s="3">
        <f>IF(Inputs!$B$28&lt;&gt;"Ready to model","PENDING INPUTS",MAX(0,C183+E183-K183))</f>
        <v>0</v>
      </c>
      <c r="N183" s="3">
        <f>IF(Inputs!$B$28&lt;&gt;"Ready to model","PENDING INPUTS",L183+M183)</f>
        <v>0</v>
      </c>
      <c r="O183" s="3">
        <f>IF(Inputs!$B$28&lt;&gt;"Ready to model","PENDING INPUTS",D183+E183+O182)</f>
        <v>1516.37</v>
      </c>
      <c r="P183" s="3">
        <f>IF(Inputs!$B$28&lt;&gt;"Ready to model","PENDING INPUTS",J183+K183+P182)</f>
        <v>11532.370000000006</v>
      </c>
    </row>
    <row r="184" spans="1:16" ht="27.95" customHeight="1" x14ac:dyDescent="0.25">
      <c r="A184">
        <v>180</v>
      </c>
      <c r="B184" s="3">
        <f>IF(Inputs!$B$28&lt;&gt;"Ready to model","PENDING INPUTS",L183)</f>
        <v>0</v>
      </c>
      <c r="C184" s="3">
        <f>IF(Inputs!$B$28&lt;&gt;"Ready to model","PENDING INPUTS",M183)</f>
        <v>0</v>
      </c>
      <c r="D184" s="3">
        <f>IF(Inputs!$B$28&lt;&gt;"Ready to model","PENDING INPUTS",ROUND(B184*(Inputs!$B$17)/12,2))</f>
        <v>0</v>
      </c>
      <c r="E184" s="3">
        <f>IF(Inputs!$B$28&lt;&gt;"Ready to model","PENDING INPUTS",ROUND(C184*Inputs!$B$5/12,2))</f>
        <v>0</v>
      </c>
      <c r="F184" s="3">
        <f>IF(Inputs!$B$28&lt;&gt;"Ready to model","PENDING INPUTS",MIN(B184+D184,IF(A184&gt;=Inputs!$B$18,B184+D184,ROUND(IF(Inputs!$B$17=0,Inputs!$B$8*(1+Inputs!$B$19*Inputs!$B$20)/Inputs!$B$18,-PMT(Inputs!$B$17/12,Inputs!$B$18,Inputs!$B$8*(1+Inputs!$B$19*Inputs!$B$20))),2))))</f>
        <v>0</v>
      </c>
      <c r="G184" s="3">
        <f>IF(Inputs!$B$28&lt;&gt;"Ready to model","PENDING INPUTS",MIN(C184+E184,Inputs!$B$9))</f>
        <v>0</v>
      </c>
      <c r="H184" s="3">
        <f>IF(Inputs!$B$28&lt;&gt;"Ready to model","PENDING INPUTS",Inputs!$B$7)</f>
        <v>550</v>
      </c>
      <c r="I184" s="3">
        <f>IF(Inputs!$B$28&lt;&gt;"Ready to model","PENDING INPUTS",MAX(0,F184+G184-H184))</f>
        <v>0</v>
      </c>
      <c r="J184" s="3">
        <f>IF(Inputs!$B$28&lt;&gt;"Ready to model","PENDING INPUTS",IF(F184+G184&gt;H184,IF(F184+G184=0,0,H184*F184/(F184+G184)),MIN(B184+D184,F184+MAX(0,H184-F184-G184-IF((Inputs!$B$17)&lt;Inputs!$B$5,C184+E184-G184,0)))))</f>
        <v>0</v>
      </c>
      <c r="K184" s="3">
        <f>IF(Inputs!$B$28&lt;&gt;"Ready to model","PENDING INPUTS",MIN(C184+E184,MAX(0,H184-J184)))</f>
        <v>0</v>
      </c>
      <c r="L184" s="3">
        <f>IF(Inputs!$B$28&lt;&gt;"Ready to model","PENDING INPUTS",MAX(0,B184+D184-J184))</f>
        <v>0</v>
      </c>
      <c r="M184" s="3">
        <f>IF(Inputs!$B$28&lt;&gt;"Ready to model","PENDING INPUTS",MAX(0,C184+E184-K184))</f>
        <v>0</v>
      </c>
      <c r="N184" s="3">
        <f>IF(Inputs!$B$28&lt;&gt;"Ready to model","PENDING INPUTS",L184+M184)</f>
        <v>0</v>
      </c>
      <c r="O184" s="3">
        <f>IF(Inputs!$B$28&lt;&gt;"Ready to model","PENDING INPUTS",D184+E184+O183)</f>
        <v>1516.37</v>
      </c>
      <c r="P184" s="3">
        <f>IF(Inputs!$B$28&lt;&gt;"Ready to model","PENDING INPUTS",J184+K184+P183)</f>
        <v>11532.370000000006</v>
      </c>
    </row>
    <row r="185" spans="1:16" ht="27.95" customHeight="1" x14ac:dyDescent="0.25">
      <c r="A185">
        <v>181</v>
      </c>
      <c r="B185" s="3">
        <f>IF(Inputs!$B$28&lt;&gt;"Ready to model","PENDING INPUTS",L184)</f>
        <v>0</v>
      </c>
      <c r="C185" s="3">
        <f>IF(Inputs!$B$28&lt;&gt;"Ready to model","PENDING INPUTS",M184)</f>
        <v>0</v>
      </c>
      <c r="D185" s="3">
        <f>IF(Inputs!$B$28&lt;&gt;"Ready to model","PENDING INPUTS",ROUND(B185*(Inputs!$B$17)/12,2))</f>
        <v>0</v>
      </c>
      <c r="E185" s="3">
        <f>IF(Inputs!$B$28&lt;&gt;"Ready to model","PENDING INPUTS",ROUND(C185*Inputs!$B$5/12,2))</f>
        <v>0</v>
      </c>
      <c r="F185" s="3">
        <f>IF(Inputs!$B$28&lt;&gt;"Ready to model","PENDING INPUTS",MIN(B185+D185,IF(A185&gt;=Inputs!$B$18,B185+D185,ROUND(IF(Inputs!$B$17=0,Inputs!$B$8*(1+Inputs!$B$19*Inputs!$B$20)/Inputs!$B$18,-PMT(Inputs!$B$17/12,Inputs!$B$18,Inputs!$B$8*(1+Inputs!$B$19*Inputs!$B$20))),2))))</f>
        <v>0</v>
      </c>
      <c r="G185" s="3">
        <f>IF(Inputs!$B$28&lt;&gt;"Ready to model","PENDING INPUTS",MIN(C185+E185,Inputs!$B$9))</f>
        <v>0</v>
      </c>
      <c r="H185" s="3">
        <f>IF(Inputs!$B$28&lt;&gt;"Ready to model","PENDING INPUTS",Inputs!$B$7)</f>
        <v>550</v>
      </c>
      <c r="I185" s="3">
        <f>IF(Inputs!$B$28&lt;&gt;"Ready to model","PENDING INPUTS",MAX(0,F185+G185-H185))</f>
        <v>0</v>
      </c>
      <c r="J185" s="3">
        <f>IF(Inputs!$B$28&lt;&gt;"Ready to model","PENDING INPUTS",IF(F185+G185&gt;H185,IF(F185+G185=0,0,H185*F185/(F185+G185)),MIN(B185+D185,F185+MAX(0,H185-F185-G185-IF((Inputs!$B$17)&lt;Inputs!$B$5,C185+E185-G185,0)))))</f>
        <v>0</v>
      </c>
      <c r="K185" s="3">
        <f>IF(Inputs!$B$28&lt;&gt;"Ready to model","PENDING INPUTS",MIN(C185+E185,MAX(0,H185-J185)))</f>
        <v>0</v>
      </c>
      <c r="L185" s="3">
        <f>IF(Inputs!$B$28&lt;&gt;"Ready to model","PENDING INPUTS",MAX(0,B185+D185-J185))</f>
        <v>0</v>
      </c>
      <c r="M185" s="3">
        <f>IF(Inputs!$B$28&lt;&gt;"Ready to model","PENDING INPUTS",MAX(0,C185+E185-K185))</f>
        <v>0</v>
      </c>
      <c r="N185" s="3">
        <f>IF(Inputs!$B$28&lt;&gt;"Ready to model","PENDING INPUTS",L185+M185)</f>
        <v>0</v>
      </c>
      <c r="O185" s="3">
        <f>IF(Inputs!$B$28&lt;&gt;"Ready to model","PENDING INPUTS",D185+E185+O184)</f>
        <v>1516.37</v>
      </c>
      <c r="P185" s="3">
        <f>IF(Inputs!$B$28&lt;&gt;"Ready to model","PENDING INPUTS",J185+K185+P184)</f>
        <v>11532.370000000006</v>
      </c>
    </row>
    <row r="186" spans="1:16" ht="27.95" customHeight="1" x14ac:dyDescent="0.25">
      <c r="A186">
        <v>182</v>
      </c>
      <c r="B186" s="3">
        <f>IF(Inputs!$B$28&lt;&gt;"Ready to model","PENDING INPUTS",L185)</f>
        <v>0</v>
      </c>
      <c r="C186" s="3">
        <f>IF(Inputs!$B$28&lt;&gt;"Ready to model","PENDING INPUTS",M185)</f>
        <v>0</v>
      </c>
      <c r="D186" s="3">
        <f>IF(Inputs!$B$28&lt;&gt;"Ready to model","PENDING INPUTS",ROUND(B186*(Inputs!$B$17)/12,2))</f>
        <v>0</v>
      </c>
      <c r="E186" s="3">
        <f>IF(Inputs!$B$28&lt;&gt;"Ready to model","PENDING INPUTS",ROUND(C186*Inputs!$B$5/12,2))</f>
        <v>0</v>
      </c>
      <c r="F186" s="3">
        <f>IF(Inputs!$B$28&lt;&gt;"Ready to model","PENDING INPUTS",MIN(B186+D186,IF(A186&gt;=Inputs!$B$18,B186+D186,ROUND(IF(Inputs!$B$17=0,Inputs!$B$8*(1+Inputs!$B$19*Inputs!$B$20)/Inputs!$B$18,-PMT(Inputs!$B$17/12,Inputs!$B$18,Inputs!$B$8*(1+Inputs!$B$19*Inputs!$B$20))),2))))</f>
        <v>0</v>
      </c>
      <c r="G186" s="3">
        <f>IF(Inputs!$B$28&lt;&gt;"Ready to model","PENDING INPUTS",MIN(C186+E186,Inputs!$B$9))</f>
        <v>0</v>
      </c>
      <c r="H186" s="3">
        <f>IF(Inputs!$B$28&lt;&gt;"Ready to model","PENDING INPUTS",Inputs!$B$7)</f>
        <v>550</v>
      </c>
      <c r="I186" s="3">
        <f>IF(Inputs!$B$28&lt;&gt;"Ready to model","PENDING INPUTS",MAX(0,F186+G186-H186))</f>
        <v>0</v>
      </c>
      <c r="J186" s="3">
        <f>IF(Inputs!$B$28&lt;&gt;"Ready to model","PENDING INPUTS",IF(F186+G186&gt;H186,IF(F186+G186=0,0,H186*F186/(F186+G186)),MIN(B186+D186,F186+MAX(0,H186-F186-G186-IF((Inputs!$B$17)&lt;Inputs!$B$5,C186+E186-G186,0)))))</f>
        <v>0</v>
      </c>
      <c r="K186" s="3">
        <f>IF(Inputs!$B$28&lt;&gt;"Ready to model","PENDING INPUTS",MIN(C186+E186,MAX(0,H186-J186)))</f>
        <v>0</v>
      </c>
      <c r="L186" s="3">
        <f>IF(Inputs!$B$28&lt;&gt;"Ready to model","PENDING INPUTS",MAX(0,B186+D186-J186))</f>
        <v>0</v>
      </c>
      <c r="M186" s="3">
        <f>IF(Inputs!$B$28&lt;&gt;"Ready to model","PENDING INPUTS",MAX(0,C186+E186-K186))</f>
        <v>0</v>
      </c>
      <c r="N186" s="3">
        <f>IF(Inputs!$B$28&lt;&gt;"Ready to model","PENDING INPUTS",L186+M186)</f>
        <v>0</v>
      </c>
      <c r="O186" s="3">
        <f>IF(Inputs!$B$28&lt;&gt;"Ready to model","PENDING INPUTS",D186+E186+O185)</f>
        <v>1516.37</v>
      </c>
      <c r="P186" s="3">
        <f>IF(Inputs!$B$28&lt;&gt;"Ready to model","PENDING INPUTS",J186+K186+P185)</f>
        <v>11532.370000000006</v>
      </c>
    </row>
    <row r="187" spans="1:16" ht="27.95" customHeight="1" x14ac:dyDescent="0.25">
      <c r="A187">
        <v>183</v>
      </c>
      <c r="B187" s="3">
        <f>IF(Inputs!$B$28&lt;&gt;"Ready to model","PENDING INPUTS",L186)</f>
        <v>0</v>
      </c>
      <c r="C187" s="3">
        <f>IF(Inputs!$B$28&lt;&gt;"Ready to model","PENDING INPUTS",M186)</f>
        <v>0</v>
      </c>
      <c r="D187" s="3">
        <f>IF(Inputs!$B$28&lt;&gt;"Ready to model","PENDING INPUTS",ROUND(B187*(Inputs!$B$17)/12,2))</f>
        <v>0</v>
      </c>
      <c r="E187" s="3">
        <f>IF(Inputs!$B$28&lt;&gt;"Ready to model","PENDING INPUTS",ROUND(C187*Inputs!$B$5/12,2))</f>
        <v>0</v>
      </c>
      <c r="F187" s="3">
        <f>IF(Inputs!$B$28&lt;&gt;"Ready to model","PENDING INPUTS",MIN(B187+D187,IF(A187&gt;=Inputs!$B$18,B187+D187,ROUND(IF(Inputs!$B$17=0,Inputs!$B$8*(1+Inputs!$B$19*Inputs!$B$20)/Inputs!$B$18,-PMT(Inputs!$B$17/12,Inputs!$B$18,Inputs!$B$8*(1+Inputs!$B$19*Inputs!$B$20))),2))))</f>
        <v>0</v>
      </c>
      <c r="G187" s="3">
        <f>IF(Inputs!$B$28&lt;&gt;"Ready to model","PENDING INPUTS",MIN(C187+E187,Inputs!$B$9))</f>
        <v>0</v>
      </c>
      <c r="H187" s="3">
        <f>IF(Inputs!$B$28&lt;&gt;"Ready to model","PENDING INPUTS",Inputs!$B$7)</f>
        <v>550</v>
      </c>
      <c r="I187" s="3">
        <f>IF(Inputs!$B$28&lt;&gt;"Ready to model","PENDING INPUTS",MAX(0,F187+G187-H187))</f>
        <v>0</v>
      </c>
      <c r="J187" s="3">
        <f>IF(Inputs!$B$28&lt;&gt;"Ready to model","PENDING INPUTS",IF(F187+G187&gt;H187,IF(F187+G187=0,0,H187*F187/(F187+G187)),MIN(B187+D187,F187+MAX(0,H187-F187-G187-IF((Inputs!$B$17)&lt;Inputs!$B$5,C187+E187-G187,0)))))</f>
        <v>0</v>
      </c>
      <c r="K187" s="3">
        <f>IF(Inputs!$B$28&lt;&gt;"Ready to model","PENDING INPUTS",MIN(C187+E187,MAX(0,H187-J187)))</f>
        <v>0</v>
      </c>
      <c r="L187" s="3">
        <f>IF(Inputs!$B$28&lt;&gt;"Ready to model","PENDING INPUTS",MAX(0,B187+D187-J187))</f>
        <v>0</v>
      </c>
      <c r="M187" s="3">
        <f>IF(Inputs!$B$28&lt;&gt;"Ready to model","PENDING INPUTS",MAX(0,C187+E187-K187))</f>
        <v>0</v>
      </c>
      <c r="N187" s="3">
        <f>IF(Inputs!$B$28&lt;&gt;"Ready to model","PENDING INPUTS",L187+M187)</f>
        <v>0</v>
      </c>
      <c r="O187" s="3">
        <f>IF(Inputs!$B$28&lt;&gt;"Ready to model","PENDING INPUTS",D187+E187+O186)</f>
        <v>1516.37</v>
      </c>
      <c r="P187" s="3">
        <f>IF(Inputs!$B$28&lt;&gt;"Ready to model","PENDING INPUTS",J187+K187+P186)</f>
        <v>11532.370000000006</v>
      </c>
    </row>
    <row r="188" spans="1:16" ht="27.95" customHeight="1" x14ac:dyDescent="0.25">
      <c r="A188">
        <v>184</v>
      </c>
      <c r="B188" s="3">
        <f>IF(Inputs!$B$28&lt;&gt;"Ready to model","PENDING INPUTS",L187)</f>
        <v>0</v>
      </c>
      <c r="C188" s="3">
        <f>IF(Inputs!$B$28&lt;&gt;"Ready to model","PENDING INPUTS",M187)</f>
        <v>0</v>
      </c>
      <c r="D188" s="3">
        <f>IF(Inputs!$B$28&lt;&gt;"Ready to model","PENDING INPUTS",ROUND(B188*(Inputs!$B$17)/12,2))</f>
        <v>0</v>
      </c>
      <c r="E188" s="3">
        <f>IF(Inputs!$B$28&lt;&gt;"Ready to model","PENDING INPUTS",ROUND(C188*Inputs!$B$5/12,2))</f>
        <v>0</v>
      </c>
      <c r="F188" s="3">
        <f>IF(Inputs!$B$28&lt;&gt;"Ready to model","PENDING INPUTS",MIN(B188+D188,IF(A188&gt;=Inputs!$B$18,B188+D188,ROUND(IF(Inputs!$B$17=0,Inputs!$B$8*(1+Inputs!$B$19*Inputs!$B$20)/Inputs!$B$18,-PMT(Inputs!$B$17/12,Inputs!$B$18,Inputs!$B$8*(1+Inputs!$B$19*Inputs!$B$20))),2))))</f>
        <v>0</v>
      </c>
      <c r="G188" s="3">
        <f>IF(Inputs!$B$28&lt;&gt;"Ready to model","PENDING INPUTS",MIN(C188+E188,Inputs!$B$9))</f>
        <v>0</v>
      </c>
      <c r="H188" s="3">
        <f>IF(Inputs!$B$28&lt;&gt;"Ready to model","PENDING INPUTS",Inputs!$B$7)</f>
        <v>550</v>
      </c>
      <c r="I188" s="3">
        <f>IF(Inputs!$B$28&lt;&gt;"Ready to model","PENDING INPUTS",MAX(0,F188+G188-H188))</f>
        <v>0</v>
      </c>
      <c r="J188" s="3">
        <f>IF(Inputs!$B$28&lt;&gt;"Ready to model","PENDING INPUTS",IF(F188+G188&gt;H188,IF(F188+G188=0,0,H188*F188/(F188+G188)),MIN(B188+D188,F188+MAX(0,H188-F188-G188-IF((Inputs!$B$17)&lt;Inputs!$B$5,C188+E188-G188,0)))))</f>
        <v>0</v>
      </c>
      <c r="K188" s="3">
        <f>IF(Inputs!$B$28&lt;&gt;"Ready to model","PENDING INPUTS",MIN(C188+E188,MAX(0,H188-J188)))</f>
        <v>0</v>
      </c>
      <c r="L188" s="3">
        <f>IF(Inputs!$B$28&lt;&gt;"Ready to model","PENDING INPUTS",MAX(0,B188+D188-J188))</f>
        <v>0</v>
      </c>
      <c r="M188" s="3">
        <f>IF(Inputs!$B$28&lt;&gt;"Ready to model","PENDING INPUTS",MAX(0,C188+E188-K188))</f>
        <v>0</v>
      </c>
      <c r="N188" s="3">
        <f>IF(Inputs!$B$28&lt;&gt;"Ready to model","PENDING INPUTS",L188+M188)</f>
        <v>0</v>
      </c>
      <c r="O188" s="3">
        <f>IF(Inputs!$B$28&lt;&gt;"Ready to model","PENDING INPUTS",D188+E188+O187)</f>
        <v>1516.37</v>
      </c>
      <c r="P188" s="3">
        <f>IF(Inputs!$B$28&lt;&gt;"Ready to model","PENDING INPUTS",J188+K188+P187)</f>
        <v>11532.370000000006</v>
      </c>
    </row>
    <row r="189" spans="1:16" ht="27.95" customHeight="1" x14ac:dyDescent="0.25">
      <c r="A189">
        <v>185</v>
      </c>
      <c r="B189" s="3">
        <f>IF(Inputs!$B$28&lt;&gt;"Ready to model","PENDING INPUTS",L188)</f>
        <v>0</v>
      </c>
      <c r="C189" s="3">
        <f>IF(Inputs!$B$28&lt;&gt;"Ready to model","PENDING INPUTS",M188)</f>
        <v>0</v>
      </c>
      <c r="D189" s="3">
        <f>IF(Inputs!$B$28&lt;&gt;"Ready to model","PENDING INPUTS",ROUND(B189*(Inputs!$B$17)/12,2))</f>
        <v>0</v>
      </c>
      <c r="E189" s="3">
        <f>IF(Inputs!$B$28&lt;&gt;"Ready to model","PENDING INPUTS",ROUND(C189*Inputs!$B$5/12,2))</f>
        <v>0</v>
      </c>
      <c r="F189" s="3">
        <f>IF(Inputs!$B$28&lt;&gt;"Ready to model","PENDING INPUTS",MIN(B189+D189,IF(A189&gt;=Inputs!$B$18,B189+D189,ROUND(IF(Inputs!$B$17=0,Inputs!$B$8*(1+Inputs!$B$19*Inputs!$B$20)/Inputs!$B$18,-PMT(Inputs!$B$17/12,Inputs!$B$18,Inputs!$B$8*(1+Inputs!$B$19*Inputs!$B$20))),2))))</f>
        <v>0</v>
      </c>
      <c r="G189" s="3">
        <f>IF(Inputs!$B$28&lt;&gt;"Ready to model","PENDING INPUTS",MIN(C189+E189,Inputs!$B$9))</f>
        <v>0</v>
      </c>
      <c r="H189" s="3">
        <f>IF(Inputs!$B$28&lt;&gt;"Ready to model","PENDING INPUTS",Inputs!$B$7)</f>
        <v>550</v>
      </c>
      <c r="I189" s="3">
        <f>IF(Inputs!$B$28&lt;&gt;"Ready to model","PENDING INPUTS",MAX(0,F189+G189-H189))</f>
        <v>0</v>
      </c>
      <c r="J189" s="3">
        <f>IF(Inputs!$B$28&lt;&gt;"Ready to model","PENDING INPUTS",IF(F189+G189&gt;H189,IF(F189+G189=0,0,H189*F189/(F189+G189)),MIN(B189+D189,F189+MAX(0,H189-F189-G189-IF((Inputs!$B$17)&lt;Inputs!$B$5,C189+E189-G189,0)))))</f>
        <v>0</v>
      </c>
      <c r="K189" s="3">
        <f>IF(Inputs!$B$28&lt;&gt;"Ready to model","PENDING INPUTS",MIN(C189+E189,MAX(0,H189-J189)))</f>
        <v>0</v>
      </c>
      <c r="L189" s="3">
        <f>IF(Inputs!$B$28&lt;&gt;"Ready to model","PENDING INPUTS",MAX(0,B189+D189-J189))</f>
        <v>0</v>
      </c>
      <c r="M189" s="3">
        <f>IF(Inputs!$B$28&lt;&gt;"Ready to model","PENDING INPUTS",MAX(0,C189+E189-K189))</f>
        <v>0</v>
      </c>
      <c r="N189" s="3">
        <f>IF(Inputs!$B$28&lt;&gt;"Ready to model","PENDING INPUTS",L189+M189)</f>
        <v>0</v>
      </c>
      <c r="O189" s="3">
        <f>IF(Inputs!$B$28&lt;&gt;"Ready to model","PENDING INPUTS",D189+E189+O188)</f>
        <v>1516.37</v>
      </c>
      <c r="P189" s="3">
        <f>IF(Inputs!$B$28&lt;&gt;"Ready to model","PENDING INPUTS",J189+K189+P188)</f>
        <v>11532.370000000006</v>
      </c>
    </row>
    <row r="190" spans="1:16" ht="27.95" customHeight="1" x14ac:dyDescent="0.25">
      <c r="A190">
        <v>186</v>
      </c>
      <c r="B190" s="3">
        <f>IF(Inputs!$B$28&lt;&gt;"Ready to model","PENDING INPUTS",L189)</f>
        <v>0</v>
      </c>
      <c r="C190" s="3">
        <f>IF(Inputs!$B$28&lt;&gt;"Ready to model","PENDING INPUTS",M189)</f>
        <v>0</v>
      </c>
      <c r="D190" s="3">
        <f>IF(Inputs!$B$28&lt;&gt;"Ready to model","PENDING INPUTS",ROUND(B190*(Inputs!$B$17)/12,2))</f>
        <v>0</v>
      </c>
      <c r="E190" s="3">
        <f>IF(Inputs!$B$28&lt;&gt;"Ready to model","PENDING INPUTS",ROUND(C190*Inputs!$B$5/12,2))</f>
        <v>0</v>
      </c>
      <c r="F190" s="3">
        <f>IF(Inputs!$B$28&lt;&gt;"Ready to model","PENDING INPUTS",MIN(B190+D190,IF(A190&gt;=Inputs!$B$18,B190+D190,ROUND(IF(Inputs!$B$17=0,Inputs!$B$8*(1+Inputs!$B$19*Inputs!$B$20)/Inputs!$B$18,-PMT(Inputs!$B$17/12,Inputs!$B$18,Inputs!$B$8*(1+Inputs!$B$19*Inputs!$B$20))),2))))</f>
        <v>0</v>
      </c>
      <c r="G190" s="3">
        <f>IF(Inputs!$B$28&lt;&gt;"Ready to model","PENDING INPUTS",MIN(C190+E190,Inputs!$B$9))</f>
        <v>0</v>
      </c>
      <c r="H190" s="3">
        <f>IF(Inputs!$B$28&lt;&gt;"Ready to model","PENDING INPUTS",Inputs!$B$7)</f>
        <v>550</v>
      </c>
      <c r="I190" s="3">
        <f>IF(Inputs!$B$28&lt;&gt;"Ready to model","PENDING INPUTS",MAX(0,F190+G190-H190))</f>
        <v>0</v>
      </c>
      <c r="J190" s="3">
        <f>IF(Inputs!$B$28&lt;&gt;"Ready to model","PENDING INPUTS",IF(F190+G190&gt;H190,IF(F190+G190=0,0,H190*F190/(F190+G190)),MIN(B190+D190,F190+MAX(0,H190-F190-G190-IF((Inputs!$B$17)&lt;Inputs!$B$5,C190+E190-G190,0)))))</f>
        <v>0</v>
      </c>
      <c r="K190" s="3">
        <f>IF(Inputs!$B$28&lt;&gt;"Ready to model","PENDING INPUTS",MIN(C190+E190,MAX(0,H190-J190)))</f>
        <v>0</v>
      </c>
      <c r="L190" s="3">
        <f>IF(Inputs!$B$28&lt;&gt;"Ready to model","PENDING INPUTS",MAX(0,B190+D190-J190))</f>
        <v>0</v>
      </c>
      <c r="M190" s="3">
        <f>IF(Inputs!$B$28&lt;&gt;"Ready to model","PENDING INPUTS",MAX(0,C190+E190-K190))</f>
        <v>0</v>
      </c>
      <c r="N190" s="3">
        <f>IF(Inputs!$B$28&lt;&gt;"Ready to model","PENDING INPUTS",L190+M190)</f>
        <v>0</v>
      </c>
      <c r="O190" s="3">
        <f>IF(Inputs!$B$28&lt;&gt;"Ready to model","PENDING INPUTS",D190+E190+O189)</f>
        <v>1516.37</v>
      </c>
      <c r="P190" s="3">
        <f>IF(Inputs!$B$28&lt;&gt;"Ready to model","PENDING INPUTS",J190+K190+P189)</f>
        <v>11532.370000000006</v>
      </c>
    </row>
    <row r="191" spans="1:16" ht="27.95" customHeight="1" x14ac:dyDescent="0.25">
      <c r="A191">
        <v>187</v>
      </c>
      <c r="B191" s="3">
        <f>IF(Inputs!$B$28&lt;&gt;"Ready to model","PENDING INPUTS",L190)</f>
        <v>0</v>
      </c>
      <c r="C191" s="3">
        <f>IF(Inputs!$B$28&lt;&gt;"Ready to model","PENDING INPUTS",M190)</f>
        <v>0</v>
      </c>
      <c r="D191" s="3">
        <f>IF(Inputs!$B$28&lt;&gt;"Ready to model","PENDING INPUTS",ROUND(B191*(Inputs!$B$17)/12,2))</f>
        <v>0</v>
      </c>
      <c r="E191" s="3">
        <f>IF(Inputs!$B$28&lt;&gt;"Ready to model","PENDING INPUTS",ROUND(C191*Inputs!$B$5/12,2))</f>
        <v>0</v>
      </c>
      <c r="F191" s="3">
        <f>IF(Inputs!$B$28&lt;&gt;"Ready to model","PENDING INPUTS",MIN(B191+D191,IF(A191&gt;=Inputs!$B$18,B191+D191,ROUND(IF(Inputs!$B$17=0,Inputs!$B$8*(1+Inputs!$B$19*Inputs!$B$20)/Inputs!$B$18,-PMT(Inputs!$B$17/12,Inputs!$B$18,Inputs!$B$8*(1+Inputs!$B$19*Inputs!$B$20))),2))))</f>
        <v>0</v>
      </c>
      <c r="G191" s="3">
        <f>IF(Inputs!$B$28&lt;&gt;"Ready to model","PENDING INPUTS",MIN(C191+E191,Inputs!$B$9))</f>
        <v>0</v>
      </c>
      <c r="H191" s="3">
        <f>IF(Inputs!$B$28&lt;&gt;"Ready to model","PENDING INPUTS",Inputs!$B$7)</f>
        <v>550</v>
      </c>
      <c r="I191" s="3">
        <f>IF(Inputs!$B$28&lt;&gt;"Ready to model","PENDING INPUTS",MAX(0,F191+G191-H191))</f>
        <v>0</v>
      </c>
      <c r="J191" s="3">
        <f>IF(Inputs!$B$28&lt;&gt;"Ready to model","PENDING INPUTS",IF(F191+G191&gt;H191,IF(F191+G191=0,0,H191*F191/(F191+G191)),MIN(B191+D191,F191+MAX(0,H191-F191-G191-IF((Inputs!$B$17)&lt;Inputs!$B$5,C191+E191-G191,0)))))</f>
        <v>0</v>
      </c>
      <c r="K191" s="3">
        <f>IF(Inputs!$B$28&lt;&gt;"Ready to model","PENDING INPUTS",MIN(C191+E191,MAX(0,H191-J191)))</f>
        <v>0</v>
      </c>
      <c r="L191" s="3">
        <f>IF(Inputs!$B$28&lt;&gt;"Ready to model","PENDING INPUTS",MAX(0,B191+D191-J191))</f>
        <v>0</v>
      </c>
      <c r="M191" s="3">
        <f>IF(Inputs!$B$28&lt;&gt;"Ready to model","PENDING INPUTS",MAX(0,C191+E191-K191))</f>
        <v>0</v>
      </c>
      <c r="N191" s="3">
        <f>IF(Inputs!$B$28&lt;&gt;"Ready to model","PENDING INPUTS",L191+M191)</f>
        <v>0</v>
      </c>
      <c r="O191" s="3">
        <f>IF(Inputs!$B$28&lt;&gt;"Ready to model","PENDING INPUTS",D191+E191+O190)</f>
        <v>1516.37</v>
      </c>
      <c r="P191" s="3">
        <f>IF(Inputs!$B$28&lt;&gt;"Ready to model","PENDING INPUTS",J191+K191+P190)</f>
        <v>11532.370000000006</v>
      </c>
    </row>
    <row r="192" spans="1:16" ht="27.95" customHeight="1" x14ac:dyDescent="0.25">
      <c r="A192">
        <v>188</v>
      </c>
      <c r="B192" s="3">
        <f>IF(Inputs!$B$28&lt;&gt;"Ready to model","PENDING INPUTS",L191)</f>
        <v>0</v>
      </c>
      <c r="C192" s="3">
        <f>IF(Inputs!$B$28&lt;&gt;"Ready to model","PENDING INPUTS",M191)</f>
        <v>0</v>
      </c>
      <c r="D192" s="3">
        <f>IF(Inputs!$B$28&lt;&gt;"Ready to model","PENDING INPUTS",ROUND(B192*(Inputs!$B$17)/12,2))</f>
        <v>0</v>
      </c>
      <c r="E192" s="3">
        <f>IF(Inputs!$B$28&lt;&gt;"Ready to model","PENDING INPUTS",ROUND(C192*Inputs!$B$5/12,2))</f>
        <v>0</v>
      </c>
      <c r="F192" s="3">
        <f>IF(Inputs!$B$28&lt;&gt;"Ready to model","PENDING INPUTS",MIN(B192+D192,IF(A192&gt;=Inputs!$B$18,B192+D192,ROUND(IF(Inputs!$B$17=0,Inputs!$B$8*(1+Inputs!$B$19*Inputs!$B$20)/Inputs!$B$18,-PMT(Inputs!$B$17/12,Inputs!$B$18,Inputs!$B$8*(1+Inputs!$B$19*Inputs!$B$20))),2))))</f>
        <v>0</v>
      </c>
      <c r="G192" s="3">
        <f>IF(Inputs!$B$28&lt;&gt;"Ready to model","PENDING INPUTS",MIN(C192+E192,Inputs!$B$9))</f>
        <v>0</v>
      </c>
      <c r="H192" s="3">
        <f>IF(Inputs!$B$28&lt;&gt;"Ready to model","PENDING INPUTS",Inputs!$B$7)</f>
        <v>550</v>
      </c>
      <c r="I192" s="3">
        <f>IF(Inputs!$B$28&lt;&gt;"Ready to model","PENDING INPUTS",MAX(0,F192+G192-H192))</f>
        <v>0</v>
      </c>
      <c r="J192" s="3">
        <f>IF(Inputs!$B$28&lt;&gt;"Ready to model","PENDING INPUTS",IF(F192+G192&gt;H192,IF(F192+G192=0,0,H192*F192/(F192+G192)),MIN(B192+D192,F192+MAX(0,H192-F192-G192-IF((Inputs!$B$17)&lt;Inputs!$B$5,C192+E192-G192,0)))))</f>
        <v>0</v>
      </c>
      <c r="K192" s="3">
        <f>IF(Inputs!$B$28&lt;&gt;"Ready to model","PENDING INPUTS",MIN(C192+E192,MAX(0,H192-J192)))</f>
        <v>0</v>
      </c>
      <c r="L192" s="3">
        <f>IF(Inputs!$B$28&lt;&gt;"Ready to model","PENDING INPUTS",MAX(0,B192+D192-J192))</f>
        <v>0</v>
      </c>
      <c r="M192" s="3">
        <f>IF(Inputs!$B$28&lt;&gt;"Ready to model","PENDING INPUTS",MAX(0,C192+E192-K192))</f>
        <v>0</v>
      </c>
      <c r="N192" s="3">
        <f>IF(Inputs!$B$28&lt;&gt;"Ready to model","PENDING INPUTS",L192+M192)</f>
        <v>0</v>
      </c>
      <c r="O192" s="3">
        <f>IF(Inputs!$B$28&lt;&gt;"Ready to model","PENDING INPUTS",D192+E192+O191)</f>
        <v>1516.37</v>
      </c>
      <c r="P192" s="3">
        <f>IF(Inputs!$B$28&lt;&gt;"Ready to model","PENDING INPUTS",J192+K192+P191)</f>
        <v>11532.370000000006</v>
      </c>
    </row>
    <row r="193" spans="1:16" ht="27.95" customHeight="1" x14ac:dyDescent="0.25">
      <c r="A193">
        <v>189</v>
      </c>
      <c r="B193" s="3">
        <f>IF(Inputs!$B$28&lt;&gt;"Ready to model","PENDING INPUTS",L192)</f>
        <v>0</v>
      </c>
      <c r="C193" s="3">
        <f>IF(Inputs!$B$28&lt;&gt;"Ready to model","PENDING INPUTS",M192)</f>
        <v>0</v>
      </c>
      <c r="D193" s="3">
        <f>IF(Inputs!$B$28&lt;&gt;"Ready to model","PENDING INPUTS",ROUND(B193*(Inputs!$B$17)/12,2))</f>
        <v>0</v>
      </c>
      <c r="E193" s="3">
        <f>IF(Inputs!$B$28&lt;&gt;"Ready to model","PENDING INPUTS",ROUND(C193*Inputs!$B$5/12,2))</f>
        <v>0</v>
      </c>
      <c r="F193" s="3">
        <f>IF(Inputs!$B$28&lt;&gt;"Ready to model","PENDING INPUTS",MIN(B193+D193,IF(A193&gt;=Inputs!$B$18,B193+D193,ROUND(IF(Inputs!$B$17=0,Inputs!$B$8*(1+Inputs!$B$19*Inputs!$B$20)/Inputs!$B$18,-PMT(Inputs!$B$17/12,Inputs!$B$18,Inputs!$B$8*(1+Inputs!$B$19*Inputs!$B$20))),2))))</f>
        <v>0</v>
      </c>
      <c r="G193" s="3">
        <f>IF(Inputs!$B$28&lt;&gt;"Ready to model","PENDING INPUTS",MIN(C193+E193,Inputs!$B$9))</f>
        <v>0</v>
      </c>
      <c r="H193" s="3">
        <f>IF(Inputs!$B$28&lt;&gt;"Ready to model","PENDING INPUTS",Inputs!$B$7)</f>
        <v>550</v>
      </c>
      <c r="I193" s="3">
        <f>IF(Inputs!$B$28&lt;&gt;"Ready to model","PENDING INPUTS",MAX(0,F193+G193-H193))</f>
        <v>0</v>
      </c>
      <c r="J193" s="3">
        <f>IF(Inputs!$B$28&lt;&gt;"Ready to model","PENDING INPUTS",IF(F193+G193&gt;H193,IF(F193+G193=0,0,H193*F193/(F193+G193)),MIN(B193+D193,F193+MAX(0,H193-F193-G193-IF((Inputs!$B$17)&lt;Inputs!$B$5,C193+E193-G193,0)))))</f>
        <v>0</v>
      </c>
      <c r="K193" s="3">
        <f>IF(Inputs!$B$28&lt;&gt;"Ready to model","PENDING INPUTS",MIN(C193+E193,MAX(0,H193-J193)))</f>
        <v>0</v>
      </c>
      <c r="L193" s="3">
        <f>IF(Inputs!$B$28&lt;&gt;"Ready to model","PENDING INPUTS",MAX(0,B193+D193-J193))</f>
        <v>0</v>
      </c>
      <c r="M193" s="3">
        <f>IF(Inputs!$B$28&lt;&gt;"Ready to model","PENDING INPUTS",MAX(0,C193+E193-K193))</f>
        <v>0</v>
      </c>
      <c r="N193" s="3">
        <f>IF(Inputs!$B$28&lt;&gt;"Ready to model","PENDING INPUTS",L193+M193)</f>
        <v>0</v>
      </c>
      <c r="O193" s="3">
        <f>IF(Inputs!$B$28&lt;&gt;"Ready to model","PENDING INPUTS",D193+E193+O192)</f>
        <v>1516.37</v>
      </c>
      <c r="P193" s="3">
        <f>IF(Inputs!$B$28&lt;&gt;"Ready to model","PENDING INPUTS",J193+K193+P192)</f>
        <v>11532.370000000006</v>
      </c>
    </row>
    <row r="194" spans="1:16" ht="27.95" customHeight="1" x14ac:dyDescent="0.25">
      <c r="A194">
        <v>190</v>
      </c>
      <c r="B194" s="3">
        <f>IF(Inputs!$B$28&lt;&gt;"Ready to model","PENDING INPUTS",L193)</f>
        <v>0</v>
      </c>
      <c r="C194" s="3">
        <f>IF(Inputs!$B$28&lt;&gt;"Ready to model","PENDING INPUTS",M193)</f>
        <v>0</v>
      </c>
      <c r="D194" s="3">
        <f>IF(Inputs!$B$28&lt;&gt;"Ready to model","PENDING INPUTS",ROUND(B194*(Inputs!$B$17)/12,2))</f>
        <v>0</v>
      </c>
      <c r="E194" s="3">
        <f>IF(Inputs!$B$28&lt;&gt;"Ready to model","PENDING INPUTS",ROUND(C194*Inputs!$B$5/12,2))</f>
        <v>0</v>
      </c>
      <c r="F194" s="3">
        <f>IF(Inputs!$B$28&lt;&gt;"Ready to model","PENDING INPUTS",MIN(B194+D194,IF(A194&gt;=Inputs!$B$18,B194+D194,ROUND(IF(Inputs!$B$17=0,Inputs!$B$8*(1+Inputs!$B$19*Inputs!$B$20)/Inputs!$B$18,-PMT(Inputs!$B$17/12,Inputs!$B$18,Inputs!$B$8*(1+Inputs!$B$19*Inputs!$B$20))),2))))</f>
        <v>0</v>
      </c>
      <c r="G194" s="3">
        <f>IF(Inputs!$B$28&lt;&gt;"Ready to model","PENDING INPUTS",MIN(C194+E194,Inputs!$B$9))</f>
        <v>0</v>
      </c>
      <c r="H194" s="3">
        <f>IF(Inputs!$B$28&lt;&gt;"Ready to model","PENDING INPUTS",Inputs!$B$7)</f>
        <v>550</v>
      </c>
      <c r="I194" s="3">
        <f>IF(Inputs!$B$28&lt;&gt;"Ready to model","PENDING INPUTS",MAX(0,F194+G194-H194))</f>
        <v>0</v>
      </c>
      <c r="J194" s="3">
        <f>IF(Inputs!$B$28&lt;&gt;"Ready to model","PENDING INPUTS",IF(F194+G194&gt;H194,IF(F194+G194=0,0,H194*F194/(F194+G194)),MIN(B194+D194,F194+MAX(0,H194-F194-G194-IF((Inputs!$B$17)&lt;Inputs!$B$5,C194+E194-G194,0)))))</f>
        <v>0</v>
      </c>
      <c r="K194" s="3">
        <f>IF(Inputs!$B$28&lt;&gt;"Ready to model","PENDING INPUTS",MIN(C194+E194,MAX(0,H194-J194)))</f>
        <v>0</v>
      </c>
      <c r="L194" s="3">
        <f>IF(Inputs!$B$28&lt;&gt;"Ready to model","PENDING INPUTS",MAX(0,B194+D194-J194))</f>
        <v>0</v>
      </c>
      <c r="M194" s="3">
        <f>IF(Inputs!$B$28&lt;&gt;"Ready to model","PENDING INPUTS",MAX(0,C194+E194-K194))</f>
        <v>0</v>
      </c>
      <c r="N194" s="3">
        <f>IF(Inputs!$B$28&lt;&gt;"Ready to model","PENDING INPUTS",L194+M194)</f>
        <v>0</v>
      </c>
      <c r="O194" s="3">
        <f>IF(Inputs!$B$28&lt;&gt;"Ready to model","PENDING INPUTS",D194+E194+O193)</f>
        <v>1516.37</v>
      </c>
      <c r="P194" s="3">
        <f>IF(Inputs!$B$28&lt;&gt;"Ready to model","PENDING INPUTS",J194+K194+P193)</f>
        <v>11532.370000000006</v>
      </c>
    </row>
    <row r="195" spans="1:16" ht="27.95" customHeight="1" x14ac:dyDescent="0.25">
      <c r="A195">
        <v>191</v>
      </c>
      <c r="B195" s="3">
        <f>IF(Inputs!$B$28&lt;&gt;"Ready to model","PENDING INPUTS",L194)</f>
        <v>0</v>
      </c>
      <c r="C195" s="3">
        <f>IF(Inputs!$B$28&lt;&gt;"Ready to model","PENDING INPUTS",M194)</f>
        <v>0</v>
      </c>
      <c r="D195" s="3">
        <f>IF(Inputs!$B$28&lt;&gt;"Ready to model","PENDING INPUTS",ROUND(B195*(Inputs!$B$17)/12,2))</f>
        <v>0</v>
      </c>
      <c r="E195" s="3">
        <f>IF(Inputs!$B$28&lt;&gt;"Ready to model","PENDING INPUTS",ROUND(C195*Inputs!$B$5/12,2))</f>
        <v>0</v>
      </c>
      <c r="F195" s="3">
        <f>IF(Inputs!$B$28&lt;&gt;"Ready to model","PENDING INPUTS",MIN(B195+D195,IF(A195&gt;=Inputs!$B$18,B195+D195,ROUND(IF(Inputs!$B$17=0,Inputs!$B$8*(1+Inputs!$B$19*Inputs!$B$20)/Inputs!$B$18,-PMT(Inputs!$B$17/12,Inputs!$B$18,Inputs!$B$8*(1+Inputs!$B$19*Inputs!$B$20))),2))))</f>
        <v>0</v>
      </c>
      <c r="G195" s="3">
        <f>IF(Inputs!$B$28&lt;&gt;"Ready to model","PENDING INPUTS",MIN(C195+E195,Inputs!$B$9))</f>
        <v>0</v>
      </c>
      <c r="H195" s="3">
        <f>IF(Inputs!$B$28&lt;&gt;"Ready to model","PENDING INPUTS",Inputs!$B$7)</f>
        <v>550</v>
      </c>
      <c r="I195" s="3">
        <f>IF(Inputs!$B$28&lt;&gt;"Ready to model","PENDING INPUTS",MAX(0,F195+G195-H195))</f>
        <v>0</v>
      </c>
      <c r="J195" s="3">
        <f>IF(Inputs!$B$28&lt;&gt;"Ready to model","PENDING INPUTS",IF(F195+G195&gt;H195,IF(F195+G195=0,0,H195*F195/(F195+G195)),MIN(B195+D195,F195+MAX(0,H195-F195-G195-IF((Inputs!$B$17)&lt;Inputs!$B$5,C195+E195-G195,0)))))</f>
        <v>0</v>
      </c>
      <c r="K195" s="3">
        <f>IF(Inputs!$B$28&lt;&gt;"Ready to model","PENDING INPUTS",MIN(C195+E195,MAX(0,H195-J195)))</f>
        <v>0</v>
      </c>
      <c r="L195" s="3">
        <f>IF(Inputs!$B$28&lt;&gt;"Ready to model","PENDING INPUTS",MAX(0,B195+D195-J195))</f>
        <v>0</v>
      </c>
      <c r="M195" s="3">
        <f>IF(Inputs!$B$28&lt;&gt;"Ready to model","PENDING INPUTS",MAX(0,C195+E195-K195))</f>
        <v>0</v>
      </c>
      <c r="N195" s="3">
        <f>IF(Inputs!$B$28&lt;&gt;"Ready to model","PENDING INPUTS",L195+M195)</f>
        <v>0</v>
      </c>
      <c r="O195" s="3">
        <f>IF(Inputs!$B$28&lt;&gt;"Ready to model","PENDING INPUTS",D195+E195+O194)</f>
        <v>1516.37</v>
      </c>
      <c r="P195" s="3">
        <f>IF(Inputs!$B$28&lt;&gt;"Ready to model","PENDING INPUTS",J195+K195+P194)</f>
        <v>11532.370000000006</v>
      </c>
    </row>
    <row r="196" spans="1:16" ht="27.95" customHeight="1" x14ac:dyDescent="0.25">
      <c r="A196">
        <v>192</v>
      </c>
      <c r="B196" s="3">
        <f>IF(Inputs!$B$28&lt;&gt;"Ready to model","PENDING INPUTS",L195)</f>
        <v>0</v>
      </c>
      <c r="C196" s="3">
        <f>IF(Inputs!$B$28&lt;&gt;"Ready to model","PENDING INPUTS",M195)</f>
        <v>0</v>
      </c>
      <c r="D196" s="3">
        <f>IF(Inputs!$B$28&lt;&gt;"Ready to model","PENDING INPUTS",ROUND(B196*(Inputs!$B$17)/12,2))</f>
        <v>0</v>
      </c>
      <c r="E196" s="3">
        <f>IF(Inputs!$B$28&lt;&gt;"Ready to model","PENDING INPUTS",ROUND(C196*Inputs!$B$5/12,2))</f>
        <v>0</v>
      </c>
      <c r="F196" s="3">
        <f>IF(Inputs!$B$28&lt;&gt;"Ready to model","PENDING INPUTS",MIN(B196+D196,IF(A196&gt;=Inputs!$B$18,B196+D196,ROUND(IF(Inputs!$B$17=0,Inputs!$B$8*(1+Inputs!$B$19*Inputs!$B$20)/Inputs!$B$18,-PMT(Inputs!$B$17/12,Inputs!$B$18,Inputs!$B$8*(1+Inputs!$B$19*Inputs!$B$20))),2))))</f>
        <v>0</v>
      </c>
      <c r="G196" s="3">
        <f>IF(Inputs!$B$28&lt;&gt;"Ready to model","PENDING INPUTS",MIN(C196+E196,Inputs!$B$9))</f>
        <v>0</v>
      </c>
      <c r="H196" s="3">
        <f>IF(Inputs!$B$28&lt;&gt;"Ready to model","PENDING INPUTS",Inputs!$B$7)</f>
        <v>550</v>
      </c>
      <c r="I196" s="3">
        <f>IF(Inputs!$B$28&lt;&gt;"Ready to model","PENDING INPUTS",MAX(0,F196+G196-H196))</f>
        <v>0</v>
      </c>
      <c r="J196" s="3">
        <f>IF(Inputs!$B$28&lt;&gt;"Ready to model","PENDING INPUTS",IF(F196+G196&gt;H196,IF(F196+G196=0,0,H196*F196/(F196+G196)),MIN(B196+D196,F196+MAX(0,H196-F196-G196-IF((Inputs!$B$17)&lt;Inputs!$B$5,C196+E196-G196,0)))))</f>
        <v>0</v>
      </c>
      <c r="K196" s="3">
        <f>IF(Inputs!$B$28&lt;&gt;"Ready to model","PENDING INPUTS",MIN(C196+E196,MAX(0,H196-J196)))</f>
        <v>0</v>
      </c>
      <c r="L196" s="3">
        <f>IF(Inputs!$B$28&lt;&gt;"Ready to model","PENDING INPUTS",MAX(0,B196+D196-J196))</f>
        <v>0</v>
      </c>
      <c r="M196" s="3">
        <f>IF(Inputs!$B$28&lt;&gt;"Ready to model","PENDING INPUTS",MAX(0,C196+E196-K196))</f>
        <v>0</v>
      </c>
      <c r="N196" s="3">
        <f>IF(Inputs!$B$28&lt;&gt;"Ready to model","PENDING INPUTS",L196+M196)</f>
        <v>0</v>
      </c>
      <c r="O196" s="3">
        <f>IF(Inputs!$B$28&lt;&gt;"Ready to model","PENDING INPUTS",D196+E196+O195)</f>
        <v>1516.37</v>
      </c>
      <c r="P196" s="3">
        <f>IF(Inputs!$B$28&lt;&gt;"Ready to model","PENDING INPUTS",J196+K196+P195)</f>
        <v>11532.370000000006</v>
      </c>
    </row>
    <row r="197" spans="1:16" ht="27.95" customHeight="1" x14ac:dyDescent="0.25">
      <c r="A197">
        <v>193</v>
      </c>
      <c r="B197" s="3">
        <f>IF(Inputs!$B$28&lt;&gt;"Ready to model","PENDING INPUTS",L196)</f>
        <v>0</v>
      </c>
      <c r="C197" s="3">
        <f>IF(Inputs!$B$28&lt;&gt;"Ready to model","PENDING INPUTS",M196)</f>
        <v>0</v>
      </c>
      <c r="D197" s="3">
        <f>IF(Inputs!$B$28&lt;&gt;"Ready to model","PENDING INPUTS",ROUND(B197*(Inputs!$B$17)/12,2))</f>
        <v>0</v>
      </c>
      <c r="E197" s="3">
        <f>IF(Inputs!$B$28&lt;&gt;"Ready to model","PENDING INPUTS",ROUND(C197*Inputs!$B$5/12,2))</f>
        <v>0</v>
      </c>
      <c r="F197" s="3">
        <f>IF(Inputs!$B$28&lt;&gt;"Ready to model","PENDING INPUTS",MIN(B197+D197,IF(A197&gt;=Inputs!$B$18,B197+D197,ROUND(IF(Inputs!$B$17=0,Inputs!$B$8*(1+Inputs!$B$19*Inputs!$B$20)/Inputs!$B$18,-PMT(Inputs!$B$17/12,Inputs!$B$18,Inputs!$B$8*(1+Inputs!$B$19*Inputs!$B$20))),2))))</f>
        <v>0</v>
      </c>
      <c r="G197" s="3">
        <f>IF(Inputs!$B$28&lt;&gt;"Ready to model","PENDING INPUTS",MIN(C197+E197,Inputs!$B$9))</f>
        <v>0</v>
      </c>
      <c r="H197" s="3">
        <f>IF(Inputs!$B$28&lt;&gt;"Ready to model","PENDING INPUTS",Inputs!$B$7)</f>
        <v>550</v>
      </c>
      <c r="I197" s="3">
        <f>IF(Inputs!$B$28&lt;&gt;"Ready to model","PENDING INPUTS",MAX(0,F197+G197-H197))</f>
        <v>0</v>
      </c>
      <c r="J197" s="3">
        <f>IF(Inputs!$B$28&lt;&gt;"Ready to model","PENDING INPUTS",IF(F197+G197&gt;H197,IF(F197+G197=0,0,H197*F197/(F197+G197)),MIN(B197+D197,F197+MAX(0,H197-F197-G197-IF((Inputs!$B$17)&lt;Inputs!$B$5,C197+E197-G197,0)))))</f>
        <v>0</v>
      </c>
      <c r="K197" s="3">
        <f>IF(Inputs!$B$28&lt;&gt;"Ready to model","PENDING INPUTS",MIN(C197+E197,MAX(0,H197-J197)))</f>
        <v>0</v>
      </c>
      <c r="L197" s="3">
        <f>IF(Inputs!$B$28&lt;&gt;"Ready to model","PENDING INPUTS",MAX(0,B197+D197-J197))</f>
        <v>0</v>
      </c>
      <c r="M197" s="3">
        <f>IF(Inputs!$B$28&lt;&gt;"Ready to model","PENDING INPUTS",MAX(0,C197+E197-K197))</f>
        <v>0</v>
      </c>
      <c r="N197" s="3">
        <f>IF(Inputs!$B$28&lt;&gt;"Ready to model","PENDING INPUTS",L197+M197)</f>
        <v>0</v>
      </c>
      <c r="O197" s="3">
        <f>IF(Inputs!$B$28&lt;&gt;"Ready to model","PENDING INPUTS",D197+E197+O196)</f>
        <v>1516.37</v>
      </c>
      <c r="P197" s="3">
        <f>IF(Inputs!$B$28&lt;&gt;"Ready to model","PENDING INPUTS",J197+K197+P196)</f>
        <v>11532.370000000006</v>
      </c>
    </row>
    <row r="198" spans="1:16" ht="27.95" customHeight="1" x14ac:dyDescent="0.25">
      <c r="A198">
        <v>194</v>
      </c>
      <c r="B198" s="3">
        <f>IF(Inputs!$B$28&lt;&gt;"Ready to model","PENDING INPUTS",L197)</f>
        <v>0</v>
      </c>
      <c r="C198" s="3">
        <f>IF(Inputs!$B$28&lt;&gt;"Ready to model","PENDING INPUTS",M197)</f>
        <v>0</v>
      </c>
      <c r="D198" s="3">
        <f>IF(Inputs!$B$28&lt;&gt;"Ready to model","PENDING INPUTS",ROUND(B198*(Inputs!$B$17)/12,2))</f>
        <v>0</v>
      </c>
      <c r="E198" s="3">
        <f>IF(Inputs!$B$28&lt;&gt;"Ready to model","PENDING INPUTS",ROUND(C198*Inputs!$B$5/12,2))</f>
        <v>0</v>
      </c>
      <c r="F198" s="3">
        <f>IF(Inputs!$B$28&lt;&gt;"Ready to model","PENDING INPUTS",MIN(B198+D198,IF(A198&gt;=Inputs!$B$18,B198+D198,ROUND(IF(Inputs!$B$17=0,Inputs!$B$8*(1+Inputs!$B$19*Inputs!$B$20)/Inputs!$B$18,-PMT(Inputs!$B$17/12,Inputs!$B$18,Inputs!$B$8*(1+Inputs!$B$19*Inputs!$B$20))),2))))</f>
        <v>0</v>
      </c>
      <c r="G198" s="3">
        <f>IF(Inputs!$B$28&lt;&gt;"Ready to model","PENDING INPUTS",MIN(C198+E198,Inputs!$B$9))</f>
        <v>0</v>
      </c>
      <c r="H198" s="3">
        <f>IF(Inputs!$B$28&lt;&gt;"Ready to model","PENDING INPUTS",Inputs!$B$7)</f>
        <v>550</v>
      </c>
      <c r="I198" s="3">
        <f>IF(Inputs!$B$28&lt;&gt;"Ready to model","PENDING INPUTS",MAX(0,F198+G198-H198))</f>
        <v>0</v>
      </c>
      <c r="J198" s="3">
        <f>IF(Inputs!$B$28&lt;&gt;"Ready to model","PENDING INPUTS",IF(F198+G198&gt;H198,IF(F198+G198=0,0,H198*F198/(F198+G198)),MIN(B198+D198,F198+MAX(0,H198-F198-G198-IF((Inputs!$B$17)&lt;Inputs!$B$5,C198+E198-G198,0)))))</f>
        <v>0</v>
      </c>
      <c r="K198" s="3">
        <f>IF(Inputs!$B$28&lt;&gt;"Ready to model","PENDING INPUTS",MIN(C198+E198,MAX(0,H198-J198)))</f>
        <v>0</v>
      </c>
      <c r="L198" s="3">
        <f>IF(Inputs!$B$28&lt;&gt;"Ready to model","PENDING INPUTS",MAX(0,B198+D198-J198))</f>
        <v>0</v>
      </c>
      <c r="M198" s="3">
        <f>IF(Inputs!$B$28&lt;&gt;"Ready to model","PENDING INPUTS",MAX(0,C198+E198-K198))</f>
        <v>0</v>
      </c>
      <c r="N198" s="3">
        <f>IF(Inputs!$B$28&lt;&gt;"Ready to model","PENDING INPUTS",L198+M198)</f>
        <v>0</v>
      </c>
      <c r="O198" s="3">
        <f>IF(Inputs!$B$28&lt;&gt;"Ready to model","PENDING INPUTS",D198+E198+O197)</f>
        <v>1516.37</v>
      </c>
      <c r="P198" s="3">
        <f>IF(Inputs!$B$28&lt;&gt;"Ready to model","PENDING INPUTS",J198+K198+P197)</f>
        <v>11532.370000000006</v>
      </c>
    </row>
    <row r="199" spans="1:16" ht="27.95" customHeight="1" x14ac:dyDescent="0.25">
      <c r="A199">
        <v>195</v>
      </c>
      <c r="B199" s="3">
        <f>IF(Inputs!$B$28&lt;&gt;"Ready to model","PENDING INPUTS",L198)</f>
        <v>0</v>
      </c>
      <c r="C199" s="3">
        <f>IF(Inputs!$B$28&lt;&gt;"Ready to model","PENDING INPUTS",M198)</f>
        <v>0</v>
      </c>
      <c r="D199" s="3">
        <f>IF(Inputs!$B$28&lt;&gt;"Ready to model","PENDING INPUTS",ROUND(B199*(Inputs!$B$17)/12,2))</f>
        <v>0</v>
      </c>
      <c r="E199" s="3">
        <f>IF(Inputs!$B$28&lt;&gt;"Ready to model","PENDING INPUTS",ROUND(C199*Inputs!$B$5/12,2))</f>
        <v>0</v>
      </c>
      <c r="F199" s="3">
        <f>IF(Inputs!$B$28&lt;&gt;"Ready to model","PENDING INPUTS",MIN(B199+D199,IF(A199&gt;=Inputs!$B$18,B199+D199,ROUND(IF(Inputs!$B$17=0,Inputs!$B$8*(1+Inputs!$B$19*Inputs!$B$20)/Inputs!$B$18,-PMT(Inputs!$B$17/12,Inputs!$B$18,Inputs!$B$8*(1+Inputs!$B$19*Inputs!$B$20))),2))))</f>
        <v>0</v>
      </c>
      <c r="G199" s="3">
        <f>IF(Inputs!$B$28&lt;&gt;"Ready to model","PENDING INPUTS",MIN(C199+E199,Inputs!$B$9))</f>
        <v>0</v>
      </c>
      <c r="H199" s="3">
        <f>IF(Inputs!$B$28&lt;&gt;"Ready to model","PENDING INPUTS",Inputs!$B$7)</f>
        <v>550</v>
      </c>
      <c r="I199" s="3">
        <f>IF(Inputs!$B$28&lt;&gt;"Ready to model","PENDING INPUTS",MAX(0,F199+G199-H199))</f>
        <v>0</v>
      </c>
      <c r="J199" s="3">
        <f>IF(Inputs!$B$28&lt;&gt;"Ready to model","PENDING INPUTS",IF(F199+G199&gt;H199,IF(F199+G199=0,0,H199*F199/(F199+G199)),MIN(B199+D199,F199+MAX(0,H199-F199-G199-IF((Inputs!$B$17)&lt;Inputs!$B$5,C199+E199-G199,0)))))</f>
        <v>0</v>
      </c>
      <c r="K199" s="3">
        <f>IF(Inputs!$B$28&lt;&gt;"Ready to model","PENDING INPUTS",MIN(C199+E199,MAX(0,H199-J199)))</f>
        <v>0</v>
      </c>
      <c r="L199" s="3">
        <f>IF(Inputs!$B$28&lt;&gt;"Ready to model","PENDING INPUTS",MAX(0,B199+D199-J199))</f>
        <v>0</v>
      </c>
      <c r="M199" s="3">
        <f>IF(Inputs!$B$28&lt;&gt;"Ready to model","PENDING INPUTS",MAX(0,C199+E199-K199))</f>
        <v>0</v>
      </c>
      <c r="N199" s="3">
        <f>IF(Inputs!$B$28&lt;&gt;"Ready to model","PENDING INPUTS",L199+M199)</f>
        <v>0</v>
      </c>
      <c r="O199" s="3">
        <f>IF(Inputs!$B$28&lt;&gt;"Ready to model","PENDING INPUTS",D199+E199+O198)</f>
        <v>1516.37</v>
      </c>
      <c r="P199" s="3">
        <f>IF(Inputs!$B$28&lt;&gt;"Ready to model","PENDING INPUTS",J199+K199+P198)</f>
        <v>11532.370000000006</v>
      </c>
    </row>
    <row r="200" spans="1:16" ht="27.95" customHeight="1" x14ac:dyDescent="0.25">
      <c r="A200">
        <v>196</v>
      </c>
      <c r="B200" s="3">
        <f>IF(Inputs!$B$28&lt;&gt;"Ready to model","PENDING INPUTS",L199)</f>
        <v>0</v>
      </c>
      <c r="C200" s="3">
        <f>IF(Inputs!$B$28&lt;&gt;"Ready to model","PENDING INPUTS",M199)</f>
        <v>0</v>
      </c>
      <c r="D200" s="3">
        <f>IF(Inputs!$B$28&lt;&gt;"Ready to model","PENDING INPUTS",ROUND(B200*(Inputs!$B$17)/12,2))</f>
        <v>0</v>
      </c>
      <c r="E200" s="3">
        <f>IF(Inputs!$B$28&lt;&gt;"Ready to model","PENDING INPUTS",ROUND(C200*Inputs!$B$5/12,2))</f>
        <v>0</v>
      </c>
      <c r="F200" s="3">
        <f>IF(Inputs!$B$28&lt;&gt;"Ready to model","PENDING INPUTS",MIN(B200+D200,IF(A200&gt;=Inputs!$B$18,B200+D200,ROUND(IF(Inputs!$B$17=0,Inputs!$B$8*(1+Inputs!$B$19*Inputs!$B$20)/Inputs!$B$18,-PMT(Inputs!$B$17/12,Inputs!$B$18,Inputs!$B$8*(1+Inputs!$B$19*Inputs!$B$20))),2))))</f>
        <v>0</v>
      </c>
      <c r="G200" s="3">
        <f>IF(Inputs!$B$28&lt;&gt;"Ready to model","PENDING INPUTS",MIN(C200+E200,Inputs!$B$9))</f>
        <v>0</v>
      </c>
      <c r="H200" s="3">
        <f>IF(Inputs!$B$28&lt;&gt;"Ready to model","PENDING INPUTS",Inputs!$B$7)</f>
        <v>550</v>
      </c>
      <c r="I200" s="3">
        <f>IF(Inputs!$B$28&lt;&gt;"Ready to model","PENDING INPUTS",MAX(0,F200+G200-H200))</f>
        <v>0</v>
      </c>
      <c r="J200" s="3">
        <f>IF(Inputs!$B$28&lt;&gt;"Ready to model","PENDING INPUTS",IF(F200+G200&gt;H200,IF(F200+G200=0,0,H200*F200/(F200+G200)),MIN(B200+D200,F200+MAX(0,H200-F200-G200-IF((Inputs!$B$17)&lt;Inputs!$B$5,C200+E200-G200,0)))))</f>
        <v>0</v>
      </c>
      <c r="K200" s="3">
        <f>IF(Inputs!$B$28&lt;&gt;"Ready to model","PENDING INPUTS",MIN(C200+E200,MAX(0,H200-J200)))</f>
        <v>0</v>
      </c>
      <c r="L200" s="3">
        <f>IF(Inputs!$B$28&lt;&gt;"Ready to model","PENDING INPUTS",MAX(0,B200+D200-J200))</f>
        <v>0</v>
      </c>
      <c r="M200" s="3">
        <f>IF(Inputs!$B$28&lt;&gt;"Ready to model","PENDING INPUTS",MAX(0,C200+E200-K200))</f>
        <v>0</v>
      </c>
      <c r="N200" s="3">
        <f>IF(Inputs!$B$28&lt;&gt;"Ready to model","PENDING INPUTS",L200+M200)</f>
        <v>0</v>
      </c>
      <c r="O200" s="3">
        <f>IF(Inputs!$B$28&lt;&gt;"Ready to model","PENDING INPUTS",D200+E200+O199)</f>
        <v>1516.37</v>
      </c>
      <c r="P200" s="3">
        <f>IF(Inputs!$B$28&lt;&gt;"Ready to model","PENDING INPUTS",J200+K200+P199)</f>
        <v>11532.370000000006</v>
      </c>
    </row>
    <row r="201" spans="1:16" ht="27.95" customHeight="1" x14ac:dyDescent="0.25">
      <c r="A201">
        <v>197</v>
      </c>
      <c r="B201" s="3">
        <f>IF(Inputs!$B$28&lt;&gt;"Ready to model","PENDING INPUTS",L200)</f>
        <v>0</v>
      </c>
      <c r="C201" s="3">
        <f>IF(Inputs!$B$28&lt;&gt;"Ready to model","PENDING INPUTS",M200)</f>
        <v>0</v>
      </c>
      <c r="D201" s="3">
        <f>IF(Inputs!$B$28&lt;&gt;"Ready to model","PENDING INPUTS",ROUND(B201*(Inputs!$B$17)/12,2))</f>
        <v>0</v>
      </c>
      <c r="E201" s="3">
        <f>IF(Inputs!$B$28&lt;&gt;"Ready to model","PENDING INPUTS",ROUND(C201*Inputs!$B$5/12,2))</f>
        <v>0</v>
      </c>
      <c r="F201" s="3">
        <f>IF(Inputs!$B$28&lt;&gt;"Ready to model","PENDING INPUTS",MIN(B201+D201,IF(A201&gt;=Inputs!$B$18,B201+D201,ROUND(IF(Inputs!$B$17=0,Inputs!$B$8*(1+Inputs!$B$19*Inputs!$B$20)/Inputs!$B$18,-PMT(Inputs!$B$17/12,Inputs!$B$18,Inputs!$B$8*(1+Inputs!$B$19*Inputs!$B$20))),2))))</f>
        <v>0</v>
      </c>
      <c r="G201" s="3">
        <f>IF(Inputs!$B$28&lt;&gt;"Ready to model","PENDING INPUTS",MIN(C201+E201,Inputs!$B$9))</f>
        <v>0</v>
      </c>
      <c r="H201" s="3">
        <f>IF(Inputs!$B$28&lt;&gt;"Ready to model","PENDING INPUTS",Inputs!$B$7)</f>
        <v>550</v>
      </c>
      <c r="I201" s="3">
        <f>IF(Inputs!$B$28&lt;&gt;"Ready to model","PENDING INPUTS",MAX(0,F201+G201-H201))</f>
        <v>0</v>
      </c>
      <c r="J201" s="3">
        <f>IF(Inputs!$B$28&lt;&gt;"Ready to model","PENDING INPUTS",IF(F201+G201&gt;H201,IF(F201+G201=0,0,H201*F201/(F201+G201)),MIN(B201+D201,F201+MAX(0,H201-F201-G201-IF((Inputs!$B$17)&lt;Inputs!$B$5,C201+E201-G201,0)))))</f>
        <v>0</v>
      </c>
      <c r="K201" s="3">
        <f>IF(Inputs!$B$28&lt;&gt;"Ready to model","PENDING INPUTS",MIN(C201+E201,MAX(0,H201-J201)))</f>
        <v>0</v>
      </c>
      <c r="L201" s="3">
        <f>IF(Inputs!$B$28&lt;&gt;"Ready to model","PENDING INPUTS",MAX(0,B201+D201-J201))</f>
        <v>0</v>
      </c>
      <c r="M201" s="3">
        <f>IF(Inputs!$B$28&lt;&gt;"Ready to model","PENDING INPUTS",MAX(0,C201+E201-K201))</f>
        <v>0</v>
      </c>
      <c r="N201" s="3">
        <f>IF(Inputs!$B$28&lt;&gt;"Ready to model","PENDING INPUTS",L201+M201)</f>
        <v>0</v>
      </c>
      <c r="O201" s="3">
        <f>IF(Inputs!$B$28&lt;&gt;"Ready to model","PENDING INPUTS",D201+E201+O200)</f>
        <v>1516.37</v>
      </c>
      <c r="P201" s="3">
        <f>IF(Inputs!$B$28&lt;&gt;"Ready to model","PENDING INPUTS",J201+K201+P200)</f>
        <v>11532.370000000006</v>
      </c>
    </row>
    <row r="202" spans="1:16" ht="27.95" customHeight="1" x14ac:dyDescent="0.25">
      <c r="A202">
        <v>198</v>
      </c>
      <c r="B202" s="3">
        <f>IF(Inputs!$B$28&lt;&gt;"Ready to model","PENDING INPUTS",L201)</f>
        <v>0</v>
      </c>
      <c r="C202" s="3">
        <f>IF(Inputs!$B$28&lt;&gt;"Ready to model","PENDING INPUTS",M201)</f>
        <v>0</v>
      </c>
      <c r="D202" s="3">
        <f>IF(Inputs!$B$28&lt;&gt;"Ready to model","PENDING INPUTS",ROUND(B202*(Inputs!$B$17)/12,2))</f>
        <v>0</v>
      </c>
      <c r="E202" s="3">
        <f>IF(Inputs!$B$28&lt;&gt;"Ready to model","PENDING INPUTS",ROUND(C202*Inputs!$B$5/12,2))</f>
        <v>0</v>
      </c>
      <c r="F202" s="3">
        <f>IF(Inputs!$B$28&lt;&gt;"Ready to model","PENDING INPUTS",MIN(B202+D202,IF(A202&gt;=Inputs!$B$18,B202+D202,ROUND(IF(Inputs!$B$17=0,Inputs!$B$8*(1+Inputs!$B$19*Inputs!$B$20)/Inputs!$B$18,-PMT(Inputs!$B$17/12,Inputs!$B$18,Inputs!$B$8*(1+Inputs!$B$19*Inputs!$B$20))),2))))</f>
        <v>0</v>
      </c>
      <c r="G202" s="3">
        <f>IF(Inputs!$B$28&lt;&gt;"Ready to model","PENDING INPUTS",MIN(C202+E202,Inputs!$B$9))</f>
        <v>0</v>
      </c>
      <c r="H202" s="3">
        <f>IF(Inputs!$B$28&lt;&gt;"Ready to model","PENDING INPUTS",Inputs!$B$7)</f>
        <v>550</v>
      </c>
      <c r="I202" s="3">
        <f>IF(Inputs!$B$28&lt;&gt;"Ready to model","PENDING INPUTS",MAX(0,F202+G202-H202))</f>
        <v>0</v>
      </c>
      <c r="J202" s="3">
        <f>IF(Inputs!$B$28&lt;&gt;"Ready to model","PENDING INPUTS",IF(F202+G202&gt;H202,IF(F202+G202=0,0,H202*F202/(F202+G202)),MIN(B202+D202,F202+MAX(0,H202-F202-G202-IF((Inputs!$B$17)&lt;Inputs!$B$5,C202+E202-G202,0)))))</f>
        <v>0</v>
      </c>
      <c r="K202" s="3">
        <f>IF(Inputs!$B$28&lt;&gt;"Ready to model","PENDING INPUTS",MIN(C202+E202,MAX(0,H202-J202)))</f>
        <v>0</v>
      </c>
      <c r="L202" s="3">
        <f>IF(Inputs!$B$28&lt;&gt;"Ready to model","PENDING INPUTS",MAX(0,B202+D202-J202))</f>
        <v>0</v>
      </c>
      <c r="M202" s="3">
        <f>IF(Inputs!$B$28&lt;&gt;"Ready to model","PENDING INPUTS",MAX(0,C202+E202-K202))</f>
        <v>0</v>
      </c>
      <c r="N202" s="3">
        <f>IF(Inputs!$B$28&lt;&gt;"Ready to model","PENDING INPUTS",L202+M202)</f>
        <v>0</v>
      </c>
      <c r="O202" s="3">
        <f>IF(Inputs!$B$28&lt;&gt;"Ready to model","PENDING INPUTS",D202+E202+O201)</f>
        <v>1516.37</v>
      </c>
      <c r="P202" s="3">
        <f>IF(Inputs!$B$28&lt;&gt;"Ready to model","PENDING INPUTS",J202+K202+P201)</f>
        <v>11532.370000000006</v>
      </c>
    </row>
    <row r="203" spans="1:16" ht="27.95" customHeight="1" x14ac:dyDescent="0.25">
      <c r="A203">
        <v>199</v>
      </c>
      <c r="B203" s="3">
        <f>IF(Inputs!$B$28&lt;&gt;"Ready to model","PENDING INPUTS",L202)</f>
        <v>0</v>
      </c>
      <c r="C203" s="3">
        <f>IF(Inputs!$B$28&lt;&gt;"Ready to model","PENDING INPUTS",M202)</f>
        <v>0</v>
      </c>
      <c r="D203" s="3">
        <f>IF(Inputs!$B$28&lt;&gt;"Ready to model","PENDING INPUTS",ROUND(B203*(Inputs!$B$17)/12,2))</f>
        <v>0</v>
      </c>
      <c r="E203" s="3">
        <f>IF(Inputs!$B$28&lt;&gt;"Ready to model","PENDING INPUTS",ROUND(C203*Inputs!$B$5/12,2))</f>
        <v>0</v>
      </c>
      <c r="F203" s="3">
        <f>IF(Inputs!$B$28&lt;&gt;"Ready to model","PENDING INPUTS",MIN(B203+D203,IF(A203&gt;=Inputs!$B$18,B203+D203,ROUND(IF(Inputs!$B$17=0,Inputs!$B$8*(1+Inputs!$B$19*Inputs!$B$20)/Inputs!$B$18,-PMT(Inputs!$B$17/12,Inputs!$B$18,Inputs!$B$8*(1+Inputs!$B$19*Inputs!$B$20))),2))))</f>
        <v>0</v>
      </c>
      <c r="G203" s="3">
        <f>IF(Inputs!$B$28&lt;&gt;"Ready to model","PENDING INPUTS",MIN(C203+E203,Inputs!$B$9))</f>
        <v>0</v>
      </c>
      <c r="H203" s="3">
        <f>IF(Inputs!$B$28&lt;&gt;"Ready to model","PENDING INPUTS",Inputs!$B$7)</f>
        <v>550</v>
      </c>
      <c r="I203" s="3">
        <f>IF(Inputs!$B$28&lt;&gt;"Ready to model","PENDING INPUTS",MAX(0,F203+G203-H203))</f>
        <v>0</v>
      </c>
      <c r="J203" s="3">
        <f>IF(Inputs!$B$28&lt;&gt;"Ready to model","PENDING INPUTS",IF(F203+G203&gt;H203,IF(F203+G203=0,0,H203*F203/(F203+G203)),MIN(B203+D203,F203+MAX(0,H203-F203-G203-IF((Inputs!$B$17)&lt;Inputs!$B$5,C203+E203-G203,0)))))</f>
        <v>0</v>
      </c>
      <c r="K203" s="3">
        <f>IF(Inputs!$B$28&lt;&gt;"Ready to model","PENDING INPUTS",MIN(C203+E203,MAX(0,H203-J203)))</f>
        <v>0</v>
      </c>
      <c r="L203" s="3">
        <f>IF(Inputs!$B$28&lt;&gt;"Ready to model","PENDING INPUTS",MAX(0,B203+D203-J203))</f>
        <v>0</v>
      </c>
      <c r="M203" s="3">
        <f>IF(Inputs!$B$28&lt;&gt;"Ready to model","PENDING INPUTS",MAX(0,C203+E203-K203))</f>
        <v>0</v>
      </c>
      <c r="N203" s="3">
        <f>IF(Inputs!$B$28&lt;&gt;"Ready to model","PENDING INPUTS",L203+M203)</f>
        <v>0</v>
      </c>
      <c r="O203" s="3">
        <f>IF(Inputs!$B$28&lt;&gt;"Ready to model","PENDING INPUTS",D203+E203+O202)</f>
        <v>1516.37</v>
      </c>
      <c r="P203" s="3">
        <f>IF(Inputs!$B$28&lt;&gt;"Ready to model","PENDING INPUTS",J203+K203+P202)</f>
        <v>11532.370000000006</v>
      </c>
    </row>
    <row r="204" spans="1:16" ht="27.95" customHeight="1" x14ac:dyDescent="0.25">
      <c r="A204">
        <v>200</v>
      </c>
      <c r="B204" s="3">
        <f>IF(Inputs!$B$28&lt;&gt;"Ready to model","PENDING INPUTS",L203)</f>
        <v>0</v>
      </c>
      <c r="C204" s="3">
        <f>IF(Inputs!$B$28&lt;&gt;"Ready to model","PENDING INPUTS",M203)</f>
        <v>0</v>
      </c>
      <c r="D204" s="3">
        <f>IF(Inputs!$B$28&lt;&gt;"Ready to model","PENDING INPUTS",ROUND(B204*(Inputs!$B$17)/12,2))</f>
        <v>0</v>
      </c>
      <c r="E204" s="3">
        <f>IF(Inputs!$B$28&lt;&gt;"Ready to model","PENDING INPUTS",ROUND(C204*Inputs!$B$5/12,2))</f>
        <v>0</v>
      </c>
      <c r="F204" s="3">
        <f>IF(Inputs!$B$28&lt;&gt;"Ready to model","PENDING INPUTS",MIN(B204+D204,IF(A204&gt;=Inputs!$B$18,B204+D204,ROUND(IF(Inputs!$B$17=0,Inputs!$B$8*(1+Inputs!$B$19*Inputs!$B$20)/Inputs!$B$18,-PMT(Inputs!$B$17/12,Inputs!$B$18,Inputs!$B$8*(1+Inputs!$B$19*Inputs!$B$20))),2))))</f>
        <v>0</v>
      </c>
      <c r="G204" s="3">
        <f>IF(Inputs!$B$28&lt;&gt;"Ready to model","PENDING INPUTS",MIN(C204+E204,Inputs!$B$9))</f>
        <v>0</v>
      </c>
      <c r="H204" s="3">
        <f>IF(Inputs!$B$28&lt;&gt;"Ready to model","PENDING INPUTS",Inputs!$B$7)</f>
        <v>550</v>
      </c>
      <c r="I204" s="3">
        <f>IF(Inputs!$B$28&lt;&gt;"Ready to model","PENDING INPUTS",MAX(0,F204+G204-H204))</f>
        <v>0</v>
      </c>
      <c r="J204" s="3">
        <f>IF(Inputs!$B$28&lt;&gt;"Ready to model","PENDING INPUTS",IF(F204+G204&gt;H204,IF(F204+G204=0,0,H204*F204/(F204+G204)),MIN(B204+D204,F204+MAX(0,H204-F204-G204-IF((Inputs!$B$17)&lt;Inputs!$B$5,C204+E204-G204,0)))))</f>
        <v>0</v>
      </c>
      <c r="K204" s="3">
        <f>IF(Inputs!$B$28&lt;&gt;"Ready to model","PENDING INPUTS",MIN(C204+E204,MAX(0,H204-J204)))</f>
        <v>0</v>
      </c>
      <c r="L204" s="3">
        <f>IF(Inputs!$B$28&lt;&gt;"Ready to model","PENDING INPUTS",MAX(0,B204+D204-J204))</f>
        <v>0</v>
      </c>
      <c r="M204" s="3">
        <f>IF(Inputs!$B$28&lt;&gt;"Ready to model","PENDING INPUTS",MAX(0,C204+E204-K204))</f>
        <v>0</v>
      </c>
      <c r="N204" s="3">
        <f>IF(Inputs!$B$28&lt;&gt;"Ready to model","PENDING INPUTS",L204+M204)</f>
        <v>0</v>
      </c>
      <c r="O204" s="3">
        <f>IF(Inputs!$B$28&lt;&gt;"Ready to model","PENDING INPUTS",D204+E204+O203)</f>
        <v>1516.37</v>
      </c>
      <c r="P204" s="3">
        <f>IF(Inputs!$B$28&lt;&gt;"Ready to model","PENDING INPUTS",J204+K204+P203)</f>
        <v>11532.370000000006</v>
      </c>
    </row>
    <row r="205" spans="1:16" ht="27.95" customHeight="1" x14ac:dyDescent="0.25">
      <c r="A205">
        <v>201</v>
      </c>
      <c r="B205" s="3">
        <f>IF(Inputs!$B$28&lt;&gt;"Ready to model","PENDING INPUTS",L204)</f>
        <v>0</v>
      </c>
      <c r="C205" s="3">
        <f>IF(Inputs!$B$28&lt;&gt;"Ready to model","PENDING INPUTS",M204)</f>
        <v>0</v>
      </c>
      <c r="D205" s="3">
        <f>IF(Inputs!$B$28&lt;&gt;"Ready to model","PENDING INPUTS",ROUND(B205*(Inputs!$B$17)/12,2))</f>
        <v>0</v>
      </c>
      <c r="E205" s="3">
        <f>IF(Inputs!$B$28&lt;&gt;"Ready to model","PENDING INPUTS",ROUND(C205*Inputs!$B$5/12,2))</f>
        <v>0</v>
      </c>
      <c r="F205" s="3">
        <f>IF(Inputs!$B$28&lt;&gt;"Ready to model","PENDING INPUTS",MIN(B205+D205,IF(A205&gt;=Inputs!$B$18,B205+D205,ROUND(IF(Inputs!$B$17=0,Inputs!$B$8*(1+Inputs!$B$19*Inputs!$B$20)/Inputs!$B$18,-PMT(Inputs!$B$17/12,Inputs!$B$18,Inputs!$B$8*(1+Inputs!$B$19*Inputs!$B$20))),2))))</f>
        <v>0</v>
      </c>
      <c r="G205" s="3">
        <f>IF(Inputs!$B$28&lt;&gt;"Ready to model","PENDING INPUTS",MIN(C205+E205,Inputs!$B$9))</f>
        <v>0</v>
      </c>
      <c r="H205" s="3">
        <f>IF(Inputs!$B$28&lt;&gt;"Ready to model","PENDING INPUTS",Inputs!$B$7)</f>
        <v>550</v>
      </c>
      <c r="I205" s="3">
        <f>IF(Inputs!$B$28&lt;&gt;"Ready to model","PENDING INPUTS",MAX(0,F205+G205-H205))</f>
        <v>0</v>
      </c>
      <c r="J205" s="3">
        <f>IF(Inputs!$B$28&lt;&gt;"Ready to model","PENDING INPUTS",IF(F205+G205&gt;H205,IF(F205+G205=0,0,H205*F205/(F205+G205)),MIN(B205+D205,F205+MAX(0,H205-F205-G205-IF((Inputs!$B$17)&lt;Inputs!$B$5,C205+E205-G205,0)))))</f>
        <v>0</v>
      </c>
      <c r="K205" s="3">
        <f>IF(Inputs!$B$28&lt;&gt;"Ready to model","PENDING INPUTS",MIN(C205+E205,MAX(0,H205-J205)))</f>
        <v>0</v>
      </c>
      <c r="L205" s="3">
        <f>IF(Inputs!$B$28&lt;&gt;"Ready to model","PENDING INPUTS",MAX(0,B205+D205-J205))</f>
        <v>0</v>
      </c>
      <c r="M205" s="3">
        <f>IF(Inputs!$B$28&lt;&gt;"Ready to model","PENDING INPUTS",MAX(0,C205+E205-K205))</f>
        <v>0</v>
      </c>
      <c r="N205" s="3">
        <f>IF(Inputs!$B$28&lt;&gt;"Ready to model","PENDING INPUTS",L205+M205)</f>
        <v>0</v>
      </c>
      <c r="O205" s="3">
        <f>IF(Inputs!$B$28&lt;&gt;"Ready to model","PENDING INPUTS",D205+E205+O204)</f>
        <v>1516.37</v>
      </c>
      <c r="P205" s="3">
        <f>IF(Inputs!$B$28&lt;&gt;"Ready to model","PENDING INPUTS",J205+K205+P204)</f>
        <v>11532.370000000006</v>
      </c>
    </row>
    <row r="206" spans="1:16" ht="27.95" customHeight="1" x14ac:dyDescent="0.25">
      <c r="A206">
        <v>202</v>
      </c>
      <c r="B206" s="3">
        <f>IF(Inputs!$B$28&lt;&gt;"Ready to model","PENDING INPUTS",L205)</f>
        <v>0</v>
      </c>
      <c r="C206" s="3">
        <f>IF(Inputs!$B$28&lt;&gt;"Ready to model","PENDING INPUTS",M205)</f>
        <v>0</v>
      </c>
      <c r="D206" s="3">
        <f>IF(Inputs!$B$28&lt;&gt;"Ready to model","PENDING INPUTS",ROUND(B206*(Inputs!$B$17)/12,2))</f>
        <v>0</v>
      </c>
      <c r="E206" s="3">
        <f>IF(Inputs!$B$28&lt;&gt;"Ready to model","PENDING INPUTS",ROUND(C206*Inputs!$B$5/12,2))</f>
        <v>0</v>
      </c>
      <c r="F206" s="3">
        <f>IF(Inputs!$B$28&lt;&gt;"Ready to model","PENDING INPUTS",MIN(B206+D206,IF(A206&gt;=Inputs!$B$18,B206+D206,ROUND(IF(Inputs!$B$17=0,Inputs!$B$8*(1+Inputs!$B$19*Inputs!$B$20)/Inputs!$B$18,-PMT(Inputs!$B$17/12,Inputs!$B$18,Inputs!$B$8*(1+Inputs!$B$19*Inputs!$B$20))),2))))</f>
        <v>0</v>
      </c>
      <c r="G206" s="3">
        <f>IF(Inputs!$B$28&lt;&gt;"Ready to model","PENDING INPUTS",MIN(C206+E206,Inputs!$B$9))</f>
        <v>0</v>
      </c>
      <c r="H206" s="3">
        <f>IF(Inputs!$B$28&lt;&gt;"Ready to model","PENDING INPUTS",Inputs!$B$7)</f>
        <v>550</v>
      </c>
      <c r="I206" s="3">
        <f>IF(Inputs!$B$28&lt;&gt;"Ready to model","PENDING INPUTS",MAX(0,F206+G206-H206))</f>
        <v>0</v>
      </c>
      <c r="J206" s="3">
        <f>IF(Inputs!$B$28&lt;&gt;"Ready to model","PENDING INPUTS",IF(F206+G206&gt;H206,IF(F206+G206=0,0,H206*F206/(F206+G206)),MIN(B206+D206,F206+MAX(0,H206-F206-G206-IF((Inputs!$B$17)&lt;Inputs!$B$5,C206+E206-G206,0)))))</f>
        <v>0</v>
      </c>
      <c r="K206" s="3">
        <f>IF(Inputs!$B$28&lt;&gt;"Ready to model","PENDING INPUTS",MIN(C206+E206,MAX(0,H206-J206)))</f>
        <v>0</v>
      </c>
      <c r="L206" s="3">
        <f>IF(Inputs!$B$28&lt;&gt;"Ready to model","PENDING INPUTS",MAX(0,B206+D206-J206))</f>
        <v>0</v>
      </c>
      <c r="M206" s="3">
        <f>IF(Inputs!$B$28&lt;&gt;"Ready to model","PENDING INPUTS",MAX(0,C206+E206-K206))</f>
        <v>0</v>
      </c>
      <c r="N206" s="3">
        <f>IF(Inputs!$B$28&lt;&gt;"Ready to model","PENDING INPUTS",L206+M206)</f>
        <v>0</v>
      </c>
      <c r="O206" s="3">
        <f>IF(Inputs!$B$28&lt;&gt;"Ready to model","PENDING INPUTS",D206+E206+O205)</f>
        <v>1516.37</v>
      </c>
      <c r="P206" s="3">
        <f>IF(Inputs!$B$28&lt;&gt;"Ready to model","PENDING INPUTS",J206+K206+P205)</f>
        <v>11532.370000000006</v>
      </c>
    </row>
    <row r="207" spans="1:16" ht="27.95" customHeight="1" x14ac:dyDescent="0.25">
      <c r="A207">
        <v>203</v>
      </c>
      <c r="B207" s="3">
        <f>IF(Inputs!$B$28&lt;&gt;"Ready to model","PENDING INPUTS",L206)</f>
        <v>0</v>
      </c>
      <c r="C207" s="3">
        <f>IF(Inputs!$B$28&lt;&gt;"Ready to model","PENDING INPUTS",M206)</f>
        <v>0</v>
      </c>
      <c r="D207" s="3">
        <f>IF(Inputs!$B$28&lt;&gt;"Ready to model","PENDING INPUTS",ROUND(B207*(Inputs!$B$17)/12,2))</f>
        <v>0</v>
      </c>
      <c r="E207" s="3">
        <f>IF(Inputs!$B$28&lt;&gt;"Ready to model","PENDING INPUTS",ROUND(C207*Inputs!$B$5/12,2))</f>
        <v>0</v>
      </c>
      <c r="F207" s="3">
        <f>IF(Inputs!$B$28&lt;&gt;"Ready to model","PENDING INPUTS",MIN(B207+D207,IF(A207&gt;=Inputs!$B$18,B207+D207,ROUND(IF(Inputs!$B$17=0,Inputs!$B$8*(1+Inputs!$B$19*Inputs!$B$20)/Inputs!$B$18,-PMT(Inputs!$B$17/12,Inputs!$B$18,Inputs!$B$8*(1+Inputs!$B$19*Inputs!$B$20))),2))))</f>
        <v>0</v>
      </c>
      <c r="G207" s="3">
        <f>IF(Inputs!$B$28&lt;&gt;"Ready to model","PENDING INPUTS",MIN(C207+E207,Inputs!$B$9))</f>
        <v>0</v>
      </c>
      <c r="H207" s="3">
        <f>IF(Inputs!$B$28&lt;&gt;"Ready to model","PENDING INPUTS",Inputs!$B$7)</f>
        <v>550</v>
      </c>
      <c r="I207" s="3">
        <f>IF(Inputs!$B$28&lt;&gt;"Ready to model","PENDING INPUTS",MAX(0,F207+G207-H207))</f>
        <v>0</v>
      </c>
      <c r="J207" s="3">
        <f>IF(Inputs!$B$28&lt;&gt;"Ready to model","PENDING INPUTS",IF(F207+G207&gt;H207,IF(F207+G207=0,0,H207*F207/(F207+G207)),MIN(B207+D207,F207+MAX(0,H207-F207-G207-IF((Inputs!$B$17)&lt;Inputs!$B$5,C207+E207-G207,0)))))</f>
        <v>0</v>
      </c>
      <c r="K207" s="3">
        <f>IF(Inputs!$B$28&lt;&gt;"Ready to model","PENDING INPUTS",MIN(C207+E207,MAX(0,H207-J207)))</f>
        <v>0</v>
      </c>
      <c r="L207" s="3">
        <f>IF(Inputs!$B$28&lt;&gt;"Ready to model","PENDING INPUTS",MAX(0,B207+D207-J207))</f>
        <v>0</v>
      </c>
      <c r="M207" s="3">
        <f>IF(Inputs!$B$28&lt;&gt;"Ready to model","PENDING INPUTS",MAX(0,C207+E207-K207))</f>
        <v>0</v>
      </c>
      <c r="N207" s="3">
        <f>IF(Inputs!$B$28&lt;&gt;"Ready to model","PENDING INPUTS",L207+M207)</f>
        <v>0</v>
      </c>
      <c r="O207" s="3">
        <f>IF(Inputs!$B$28&lt;&gt;"Ready to model","PENDING INPUTS",D207+E207+O206)</f>
        <v>1516.37</v>
      </c>
      <c r="P207" s="3">
        <f>IF(Inputs!$B$28&lt;&gt;"Ready to model","PENDING INPUTS",J207+K207+P206)</f>
        <v>11532.370000000006</v>
      </c>
    </row>
    <row r="208" spans="1:16" ht="27.95" customHeight="1" x14ac:dyDescent="0.25">
      <c r="A208">
        <v>204</v>
      </c>
      <c r="B208" s="3">
        <f>IF(Inputs!$B$28&lt;&gt;"Ready to model","PENDING INPUTS",L207)</f>
        <v>0</v>
      </c>
      <c r="C208" s="3">
        <f>IF(Inputs!$B$28&lt;&gt;"Ready to model","PENDING INPUTS",M207)</f>
        <v>0</v>
      </c>
      <c r="D208" s="3">
        <f>IF(Inputs!$B$28&lt;&gt;"Ready to model","PENDING INPUTS",ROUND(B208*(Inputs!$B$17)/12,2))</f>
        <v>0</v>
      </c>
      <c r="E208" s="3">
        <f>IF(Inputs!$B$28&lt;&gt;"Ready to model","PENDING INPUTS",ROUND(C208*Inputs!$B$5/12,2))</f>
        <v>0</v>
      </c>
      <c r="F208" s="3">
        <f>IF(Inputs!$B$28&lt;&gt;"Ready to model","PENDING INPUTS",MIN(B208+D208,IF(A208&gt;=Inputs!$B$18,B208+D208,ROUND(IF(Inputs!$B$17=0,Inputs!$B$8*(1+Inputs!$B$19*Inputs!$B$20)/Inputs!$B$18,-PMT(Inputs!$B$17/12,Inputs!$B$18,Inputs!$B$8*(1+Inputs!$B$19*Inputs!$B$20))),2))))</f>
        <v>0</v>
      </c>
      <c r="G208" s="3">
        <f>IF(Inputs!$B$28&lt;&gt;"Ready to model","PENDING INPUTS",MIN(C208+E208,Inputs!$B$9))</f>
        <v>0</v>
      </c>
      <c r="H208" s="3">
        <f>IF(Inputs!$B$28&lt;&gt;"Ready to model","PENDING INPUTS",Inputs!$B$7)</f>
        <v>550</v>
      </c>
      <c r="I208" s="3">
        <f>IF(Inputs!$B$28&lt;&gt;"Ready to model","PENDING INPUTS",MAX(0,F208+G208-H208))</f>
        <v>0</v>
      </c>
      <c r="J208" s="3">
        <f>IF(Inputs!$B$28&lt;&gt;"Ready to model","PENDING INPUTS",IF(F208+G208&gt;H208,IF(F208+G208=0,0,H208*F208/(F208+G208)),MIN(B208+D208,F208+MAX(0,H208-F208-G208-IF((Inputs!$B$17)&lt;Inputs!$B$5,C208+E208-G208,0)))))</f>
        <v>0</v>
      </c>
      <c r="K208" s="3">
        <f>IF(Inputs!$B$28&lt;&gt;"Ready to model","PENDING INPUTS",MIN(C208+E208,MAX(0,H208-J208)))</f>
        <v>0</v>
      </c>
      <c r="L208" s="3">
        <f>IF(Inputs!$B$28&lt;&gt;"Ready to model","PENDING INPUTS",MAX(0,B208+D208-J208))</f>
        <v>0</v>
      </c>
      <c r="M208" s="3">
        <f>IF(Inputs!$B$28&lt;&gt;"Ready to model","PENDING INPUTS",MAX(0,C208+E208-K208))</f>
        <v>0</v>
      </c>
      <c r="N208" s="3">
        <f>IF(Inputs!$B$28&lt;&gt;"Ready to model","PENDING INPUTS",L208+M208)</f>
        <v>0</v>
      </c>
      <c r="O208" s="3">
        <f>IF(Inputs!$B$28&lt;&gt;"Ready to model","PENDING INPUTS",D208+E208+O207)</f>
        <v>1516.37</v>
      </c>
      <c r="P208" s="3">
        <f>IF(Inputs!$B$28&lt;&gt;"Ready to model","PENDING INPUTS",J208+K208+P207)</f>
        <v>11532.370000000006</v>
      </c>
    </row>
    <row r="209" spans="1:16" ht="27.95" customHeight="1" x14ac:dyDescent="0.25">
      <c r="A209">
        <v>205</v>
      </c>
      <c r="B209" s="3">
        <f>IF(Inputs!$B$28&lt;&gt;"Ready to model","PENDING INPUTS",L208)</f>
        <v>0</v>
      </c>
      <c r="C209" s="3">
        <f>IF(Inputs!$B$28&lt;&gt;"Ready to model","PENDING INPUTS",M208)</f>
        <v>0</v>
      </c>
      <c r="D209" s="3">
        <f>IF(Inputs!$B$28&lt;&gt;"Ready to model","PENDING INPUTS",ROUND(B209*(Inputs!$B$17)/12,2))</f>
        <v>0</v>
      </c>
      <c r="E209" s="3">
        <f>IF(Inputs!$B$28&lt;&gt;"Ready to model","PENDING INPUTS",ROUND(C209*Inputs!$B$5/12,2))</f>
        <v>0</v>
      </c>
      <c r="F209" s="3">
        <f>IF(Inputs!$B$28&lt;&gt;"Ready to model","PENDING INPUTS",MIN(B209+D209,IF(A209&gt;=Inputs!$B$18,B209+D209,ROUND(IF(Inputs!$B$17=0,Inputs!$B$8*(1+Inputs!$B$19*Inputs!$B$20)/Inputs!$B$18,-PMT(Inputs!$B$17/12,Inputs!$B$18,Inputs!$B$8*(1+Inputs!$B$19*Inputs!$B$20))),2))))</f>
        <v>0</v>
      </c>
      <c r="G209" s="3">
        <f>IF(Inputs!$B$28&lt;&gt;"Ready to model","PENDING INPUTS",MIN(C209+E209,Inputs!$B$9))</f>
        <v>0</v>
      </c>
      <c r="H209" s="3">
        <f>IF(Inputs!$B$28&lt;&gt;"Ready to model","PENDING INPUTS",Inputs!$B$7)</f>
        <v>550</v>
      </c>
      <c r="I209" s="3">
        <f>IF(Inputs!$B$28&lt;&gt;"Ready to model","PENDING INPUTS",MAX(0,F209+G209-H209))</f>
        <v>0</v>
      </c>
      <c r="J209" s="3">
        <f>IF(Inputs!$B$28&lt;&gt;"Ready to model","PENDING INPUTS",IF(F209+G209&gt;H209,IF(F209+G209=0,0,H209*F209/(F209+G209)),MIN(B209+D209,F209+MAX(0,H209-F209-G209-IF((Inputs!$B$17)&lt;Inputs!$B$5,C209+E209-G209,0)))))</f>
        <v>0</v>
      </c>
      <c r="K209" s="3">
        <f>IF(Inputs!$B$28&lt;&gt;"Ready to model","PENDING INPUTS",MIN(C209+E209,MAX(0,H209-J209)))</f>
        <v>0</v>
      </c>
      <c r="L209" s="3">
        <f>IF(Inputs!$B$28&lt;&gt;"Ready to model","PENDING INPUTS",MAX(0,B209+D209-J209))</f>
        <v>0</v>
      </c>
      <c r="M209" s="3">
        <f>IF(Inputs!$B$28&lt;&gt;"Ready to model","PENDING INPUTS",MAX(0,C209+E209-K209))</f>
        <v>0</v>
      </c>
      <c r="N209" s="3">
        <f>IF(Inputs!$B$28&lt;&gt;"Ready to model","PENDING INPUTS",L209+M209)</f>
        <v>0</v>
      </c>
      <c r="O209" s="3">
        <f>IF(Inputs!$B$28&lt;&gt;"Ready to model","PENDING INPUTS",D209+E209+O208)</f>
        <v>1516.37</v>
      </c>
      <c r="P209" s="3">
        <f>IF(Inputs!$B$28&lt;&gt;"Ready to model","PENDING INPUTS",J209+K209+P208)</f>
        <v>11532.370000000006</v>
      </c>
    </row>
    <row r="210" spans="1:16" ht="27.95" customHeight="1" x14ac:dyDescent="0.25">
      <c r="A210">
        <v>206</v>
      </c>
      <c r="B210" s="3">
        <f>IF(Inputs!$B$28&lt;&gt;"Ready to model","PENDING INPUTS",L209)</f>
        <v>0</v>
      </c>
      <c r="C210" s="3">
        <f>IF(Inputs!$B$28&lt;&gt;"Ready to model","PENDING INPUTS",M209)</f>
        <v>0</v>
      </c>
      <c r="D210" s="3">
        <f>IF(Inputs!$B$28&lt;&gt;"Ready to model","PENDING INPUTS",ROUND(B210*(Inputs!$B$17)/12,2))</f>
        <v>0</v>
      </c>
      <c r="E210" s="3">
        <f>IF(Inputs!$B$28&lt;&gt;"Ready to model","PENDING INPUTS",ROUND(C210*Inputs!$B$5/12,2))</f>
        <v>0</v>
      </c>
      <c r="F210" s="3">
        <f>IF(Inputs!$B$28&lt;&gt;"Ready to model","PENDING INPUTS",MIN(B210+D210,IF(A210&gt;=Inputs!$B$18,B210+D210,ROUND(IF(Inputs!$B$17=0,Inputs!$B$8*(1+Inputs!$B$19*Inputs!$B$20)/Inputs!$B$18,-PMT(Inputs!$B$17/12,Inputs!$B$18,Inputs!$B$8*(1+Inputs!$B$19*Inputs!$B$20))),2))))</f>
        <v>0</v>
      </c>
      <c r="G210" s="3">
        <f>IF(Inputs!$B$28&lt;&gt;"Ready to model","PENDING INPUTS",MIN(C210+E210,Inputs!$B$9))</f>
        <v>0</v>
      </c>
      <c r="H210" s="3">
        <f>IF(Inputs!$B$28&lt;&gt;"Ready to model","PENDING INPUTS",Inputs!$B$7)</f>
        <v>550</v>
      </c>
      <c r="I210" s="3">
        <f>IF(Inputs!$B$28&lt;&gt;"Ready to model","PENDING INPUTS",MAX(0,F210+G210-H210))</f>
        <v>0</v>
      </c>
      <c r="J210" s="3">
        <f>IF(Inputs!$B$28&lt;&gt;"Ready to model","PENDING INPUTS",IF(F210+G210&gt;H210,IF(F210+G210=0,0,H210*F210/(F210+G210)),MIN(B210+D210,F210+MAX(0,H210-F210-G210-IF((Inputs!$B$17)&lt;Inputs!$B$5,C210+E210-G210,0)))))</f>
        <v>0</v>
      </c>
      <c r="K210" s="3">
        <f>IF(Inputs!$B$28&lt;&gt;"Ready to model","PENDING INPUTS",MIN(C210+E210,MAX(0,H210-J210)))</f>
        <v>0</v>
      </c>
      <c r="L210" s="3">
        <f>IF(Inputs!$B$28&lt;&gt;"Ready to model","PENDING INPUTS",MAX(0,B210+D210-J210))</f>
        <v>0</v>
      </c>
      <c r="M210" s="3">
        <f>IF(Inputs!$B$28&lt;&gt;"Ready to model","PENDING INPUTS",MAX(0,C210+E210-K210))</f>
        <v>0</v>
      </c>
      <c r="N210" s="3">
        <f>IF(Inputs!$B$28&lt;&gt;"Ready to model","PENDING INPUTS",L210+M210)</f>
        <v>0</v>
      </c>
      <c r="O210" s="3">
        <f>IF(Inputs!$B$28&lt;&gt;"Ready to model","PENDING INPUTS",D210+E210+O209)</f>
        <v>1516.37</v>
      </c>
      <c r="P210" s="3">
        <f>IF(Inputs!$B$28&lt;&gt;"Ready to model","PENDING INPUTS",J210+K210+P209)</f>
        <v>11532.370000000006</v>
      </c>
    </row>
    <row r="211" spans="1:16" ht="27.95" customHeight="1" x14ac:dyDescent="0.25">
      <c r="A211">
        <v>207</v>
      </c>
      <c r="B211" s="3">
        <f>IF(Inputs!$B$28&lt;&gt;"Ready to model","PENDING INPUTS",L210)</f>
        <v>0</v>
      </c>
      <c r="C211" s="3">
        <f>IF(Inputs!$B$28&lt;&gt;"Ready to model","PENDING INPUTS",M210)</f>
        <v>0</v>
      </c>
      <c r="D211" s="3">
        <f>IF(Inputs!$B$28&lt;&gt;"Ready to model","PENDING INPUTS",ROUND(B211*(Inputs!$B$17)/12,2))</f>
        <v>0</v>
      </c>
      <c r="E211" s="3">
        <f>IF(Inputs!$B$28&lt;&gt;"Ready to model","PENDING INPUTS",ROUND(C211*Inputs!$B$5/12,2))</f>
        <v>0</v>
      </c>
      <c r="F211" s="3">
        <f>IF(Inputs!$B$28&lt;&gt;"Ready to model","PENDING INPUTS",MIN(B211+D211,IF(A211&gt;=Inputs!$B$18,B211+D211,ROUND(IF(Inputs!$B$17=0,Inputs!$B$8*(1+Inputs!$B$19*Inputs!$B$20)/Inputs!$B$18,-PMT(Inputs!$B$17/12,Inputs!$B$18,Inputs!$B$8*(1+Inputs!$B$19*Inputs!$B$20))),2))))</f>
        <v>0</v>
      </c>
      <c r="G211" s="3">
        <f>IF(Inputs!$B$28&lt;&gt;"Ready to model","PENDING INPUTS",MIN(C211+E211,Inputs!$B$9))</f>
        <v>0</v>
      </c>
      <c r="H211" s="3">
        <f>IF(Inputs!$B$28&lt;&gt;"Ready to model","PENDING INPUTS",Inputs!$B$7)</f>
        <v>550</v>
      </c>
      <c r="I211" s="3">
        <f>IF(Inputs!$B$28&lt;&gt;"Ready to model","PENDING INPUTS",MAX(0,F211+G211-H211))</f>
        <v>0</v>
      </c>
      <c r="J211" s="3">
        <f>IF(Inputs!$B$28&lt;&gt;"Ready to model","PENDING INPUTS",IF(F211+G211&gt;H211,IF(F211+G211=0,0,H211*F211/(F211+G211)),MIN(B211+D211,F211+MAX(0,H211-F211-G211-IF((Inputs!$B$17)&lt;Inputs!$B$5,C211+E211-G211,0)))))</f>
        <v>0</v>
      </c>
      <c r="K211" s="3">
        <f>IF(Inputs!$B$28&lt;&gt;"Ready to model","PENDING INPUTS",MIN(C211+E211,MAX(0,H211-J211)))</f>
        <v>0</v>
      </c>
      <c r="L211" s="3">
        <f>IF(Inputs!$B$28&lt;&gt;"Ready to model","PENDING INPUTS",MAX(0,B211+D211-J211))</f>
        <v>0</v>
      </c>
      <c r="M211" s="3">
        <f>IF(Inputs!$B$28&lt;&gt;"Ready to model","PENDING INPUTS",MAX(0,C211+E211-K211))</f>
        <v>0</v>
      </c>
      <c r="N211" s="3">
        <f>IF(Inputs!$B$28&lt;&gt;"Ready to model","PENDING INPUTS",L211+M211)</f>
        <v>0</v>
      </c>
      <c r="O211" s="3">
        <f>IF(Inputs!$B$28&lt;&gt;"Ready to model","PENDING INPUTS",D211+E211+O210)</f>
        <v>1516.37</v>
      </c>
      <c r="P211" s="3">
        <f>IF(Inputs!$B$28&lt;&gt;"Ready to model","PENDING INPUTS",J211+K211+P210)</f>
        <v>11532.370000000006</v>
      </c>
    </row>
    <row r="212" spans="1:16" ht="27.95" customHeight="1" x14ac:dyDescent="0.25">
      <c r="A212">
        <v>208</v>
      </c>
      <c r="B212" s="3">
        <f>IF(Inputs!$B$28&lt;&gt;"Ready to model","PENDING INPUTS",L211)</f>
        <v>0</v>
      </c>
      <c r="C212" s="3">
        <f>IF(Inputs!$B$28&lt;&gt;"Ready to model","PENDING INPUTS",M211)</f>
        <v>0</v>
      </c>
      <c r="D212" s="3">
        <f>IF(Inputs!$B$28&lt;&gt;"Ready to model","PENDING INPUTS",ROUND(B212*(Inputs!$B$17)/12,2))</f>
        <v>0</v>
      </c>
      <c r="E212" s="3">
        <f>IF(Inputs!$B$28&lt;&gt;"Ready to model","PENDING INPUTS",ROUND(C212*Inputs!$B$5/12,2))</f>
        <v>0</v>
      </c>
      <c r="F212" s="3">
        <f>IF(Inputs!$B$28&lt;&gt;"Ready to model","PENDING INPUTS",MIN(B212+D212,IF(A212&gt;=Inputs!$B$18,B212+D212,ROUND(IF(Inputs!$B$17=0,Inputs!$B$8*(1+Inputs!$B$19*Inputs!$B$20)/Inputs!$B$18,-PMT(Inputs!$B$17/12,Inputs!$B$18,Inputs!$B$8*(1+Inputs!$B$19*Inputs!$B$20))),2))))</f>
        <v>0</v>
      </c>
      <c r="G212" s="3">
        <f>IF(Inputs!$B$28&lt;&gt;"Ready to model","PENDING INPUTS",MIN(C212+E212,Inputs!$B$9))</f>
        <v>0</v>
      </c>
      <c r="H212" s="3">
        <f>IF(Inputs!$B$28&lt;&gt;"Ready to model","PENDING INPUTS",Inputs!$B$7)</f>
        <v>550</v>
      </c>
      <c r="I212" s="3">
        <f>IF(Inputs!$B$28&lt;&gt;"Ready to model","PENDING INPUTS",MAX(0,F212+G212-H212))</f>
        <v>0</v>
      </c>
      <c r="J212" s="3">
        <f>IF(Inputs!$B$28&lt;&gt;"Ready to model","PENDING INPUTS",IF(F212+G212&gt;H212,IF(F212+G212=0,0,H212*F212/(F212+G212)),MIN(B212+D212,F212+MAX(0,H212-F212-G212-IF((Inputs!$B$17)&lt;Inputs!$B$5,C212+E212-G212,0)))))</f>
        <v>0</v>
      </c>
      <c r="K212" s="3">
        <f>IF(Inputs!$B$28&lt;&gt;"Ready to model","PENDING INPUTS",MIN(C212+E212,MAX(0,H212-J212)))</f>
        <v>0</v>
      </c>
      <c r="L212" s="3">
        <f>IF(Inputs!$B$28&lt;&gt;"Ready to model","PENDING INPUTS",MAX(0,B212+D212-J212))</f>
        <v>0</v>
      </c>
      <c r="M212" s="3">
        <f>IF(Inputs!$B$28&lt;&gt;"Ready to model","PENDING INPUTS",MAX(0,C212+E212-K212))</f>
        <v>0</v>
      </c>
      <c r="N212" s="3">
        <f>IF(Inputs!$B$28&lt;&gt;"Ready to model","PENDING INPUTS",L212+M212)</f>
        <v>0</v>
      </c>
      <c r="O212" s="3">
        <f>IF(Inputs!$B$28&lt;&gt;"Ready to model","PENDING INPUTS",D212+E212+O211)</f>
        <v>1516.37</v>
      </c>
      <c r="P212" s="3">
        <f>IF(Inputs!$B$28&lt;&gt;"Ready to model","PENDING INPUTS",J212+K212+P211)</f>
        <v>11532.370000000006</v>
      </c>
    </row>
    <row r="213" spans="1:16" ht="27.95" customHeight="1" x14ac:dyDescent="0.25">
      <c r="A213">
        <v>209</v>
      </c>
      <c r="B213" s="3">
        <f>IF(Inputs!$B$28&lt;&gt;"Ready to model","PENDING INPUTS",L212)</f>
        <v>0</v>
      </c>
      <c r="C213" s="3">
        <f>IF(Inputs!$B$28&lt;&gt;"Ready to model","PENDING INPUTS",M212)</f>
        <v>0</v>
      </c>
      <c r="D213" s="3">
        <f>IF(Inputs!$B$28&lt;&gt;"Ready to model","PENDING INPUTS",ROUND(B213*(Inputs!$B$17)/12,2))</f>
        <v>0</v>
      </c>
      <c r="E213" s="3">
        <f>IF(Inputs!$B$28&lt;&gt;"Ready to model","PENDING INPUTS",ROUND(C213*Inputs!$B$5/12,2))</f>
        <v>0</v>
      </c>
      <c r="F213" s="3">
        <f>IF(Inputs!$B$28&lt;&gt;"Ready to model","PENDING INPUTS",MIN(B213+D213,IF(A213&gt;=Inputs!$B$18,B213+D213,ROUND(IF(Inputs!$B$17=0,Inputs!$B$8*(1+Inputs!$B$19*Inputs!$B$20)/Inputs!$B$18,-PMT(Inputs!$B$17/12,Inputs!$B$18,Inputs!$B$8*(1+Inputs!$B$19*Inputs!$B$20))),2))))</f>
        <v>0</v>
      </c>
      <c r="G213" s="3">
        <f>IF(Inputs!$B$28&lt;&gt;"Ready to model","PENDING INPUTS",MIN(C213+E213,Inputs!$B$9))</f>
        <v>0</v>
      </c>
      <c r="H213" s="3">
        <f>IF(Inputs!$B$28&lt;&gt;"Ready to model","PENDING INPUTS",Inputs!$B$7)</f>
        <v>550</v>
      </c>
      <c r="I213" s="3">
        <f>IF(Inputs!$B$28&lt;&gt;"Ready to model","PENDING INPUTS",MAX(0,F213+G213-H213))</f>
        <v>0</v>
      </c>
      <c r="J213" s="3">
        <f>IF(Inputs!$B$28&lt;&gt;"Ready to model","PENDING INPUTS",IF(F213+G213&gt;H213,IF(F213+G213=0,0,H213*F213/(F213+G213)),MIN(B213+D213,F213+MAX(0,H213-F213-G213-IF((Inputs!$B$17)&lt;Inputs!$B$5,C213+E213-G213,0)))))</f>
        <v>0</v>
      </c>
      <c r="K213" s="3">
        <f>IF(Inputs!$B$28&lt;&gt;"Ready to model","PENDING INPUTS",MIN(C213+E213,MAX(0,H213-J213)))</f>
        <v>0</v>
      </c>
      <c r="L213" s="3">
        <f>IF(Inputs!$B$28&lt;&gt;"Ready to model","PENDING INPUTS",MAX(0,B213+D213-J213))</f>
        <v>0</v>
      </c>
      <c r="M213" s="3">
        <f>IF(Inputs!$B$28&lt;&gt;"Ready to model","PENDING INPUTS",MAX(0,C213+E213-K213))</f>
        <v>0</v>
      </c>
      <c r="N213" s="3">
        <f>IF(Inputs!$B$28&lt;&gt;"Ready to model","PENDING INPUTS",L213+M213)</f>
        <v>0</v>
      </c>
      <c r="O213" s="3">
        <f>IF(Inputs!$B$28&lt;&gt;"Ready to model","PENDING INPUTS",D213+E213+O212)</f>
        <v>1516.37</v>
      </c>
      <c r="P213" s="3">
        <f>IF(Inputs!$B$28&lt;&gt;"Ready to model","PENDING INPUTS",J213+K213+P212)</f>
        <v>11532.370000000006</v>
      </c>
    </row>
    <row r="214" spans="1:16" ht="27.95" customHeight="1" x14ac:dyDescent="0.25">
      <c r="A214">
        <v>210</v>
      </c>
      <c r="B214" s="3">
        <f>IF(Inputs!$B$28&lt;&gt;"Ready to model","PENDING INPUTS",L213)</f>
        <v>0</v>
      </c>
      <c r="C214" s="3">
        <f>IF(Inputs!$B$28&lt;&gt;"Ready to model","PENDING INPUTS",M213)</f>
        <v>0</v>
      </c>
      <c r="D214" s="3">
        <f>IF(Inputs!$B$28&lt;&gt;"Ready to model","PENDING INPUTS",ROUND(B214*(Inputs!$B$17)/12,2))</f>
        <v>0</v>
      </c>
      <c r="E214" s="3">
        <f>IF(Inputs!$B$28&lt;&gt;"Ready to model","PENDING INPUTS",ROUND(C214*Inputs!$B$5/12,2))</f>
        <v>0</v>
      </c>
      <c r="F214" s="3">
        <f>IF(Inputs!$B$28&lt;&gt;"Ready to model","PENDING INPUTS",MIN(B214+D214,IF(A214&gt;=Inputs!$B$18,B214+D214,ROUND(IF(Inputs!$B$17=0,Inputs!$B$8*(1+Inputs!$B$19*Inputs!$B$20)/Inputs!$B$18,-PMT(Inputs!$B$17/12,Inputs!$B$18,Inputs!$B$8*(1+Inputs!$B$19*Inputs!$B$20))),2))))</f>
        <v>0</v>
      </c>
      <c r="G214" s="3">
        <f>IF(Inputs!$B$28&lt;&gt;"Ready to model","PENDING INPUTS",MIN(C214+E214,Inputs!$B$9))</f>
        <v>0</v>
      </c>
      <c r="H214" s="3">
        <f>IF(Inputs!$B$28&lt;&gt;"Ready to model","PENDING INPUTS",Inputs!$B$7)</f>
        <v>550</v>
      </c>
      <c r="I214" s="3">
        <f>IF(Inputs!$B$28&lt;&gt;"Ready to model","PENDING INPUTS",MAX(0,F214+G214-H214))</f>
        <v>0</v>
      </c>
      <c r="J214" s="3">
        <f>IF(Inputs!$B$28&lt;&gt;"Ready to model","PENDING INPUTS",IF(F214+G214&gt;H214,IF(F214+G214=0,0,H214*F214/(F214+G214)),MIN(B214+D214,F214+MAX(0,H214-F214-G214-IF((Inputs!$B$17)&lt;Inputs!$B$5,C214+E214-G214,0)))))</f>
        <v>0</v>
      </c>
      <c r="K214" s="3">
        <f>IF(Inputs!$B$28&lt;&gt;"Ready to model","PENDING INPUTS",MIN(C214+E214,MAX(0,H214-J214)))</f>
        <v>0</v>
      </c>
      <c r="L214" s="3">
        <f>IF(Inputs!$B$28&lt;&gt;"Ready to model","PENDING INPUTS",MAX(0,B214+D214-J214))</f>
        <v>0</v>
      </c>
      <c r="M214" s="3">
        <f>IF(Inputs!$B$28&lt;&gt;"Ready to model","PENDING INPUTS",MAX(0,C214+E214-K214))</f>
        <v>0</v>
      </c>
      <c r="N214" s="3">
        <f>IF(Inputs!$B$28&lt;&gt;"Ready to model","PENDING INPUTS",L214+M214)</f>
        <v>0</v>
      </c>
      <c r="O214" s="3">
        <f>IF(Inputs!$B$28&lt;&gt;"Ready to model","PENDING INPUTS",D214+E214+O213)</f>
        <v>1516.37</v>
      </c>
      <c r="P214" s="3">
        <f>IF(Inputs!$B$28&lt;&gt;"Ready to model","PENDING INPUTS",J214+K214+P213)</f>
        <v>11532.370000000006</v>
      </c>
    </row>
    <row r="215" spans="1:16" ht="27.95" customHeight="1" x14ac:dyDescent="0.25">
      <c r="A215">
        <v>211</v>
      </c>
      <c r="B215" s="3">
        <f>IF(Inputs!$B$28&lt;&gt;"Ready to model","PENDING INPUTS",L214)</f>
        <v>0</v>
      </c>
      <c r="C215" s="3">
        <f>IF(Inputs!$B$28&lt;&gt;"Ready to model","PENDING INPUTS",M214)</f>
        <v>0</v>
      </c>
      <c r="D215" s="3">
        <f>IF(Inputs!$B$28&lt;&gt;"Ready to model","PENDING INPUTS",ROUND(B215*(Inputs!$B$17)/12,2))</f>
        <v>0</v>
      </c>
      <c r="E215" s="3">
        <f>IF(Inputs!$B$28&lt;&gt;"Ready to model","PENDING INPUTS",ROUND(C215*Inputs!$B$5/12,2))</f>
        <v>0</v>
      </c>
      <c r="F215" s="3">
        <f>IF(Inputs!$B$28&lt;&gt;"Ready to model","PENDING INPUTS",MIN(B215+D215,IF(A215&gt;=Inputs!$B$18,B215+D215,ROUND(IF(Inputs!$B$17=0,Inputs!$B$8*(1+Inputs!$B$19*Inputs!$B$20)/Inputs!$B$18,-PMT(Inputs!$B$17/12,Inputs!$B$18,Inputs!$B$8*(1+Inputs!$B$19*Inputs!$B$20))),2))))</f>
        <v>0</v>
      </c>
      <c r="G215" s="3">
        <f>IF(Inputs!$B$28&lt;&gt;"Ready to model","PENDING INPUTS",MIN(C215+E215,Inputs!$B$9))</f>
        <v>0</v>
      </c>
      <c r="H215" s="3">
        <f>IF(Inputs!$B$28&lt;&gt;"Ready to model","PENDING INPUTS",Inputs!$B$7)</f>
        <v>550</v>
      </c>
      <c r="I215" s="3">
        <f>IF(Inputs!$B$28&lt;&gt;"Ready to model","PENDING INPUTS",MAX(0,F215+G215-H215))</f>
        <v>0</v>
      </c>
      <c r="J215" s="3">
        <f>IF(Inputs!$B$28&lt;&gt;"Ready to model","PENDING INPUTS",IF(F215+G215&gt;H215,IF(F215+G215=0,0,H215*F215/(F215+G215)),MIN(B215+D215,F215+MAX(0,H215-F215-G215-IF((Inputs!$B$17)&lt;Inputs!$B$5,C215+E215-G215,0)))))</f>
        <v>0</v>
      </c>
      <c r="K215" s="3">
        <f>IF(Inputs!$B$28&lt;&gt;"Ready to model","PENDING INPUTS",MIN(C215+E215,MAX(0,H215-J215)))</f>
        <v>0</v>
      </c>
      <c r="L215" s="3">
        <f>IF(Inputs!$B$28&lt;&gt;"Ready to model","PENDING INPUTS",MAX(0,B215+D215-J215))</f>
        <v>0</v>
      </c>
      <c r="M215" s="3">
        <f>IF(Inputs!$B$28&lt;&gt;"Ready to model","PENDING INPUTS",MAX(0,C215+E215-K215))</f>
        <v>0</v>
      </c>
      <c r="N215" s="3">
        <f>IF(Inputs!$B$28&lt;&gt;"Ready to model","PENDING INPUTS",L215+M215)</f>
        <v>0</v>
      </c>
      <c r="O215" s="3">
        <f>IF(Inputs!$B$28&lt;&gt;"Ready to model","PENDING INPUTS",D215+E215+O214)</f>
        <v>1516.37</v>
      </c>
      <c r="P215" s="3">
        <f>IF(Inputs!$B$28&lt;&gt;"Ready to model","PENDING INPUTS",J215+K215+P214)</f>
        <v>11532.370000000006</v>
      </c>
    </row>
    <row r="216" spans="1:16" ht="27.95" customHeight="1" x14ac:dyDescent="0.25">
      <c r="A216">
        <v>212</v>
      </c>
      <c r="B216" s="3">
        <f>IF(Inputs!$B$28&lt;&gt;"Ready to model","PENDING INPUTS",L215)</f>
        <v>0</v>
      </c>
      <c r="C216" s="3">
        <f>IF(Inputs!$B$28&lt;&gt;"Ready to model","PENDING INPUTS",M215)</f>
        <v>0</v>
      </c>
      <c r="D216" s="3">
        <f>IF(Inputs!$B$28&lt;&gt;"Ready to model","PENDING INPUTS",ROUND(B216*(Inputs!$B$17)/12,2))</f>
        <v>0</v>
      </c>
      <c r="E216" s="3">
        <f>IF(Inputs!$B$28&lt;&gt;"Ready to model","PENDING INPUTS",ROUND(C216*Inputs!$B$5/12,2))</f>
        <v>0</v>
      </c>
      <c r="F216" s="3">
        <f>IF(Inputs!$B$28&lt;&gt;"Ready to model","PENDING INPUTS",MIN(B216+D216,IF(A216&gt;=Inputs!$B$18,B216+D216,ROUND(IF(Inputs!$B$17=0,Inputs!$B$8*(1+Inputs!$B$19*Inputs!$B$20)/Inputs!$B$18,-PMT(Inputs!$B$17/12,Inputs!$B$18,Inputs!$B$8*(1+Inputs!$B$19*Inputs!$B$20))),2))))</f>
        <v>0</v>
      </c>
      <c r="G216" s="3">
        <f>IF(Inputs!$B$28&lt;&gt;"Ready to model","PENDING INPUTS",MIN(C216+E216,Inputs!$B$9))</f>
        <v>0</v>
      </c>
      <c r="H216" s="3">
        <f>IF(Inputs!$B$28&lt;&gt;"Ready to model","PENDING INPUTS",Inputs!$B$7)</f>
        <v>550</v>
      </c>
      <c r="I216" s="3">
        <f>IF(Inputs!$B$28&lt;&gt;"Ready to model","PENDING INPUTS",MAX(0,F216+G216-H216))</f>
        <v>0</v>
      </c>
      <c r="J216" s="3">
        <f>IF(Inputs!$B$28&lt;&gt;"Ready to model","PENDING INPUTS",IF(F216+G216&gt;H216,IF(F216+G216=0,0,H216*F216/(F216+G216)),MIN(B216+D216,F216+MAX(0,H216-F216-G216-IF((Inputs!$B$17)&lt;Inputs!$B$5,C216+E216-G216,0)))))</f>
        <v>0</v>
      </c>
      <c r="K216" s="3">
        <f>IF(Inputs!$B$28&lt;&gt;"Ready to model","PENDING INPUTS",MIN(C216+E216,MAX(0,H216-J216)))</f>
        <v>0</v>
      </c>
      <c r="L216" s="3">
        <f>IF(Inputs!$B$28&lt;&gt;"Ready to model","PENDING INPUTS",MAX(0,B216+D216-J216))</f>
        <v>0</v>
      </c>
      <c r="M216" s="3">
        <f>IF(Inputs!$B$28&lt;&gt;"Ready to model","PENDING INPUTS",MAX(0,C216+E216-K216))</f>
        <v>0</v>
      </c>
      <c r="N216" s="3">
        <f>IF(Inputs!$B$28&lt;&gt;"Ready to model","PENDING INPUTS",L216+M216)</f>
        <v>0</v>
      </c>
      <c r="O216" s="3">
        <f>IF(Inputs!$B$28&lt;&gt;"Ready to model","PENDING INPUTS",D216+E216+O215)</f>
        <v>1516.37</v>
      </c>
      <c r="P216" s="3">
        <f>IF(Inputs!$B$28&lt;&gt;"Ready to model","PENDING INPUTS",J216+K216+P215)</f>
        <v>11532.370000000006</v>
      </c>
    </row>
    <row r="217" spans="1:16" ht="27.95" customHeight="1" x14ac:dyDescent="0.25">
      <c r="A217">
        <v>213</v>
      </c>
      <c r="B217" s="3">
        <f>IF(Inputs!$B$28&lt;&gt;"Ready to model","PENDING INPUTS",L216)</f>
        <v>0</v>
      </c>
      <c r="C217" s="3">
        <f>IF(Inputs!$B$28&lt;&gt;"Ready to model","PENDING INPUTS",M216)</f>
        <v>0</v>
      </c>
      <c r="D217" s="3">
        <f>IF(Inputs!$B$28&lt;&gt;"Ready to model","PENDING INPUTS",ROUND(B217*(Inputs!$B$17)/12,2))</f>
        <v>0</v>
      </c>
      <c r="E217" s="3">
        <f>IF(Inputs!$B$28&lt;&gt;"Ready to model","PENDING INPUTS",ROUND(C217*Inputs!$B$5/12,2))</f>
        <v>0</v>
      </c>
      <c r="F217" s="3">
        <f>IF(Inputs!$B$28&lt;&gt;"Ready to model","PENDING INPUTS",MIN(B217+D217,IF(A217&gt;=Inputs!$B$18,B217+D217,ROUND(IF(Inputs!$B$17=0,Inputs!$B$8*(1+Inputs!$B$19*Inputs!$B$20)/Inputs!$B$18,-PMT(Inputs!$B$17/12,Inputs!$B$18,Inputs!$B$8*(1+Inputs!$B$19*Inputs!$B$20))),2))))</f>
        <v>0</v>
      </c>
      <c r="G217" s="3">
        <f>IF(Inputs!$B$28&lt;&gt;"Ready to model","PENDING INPUTS",MIN(C217+E217,Inputs!$B$9))</f>
        <v>0</v>
      </c>
      <c r="H217" s="3">
        <f>IF(Inputs!$B$28&lt;&gt;"Ready to model","PENDING INPUTS",Inputs!$B$7)</f>
        <v>550</v>
      </c>
      <c r="I217" s="3">
        <f>IF(Inputs!$B$28&lt;&gt;"Ready to model","PENDING INPUTS",MAX(0,F217+G217-H217))</f>
        <v>0</v>
      </c>
      <c r="J217" s="3">
        <f>IF(Inputs!$B$28&lt;&gt;"Ready to model","PENDING INPUTS",IF(F217+G217&gt;H217,IF(F217+G217=0,0,H217*F217/(F217+G217)),MIN(B217+D217,F217+MAX(0,H217-F217-G217-IF((Inputs!$B$17)&lt;Inputs!$B$5,C217+E217-G217,0)))))</f>
        <v>0</v>
      </c>
      <c r="K217" s="3">
        <f>IF(Inputs!$B$28&lt;&gt;"Ready to model","PENDING INPUTS",MIN(C217+E217,MAX(0,H217-J217)))</f>
        <v>0</v>
      </c>
      <c r="L217" s="3">
        <f>IF(Inputs!$B$28&lt;&gt;"Ready to model","PENDING INPUTS",MAX(0,B217+D217-J217))</f>
        <v>0</v>
      </c>
      <c r="M217" s="3">
        <f>IF(Inputs!$B$28&lt;&gt;"Ready to model","PENDING INPUTS",MAX(0,C217+E217-K217))</f>
        <v>0</v>
      </c>
      <c r="N217" s="3">
        <f>IF(Inputs!$B$28&lt;&gt;"Ready to model","PENDING INPUTS",L217+M217)</f>
        <v>0</v>
      </c>
      <c r="O217" s="3">
        <f>IF(Inputs!$B$28&lt;&gt;"Ready to model","PENDING INPUTS",D217+E217+O216)</f>
        <v>1516.37</v>
      </c>
      <c r="P217" s="3">
        <f>IF(Inputs!$B$28&lt;&gt;"Ready to model","PENDING INPUTS",J217+K217+P216)</f>
        <v>11532.370000000006</v>
      </c>
    </row>
    <row r="218" spans="1:16" ht="27.95" customHeight="1" x14ac:dyDescent="0.25">
      <c r="A218">
        <v>214</v>
      </c>
      <c r="B218" s="3">
        <f>IF(Inputs!$B$28&lt;&gt;"Ready to model","PENDING INPUTS",L217)</f>
        <v>0</v>
      </c>
      <c r="C218" s="3">
        <f>IF(Inputs!$B$28&lt;&gt;"Ready to model","PENDING INPUTS",M217)</f>
        <v>0</v>
      </c>
      <c r="D218" s="3">
        <f>IF(Inputs!$B$28&lt;&gt;"Ready to model","PENDING INPUTS",ROUND(B218*(Inputs!$B$17)/12,2))</f>
        <v>0</v>
      </c>
      <c r="E218" s="3">
        <f>IF(Inputs!$B$28&lt;&gt;"Ready to model","PENDING INPUTS",ROUND(C218*Inputs!$B$5/12,2))</f>
        <v>0</v>
      </c>
      <c r="F218" s="3">
        <f>IF(Inputs!$B$28&lt;&gt;"Ready to model","PENDING INPUTS",MIN(B218+D218,IF(A218&gt;=Inputs!$B$18,B218+D218,ROUND(IF(Inputs!$B$17=0,Inputs!$B$8*(1+Inputs!$B$19*Inputs!$B$20)/Inputs!$B$18,-PMT(Inputs!$B$17/12,Inputs!$B$18,Inputs!$B$8*(1+Inputs!$B$19*Inputs!$B$20))),2))))</f>
        <v>0</v>
      </c>
      <c r="G218" s="3">
        <f>IF(Inputs!$B$28&lt;&gt;"Ready to model","PENDING INPUTS",MIN(C218+E218,Inputs!$B$9))</f>
        <v>0</v>
      </c>
      <c r="H218" s="3">
        <f>IF(Inputs!$B$28&lt;&gt;"Ready to model","PENDING INPUTS",Inputs!$B$7)</f>
        <v>550</v>
      </c>
      <c r="I218" s="3">
        <f>IF(Inputs!$B$28&lt;&gt;"Ready to model","PENDING INPUTS",MAX(0,F218+G218-H218))</f>
        <v>0</v>
      </c>
      <c r="J218" s="3">
        <f>IF(Inputs!$B$28&lt;&gt;"Ready to model","PENDING INPUTS",IF(F218+G218&gt;H218,IF(F218+G218=0,0,H218*F218/(F218+G218)),MIN(B218+D218,F218+MAX(0,H218-F218-G218-IF((Inputs!$B$17)&lt;Inputs!$B$5,C218+E218-G218,0)))))</f>
        <v>0</v>
      </c>
      <c r="K218" s="3">
        <f>IF(Inputs!$B$28&lt;&gt;"Ready to model","PENDING INPUTS",MIN(C218+E218,MAX(0,H218-J218)))</f>
        <v>0</v>
      </c>
      <c r="L218" s="3">
        <f>IF(Inputs!$B$28&lt;&gt;"Ready to model","PENDING INPUTS",MAX(0,B218+D218-J218))</f>
        <v>0</v>
      </c>
      <c r="M218" s="3">
        <f>IF(Inputs!$B$28&lt;&gt;"Ready to model","PENDING INPUTS",MAX(0,C218+E218-K218))</f>
        <v>0</v>
      </c>
      <c r="N218" s="3">
        <f>IF(Inputs!$B$28&lt;&gt;"Ready to model","PENDING INPUTS",L218+M218)</f>
        <v>0</v>
      </c>
      <c r="O218" s="3">
        <f>IF(Inputs!$B$28&lt;&gt;"Ready to model","PENDING INPUTS",D218+E218+O217)</f>
        <v>1516.37</v>
      </c>
      <c r="P218" s="3">
        <f>IF(Inputs!$B$28&lt;&gt;"Ready to model","PENDING INPUTS",J218+K218+P217)</f>
        <v>11532.370000000006</v>
      </c>
    </row>
    <row r="219" spans="1:16" ht="27.95" customHeight="1" x14ac:dyDescent="0.25">
      <c r="A219">
        <v>215</v>
      </c>
      <c r="B219" s="3">
        <f>IF(Inputs!$B$28&lt;&gt;"Ready to model","PENDING INPUTS",L218)</f>
        <v>0</v>
      </c>
      <c r="C219" s="3">
        <f>IF(Inputs!$B$28&lt;&gt;"Ready to model","PENDING INPUTS",M218)</f>
        <v>0</v>
      </c>
      <c r="D219" s="3">
        <f>IF(Inputs!$B$28&lt;&gt;"Ready to model","PENDING INPUTS",ROUND(B219*(Inputs!$B$17)/12,2))</f>
        <v>0</v>
      </c>
      <c r="E219" s="3">
        <f>IF(Inputs!$B$28&lt;&gt;"Ready to model","PENDING INPUTS",ROUND(C219*Inputs!$B$5/12,2))</f>
        <v>0</v>
      </c>
      <c r="F219" s="3">
        <f>IF(Inputs!$B$28&lt;&gt;"Ready to model","PENDING INPUTS",MIN(B219+D219,IF(A219&gt;=Inputs!$B$18,B219+D219,ROUND(IF(Inputs!$B$17=0,Inputs!$B$8*(1+Inputs!$B$19*Inputs!$B$20)/Inputs!$B$18,-PMT(Inputs!$B$17/12,Inputs!$B$18,Inputs!$B$8*(1+Inputs!$B$19*Inputs!$B$20))),2))))</f>
        <v>0</v>
      </c>
      <c r="G219" s="3">
        <f>IF(Inputs!$B$28&lt;&gt;"Ready to model","PENDING INPUTS",MIN(C219+E219,Inputs!$B$9))</f>
        <v>0</v>
      </c>
      <c r="H219" s="3">
        <f>IF(Inputs!$B$28&lt;&gt;"Ready to model","PENDING INPUTS",Inputs!$B$7)</f>
        <v>550</v>
      </c>
      <c r="I219" s="3">
        <f>IF(Inputs!$B$28&lt;&gt;"Ready to model","PENDING INPUTS",MAX(0,F219+G219-H219))</f>
        <v>0</v>
      </c>
      <c r="J219" s="3">
        <f>IF(Inputs!$B$28&lt;&gt;"Ready to model","PENDING INPUTS",IF(F219+G219&gt;H219,IF(F219+G219=0,0,H219*F219/(F219+G219)),MIN(B219+D219,F219+MAX(0,H219-F219-G219-IF((Inputs!$B$17)&lt;Inputs!$B$5,C219+E219-G219,0)))))</f>
        <v>0</v>
      </c>
      <c r="K219" s="3">
        <f>IF(Inputs!$B$28&lt;&gt;"Ready to model","PENDING INPUTS",MIN(C219+E219,MAX(0,H219-J219)))</f>
        <v>0</v>
      </c>
      <c r="L219" s="3">
        <f>IF(Inputs!$B$28&lt;&gt;"Ready to model","PENDING INPUTS",MAX(0,B219+D219-J219))</f>
        <v>0</v>
      </c>
      <c r="M219" s="3">
        <f>IF(Inputs!$B$28&lt;&gt;"Ready to model","PENDING INPUTS",MAX(0,C219+E219-K219))</f>
        <v>0</v>
      </c>
      <c r="N219" s="3">
        <f>IF(Inputs!$B$28&lt;&gt;"Ready to model","PENDING INPUTS",L219+M219)</f>
        <v>0</v>
      </c>
      <c r="O219" s="3">
        <f>IF(Inputs!$B$28&lt;&gt;"Ready to model","PENDING INPUTS",D219+E219+O218)</f>
        <v>1516.37</v>
      </c>
      <c r="P219" s="3">
        <f>IF(Inputs!$B$28&lt;&gt;"Ready to model","PENDING INPUTS",J219+K219+P218)</f>
        <v>11532.370000000006</v>
      </c>
    </row>
    <row r="220" spans="1:16" ht="27.95" customHeight="1" x14ac:dyDescent="0.25">
      <c r="A220">
        <v>216</v>
      </c>
      <c r="B220" s="3">
        <f>IF(Inputs!$B$28&lt;&gt;"Ready to model","PENDING INPUTS",L219)</f>
        <v>0</v>
      </c>
      <c r="C220" s="3">
        <f>IF(Inputs!$B$28&lt;&gt;"Ready to model","PENDING INPUTS",M219)</f>
        <v>0</v>
      </c>
      <c r="D220" s="3">
        <f>IF(Inputs!$B$28&lt;&gt;"Ready to model","PENDING INPUTS",ROUND(B220*(Inputs!$B$17)/12,2))</f>
        <v>0</v>
      </c>
      <c r="E220" s="3">
        <f>IF(Inputs!$B$28&lt;&gt;"Ready to model","PENDING INPUTS",ROUND(C220*Inputs!$B$5/12,2))</f>
        <v>0</v>
      </c>
      <c r="F220" s="3">
        <f>IF(Inputs!$B$28&lt;&gt;"Ready to model","PENDING INPUTS",MIN(B220+D220,IF(A220&gt;=Inputs!$B$18,B220+D220,ROUND(IF(Inputs!$B$17=0,Inputs!$B$8*(1+Inputs!$B$19*Inputs!$B$20)/Inputs!$B$18,-PMT(Inputs!$B$17/12,Inputs!$B$18,Inputs!$B$8*(1+Inputs!$B$19*Inputs!$B$20))),2))))</f>
        <v>0</v>
      </c>
      <c r="G220" s="3">
        <f>IF(Inputs!$B$28&lt;&gt;"Ready to model","PENDING INPUTS",MIN(C220+E220,Inputs!$B$9))</f>
        <v>0</v>
      </c>
      <c r="H220" s="3">
        <f>IF(Inputs!$B$28&lt;&gt;"Ready to model","PENDING INPUTS",Inputs!$B$7)</f>
        <v>550</v>
      </c>
      <c r="I220" s="3">
        <f>IF(Inputs!$B$28&lt;&gt;"Ready to model","PENDING INPUTS",MAX(0,F220+G220-H220))</f>
        <v>0</v>
      </c>
      <c r="J220" s="3">
        <f>IF(Inputs!$B$28&lt;&gt;"Ready to model","PENDING INPUTS",IF(F220+G220&gt;H220,IF(F220+G220=0,0,H220*F220/(F220+G220)),MIN(B220+D220,F220+MAX(0,H220-F220-G220-IF((Inputs!$B$17)&lt;Inputs!$B$5,C220+E220-G220,0)))))</f>
        <v>0</v>
      </c>
      <c r="K220" s="3">
        <f>IF(Inputs!$B$28&lt;&gt;"Ready to model","PENDING INPUTS",MIN(C220+E220,MAX(0,H220-J220)))</f>
        <v>0</v>
      </c>
      <c r="L220" s="3">
        <f>IF(Inputs!$B$28&lt;&gt;"Ready to model","PENDING INPUTS",MAX(0,B220+D220-J220))</f>
        <v>0</v>
      </c>
      <c r="M220" s="3">
        <f>IF(Inputs!$B$28&lt;&gt;"Ready to model","PENDING INPUTS",MAX(0,C220+E220-K220))</f>
        <v>0</v>
      </c>
      <c r="N220" s="3">
        <f>IF(Inputs!$B$28&lt;&gt;"Ready to model","PENDING INPUTS",L220+M220)</f>
        <v>0</v>
      </c>
      <c r="O220" s="3">
        <f>IF(Inputs!$B$28&lt;&gt;"Ready to model","PENDING INPUTS",D220+E220+O219)</f>
        <v>1516.37</v>
      </c>
      <c r="P220" s="3">
        <f>IF(Inputs!$B$28&lt;&gt;"Ready to model","PENDING INPUTS",J220+K220+P219)</f>
        <v>11532.370000000006</v>
      </c>
    </row>
    <row r="221" spans="1:16" ht="27.95" customHeight="1" x14ac:dyDescent="0.25">
      <c r="A221">
        <v>217</v>
      </c>
      <c r="B221" s="3">
        <f>IF(Inputs!$B$28&lt;&gt;"Ready to model","PENDING INPUTS",L220)</f>
        <v>0</v>
      </c>
      <c r="C221" s="3">
        <f>IF(Inputs!$B$28&lt;&gt;"Ready to model","PENDING INPUTS",M220)</f>
        <v>0</v>
      </c>
      <c r="D221" s="3">
        <f>IF(Inputs!$B$28&lt;&gt;"Ready to model","PENDING INPUTS",ROUND(B221*(Inputs!$B$17)/12,2))</f>
        <v>0</v>
      </c>
      <c r="E221" s="3">
        <f>IF(Inputs!$B$28&lt;&gt;"Ready to model","PENDING INPUTS",ROUND(C221*Inputs!$B$5/12,2))</f>
        <v>0</v>
      </c>
      <c r="F221" s="3">
        <f>IF(Inputs!$B$28&lt;&gt;"Ready to model","PENDING INPUTS",MIN(B221+D221,IF(A221&gt;=Inputs!$B$18,B221+D221,ROUND(IF(Inputs!$B$17=0,Inputs!$B$8*(1+Inputs!$B$19*Inputs!$B$20)/Inputs!$B$18,-PMT(Inputs!$B$17/12,Inputs!$B$18,Inputs!$B$8*(1+Inputs!$B$19*Inputs!$B$20))),2))))</f>
        <v>0</v>
      </c>
      <c r="G221" s="3">
        <f>IF(Inputs!$B$28&lt;&gt;"Ready to model","PENDING INPUTS",MIN(C221+E221,Inputs!$B$9))</f>
        <v>0</v>
      </c>
      <c r="H221" s="3">
        <f>IF(Inputs!$B$28&lt;&gt;"Ready to model","PENDING INPUTS",Inputs!$B$7)</f>
        <v>550</v>
      </c>
      <c r="I221" s="3">
        <f>IF(Inputs!$B$28&lt;&gt;"Ready to model","PENDING INPUTS",MAX(0,F221+G221-H221))</f>
        <v>0</v>
      </c>
      <c r="J221" s="3">
        <f>IF(Inputs!$B$28&lt;&gt;"Ready to model","PENDING INPUTS",IF(F221+G221&gt;H221,IF(F221+G221=0,0,H221*F221/(F221+G221)),MIN(B221+D221,F221+MAX(0,H221-F221-G221-IF((Inputs!$B$17)&lt;Inputs!$B$5,C221+E221-G221,0)))))</f>
        <v>0</v>
      </c>
      <c r="K221" s="3">
        <f>IF(Inputs!$B$28&lt;&gt;"Ready to model","PENDING INPUTS",MIN(C221+E221,MAX(0,H221-J221)))</f>
        <v>0</v>
      </c>
      <c r="L221" s="3">
        <f>IF(Inputs!$B$28&lt;&gt;"Ready to model","PENDING INPUTS",MAX(0,B221+D221-J221))</f>
        <v>0</v>
      </c>
      <c r="M221" s="3">
        <f>IF(Inputs!$B$28&lt;&gt;"Ready to model","PENDING INPUTS",MAX(0,C221+E221-K221))</f>
        <v>0</v>
      </c>
      <c r="N221" s="3">
        <f>IF(Inputs!$B$28&lt;&gt;"Ready to model","PENDING INPUTS",L221+M221)</f>
        <v>0</v>
      </c>
      <c r="O221" s="3">
        <f>IF(Inputs!$B$28&lt;&gt;"Ready to model","PENDING INPUTS",D221+E221+O220)</f>
        <v>1516.37</v>
      </c>
      <c r="P221" s="3">
        <f>IF(Inputs!$B$28&lt;&gt;"Ready to model","PENDING INPUTS",J221+K221+P220)</f>
        <v>11532.370000000006</v>
      </c>
    </row>
    <row r="222" spans="1:16" ht="27.95" customHeight="1" x14ac:dyDescent="0.25">
      <c r="A222">
        <v>218</v>
      </c>
      <c r="B222" s="3">
        <f>IF(Inputs!$B$28&lt;&gt;"Ready to model","PENDING INPUTS",L221)</f>
        <v>0</v>
      </c>
      <c r="C222" s="3">
        <f>IF(Inputs!$B$28&lt;&gt;"Ready to model","PENDING INPUTS",M221)</f>
        <v>0</v>
      </c>
      <c r="D222" s="3">
        <f>IF(Inputs!$B$28&lt;&gt;"Ready to model","PENDING INPUTS",ROUND(B222*(Inputs!$B$17)/12,2))</f>
        <v>0</v>
      </c>
      <c r="E222" s="3">
        <f>IF(Inputs!$B$28&lt;&gt;"Ready to model","PENDING INPUTS",ROUND(C222*Inputs!$B$5/12,2))</f>
        <v>0</v>
      </c>
      <c r="F222" s="3">
        <f>IF(Inputs!$B$28&lt;&gt;"Ready to model","PENDING INPUTS",MIN(B222+D222,IF(A222&gt;=Inputs!$B$18,B222+D222,ROUND(IF(Inputs!$B$17=0,Inputs!$B$8*(1+Inputs!$B$19*Inputs!$B$20)/Inputs!$B$18,-PMT(Inputs!$B$17/12,Inputs!$B$18,Inputs!$B$8*(1+Inputs!$B$19*Inputs!$B$20))),2))))</f>
        <v>0</v>
      </c>
      <c r="G222" s="3">
        <f>IF(Inputs!$B$28&lt;&gt;"Ready to model","PENDING INPUTS",MIN(C222+E222,Inputs!$B$9))</f>
        <v>0</v>
      </c>
      <c r="H222" s="3">
        <f>IF(Inputs!$B$28&lt;&gt;"Ready to model","PENDING INPUTS",Inputs!$B$7)</f>
        <v>550</v>
      </c>
      <c r="I222" s="3">
        <f>IF(Inputs!$B$28&lt;&gt;"Ready to model","PENDING INPUTS",MAX(0,F222+G222-H222))</f>
        <v>0</v>
      </c>
      <c r="J222" s="3">
        <f>IF(Inputs!$B$28&lt;&gt;"Ready to model","PENDING INPUTS",IF(F222+G222&gt;H222,IF(F222+G222=0,0,H222*F222/(F222+G222)),MIN(B222+D222,F222+MAX(0,H222-F222-G222-IF((Inputs!$B$17)&lt;Inputs!$B$5,C222+E222-G222,0)))))</f>
        <v>0</v>
      </c>
      <c r="K222" s="3">
        <f>IF(Inputs!$B$28&lt;&gt;"Ready to model","PENDING INPUTS",MIN(C222+E222,MAX(0,H222-J222)))</f>
        <v>0</v>
      </c>
      <c r="L222" s="3">
        <f>IF(Inputs!$B$28&lt;&gt;"Ready to model","PENDING INPUTS",MAX(0,B222+D222-J222))</f>
        <v>0</v>
      </c>
      <c r="M222" s="3">
        <f>IF(Inputs!$B$28&lt;&gt;"Ready to model","PENDING INPUTS",MAX(0,C222+E222-K222))</f>
        <v>0</v>
      </c>
      <c r="N222" s="3">
        <f>IF(Inputs!$B$28&lt;&gt;"Ready to model","PENDING INPUTS",L222+M222)</f>
        <v>0</v>
      </c>
      <c r="O222" s="3">
        <f>IF(Inputs!$B$28&lt;&gt;"Ready to model","PENDING INPUTS",D222+E222+O221)</f>
        <v>1516.37</v>
      </c>
      <c r="P222" s="3">
        <f>IF(Inputs!$B$28&lt;&gt;"Ready to model","PENDING INPUTS",J222+K222+P221)</f>
        <v>11532.370000000006</v>
      </c>
    </row>
    <row r="223" spans="1:16" ht="27.95" customHeight="1" x14ac:dyDescent="0.25">
      <c r="A223">
        <v>219</v>
      </c>
      <c r="B223" s="3">
        <f>IF(Inputs!$B$28&lt;&gt;"Ready to model","PENDING INPUTS",L222)</f>
        <v>0</v>
      </c>
      <c r="C223" s="3">
        <f>IF(Inputs!$B$28&lt;&gt;"Ready to model","PENDING INPUTS",M222)</f>
        <v>0</v>
      </c>
      <c r="D223" s="3">
        <f>IF(Inputs!$B$28&lt;&gt;"Ready to model","PENDING INPUTS",ROUND(B223*(Inputs!$B$17)/12,2))</f>
        <v>0</v>
      </c>
      <c r="E223" s="3">
        <f>IF(Inputs!$B$28&lt;&gt;"Ready to model","PENDING INPUTS",ROUND(C223*Inputs!$B$5/12,2))</f>
        <v>0</v>
      </c>
      <c r="F223" s="3">
        <f>IF(Inputs!$B$28&lt;&gt;"Ready to model","PENDING INPUTS",MIN(B223+D223,IF(A223&gt;=Inputs!$B$18,B223+D223,ROUND(IF(Inputs!$B$17=0,Inputs!$B$8*(1+Inputs!$B$19*Inputs!$B$20)/Inputs!$B$18,-PMT(Inputs!$B$17/12,Inputs!$B$18,Inputs!$B$8*(1+Inputs!$B$19*Inputs!$B$20))),2))))</f>
        <v>0</v>
      </c>
      <c r="G223" s="3">
        <f>IF(Inputs!$B$28&lt;&gt;"Ready to model","PENDING INPUTS",MIN(C223+E223,Inputs!$B$9))</f>
        <v>0</v>
      </c>
      <c r="H223" s="3">
        <f>IF(Inputs!$B$28&lt;&gt;"Ready to model","PENDING INPUTS",Inputs!$B$7)</f>
        <v>550</v>
      </c>
      <c r="I223" s="3">
        <f>IF(Inputs!$B$28&lt;&gt;"Ready to model","PENDING INPUTS",MAX(0,F223+G223-H223))</f>
        <v>0</v>
      </c>
      <c r="J223" s="3">
        <f>IF(Inputs!$B$28&lt;&gt;"Ready to model","PENDING INPUTS",IF(F223+G223&gt;H223,IF(F223+G223=0,0,H223*F223/(F223+G223)),MIN(B223+D223,F223+MAX(0,H223-F223-G223-IF((Inputs!$B$17)&lt;Inputs!$B$5,C223+E223-G223,0)))))</f>
        <v>0</v>
      </c>
      <c r="K223" s="3">
        <f>IF(Inputs!$B$28&lt;&gt;"Ready to model","PENDING INPUTS",MIN(C223+E223,MAX(0,H223-J223)))</f>
        <v>0</v>
      </c>
      <c r="L223" s="3">
        <f>IF(Inputs!$B$28&lt;&gt;"Ready to model","PENDING INPUTS",MAX(0,B223+D223-J223))</f>
        <v>0</v>
      </c>
      <c r="M223" s="3">
        <f>IF(Inputs!$B$28&lt;&gt;"Ready to model","PENDING INPUTS",MAX(0,C223+E223-K223))</f>
        <v>0</v>
      </c>
      <c r="N223" s="3">
        <f>IF(Inputs!$B$28&lt;&gt;"Ready to model","PENDING INPUTS",L223+M223)</f>
        <v>0</v>
      </c>
      <c r="O223" s="3">
        <f>IF(Inputs!$B$28&lt;&gt;"Ready to model","PENDING INPUTS",D223+E223+O222)</f>
        <v>1516.37</v>
      </c>
      <c r="P223" s="3">
        <f>IF(Inputs!$B$28&lt;&gt;"Ready to model","PENDING INPUTS",J223+K223+P222)</f>
        <v>11532.370000000006</v>
      </c>
    </row>
    <row r="224" spans="1:16" ht="27.95" customHeight="1" x14ac:dyDescent="0.25">
      <c r="A224">
        <v>220</v>
      </c>
      <c r="B224" s="3">
        <f>IF(Inputs!$B$28&lt;&gt;"Ready to model","PENDING INPUTS",L223)</f>
        <v>0</v>
      </c>
      <c r="C224" s="3">
        <f>IF(Inputs!$B$28&lt;&gt;"Ready to model","PENDING INPUTS",M223)</f>
        <v>0</v>
      </c>
      <c r="D224" s="3">
        <f>IF(Inputs!$B$28&lt;&gt;"Ready to model","PENDING INPUTS",ROUND(B224*(Inputs!$B$17)/12,2))</f>
        <v>0</v>
      </c>
      <c r="E224" s="3">
        <f>IF(Inputs!$B$28&lt;&gt;"Ready to model","PENDING INPUTS",ROUND(C224*Inputs!$B$5/12,2))</f>
        <v>0</v>
      </c>
      <c r="F224" s="3">
        <f>IF(Inputs!$B$28&lt;&gt;"Ready to model","PENDING INPUTS",MIN(B224+D224,IF(A224&gt;=Inputs!$B$18,B224+D224,ROUND(IF(Inputs!$B$17=0,Inputs!$B$8*(1+Inputs!$B$19*Inputs!$B$20)/Inputs!$B$18,-PMT(Inputs!$B$17/12,Inputs!$B$18,Inputs!$B$8*(1+Inputs!$B$19*Inputs!$B$20))),2))))</f>
        <v>0</v>
      </c>
      <c r="G224" s="3">
        <f>IF(Inputs!$B$28&lt;&gt;"Ready to model","PENDING INPUTS",MIN(C224+E224,Inputs!$B$9))</f>
        <v>0</v>
      </c>
      <c r="H224" s="3">
        <f>IF(Inputs!$B$28&lt;&gt;"Ready to model","PENDING INPUTS",Inputs!$B$7)</f>
        <v>550</v>
      </c>
      <c r="I224" s="3">
        <f>IF(Inputs!$B$28&lt;&gt;"Ready to model","PENDING INPUTS",MAX(0,F224+G224-H224))</f>
        <v>0</v>
      </c>
      <c r="J224" s="3">
        <f>IF(Inputs!$B$28&lt;&gt;"Ready to model","PENDING INPUTS",IF(F224+G224&gt;H224,IF(F224+G224=0,0,H224*F224/(F224+G224)),MIN(B224+D224,F224+MAX(0,H224-F224-G224-IF((Inputs!$B$17)&lt;Inputs!$B$5,C224+E224-G224,0)))))</f>
        <v>0</v>
      </c>
      <c r="K224" s="3">
        <f>IF(Inputs!$B$28&lt;&gt;"Ready to model","PENDING INPUTS",MIN(C224+E224,MAX(0,H224-J224)))</f>
        <v>0</v>
      </c>
      <c r="L224" s="3">
        <f>IF(Inputs!$B$28&lt;&gt;"Ready to model","PENDING INPUTS",MAX(0,B224+D224-J224))</f>
        <v>0</v>
      </c>
      <c r="M224" s="3">
        <f>IF(Inputs!$B$28&lt;&gt;"Ready to model","PENDING INPUTS",MAX(0,C224+E224-K224))</f>
        <v>0</v>
      </c>
      <c r="N224" s="3">
        <f>IF(Inputs!$B$28&lt;&gt;"Ready to model","PENDING INPUTS",L224+M224)</f>
        <v>0</v>
      </c>
      <c r="O224" s="3">
        <f>IF(Inputs!$B$28&lt;&gt;"Ready to model","PENDING INPUTS",D224+E224+O223)</f>
        <v>1516.37</v>
      </c>
      <c r="P224" s="3">
        <f>IF(Inputs!$B$28&lt;&gt;"Ready to model","PENDING INPUTS",J224+K224+P223)</f>
        <v>11532.370000000006</v>
      </c>
    </row>
    <row r="225" spans="1:16" ht="27.95" customHeight="1" x14ac:dyDescent="0.25">
      <c r="A225">
        <v>221</v>
      </c>
      <c r="B225" s="3">
        <f>IF(Inputs!$B$28&lt;&gt;"Ready to model","PENDING INPUTS",L224)</f>
        <v>0</v>
      </c>
      <c r="C225" s="3">
        <f>IF(Inputs!$B$28&lt;&gt;"Ready to model","PENDING INPUTS",M224)</f>
        <v>0</v>
      </c>
      <c r="D225" s="3">
        <f>IF(Inputs!$B$28&lt;&gt;"Ready to model","PENDING INPUTS",ROUND(B225*(Inputs!$B$17)/12,2))</f>
        <v>0</v>
      </c>
      <c r="E225" s="3">
        <f>IF(Inputs!$B$28&lt;&gt;"Ready to model","PENDING INPUTS",ROUND(C225*Inputs!$B$5/12,2))</f>
        <v>0</v>
      </c>
      <c r="F225" s="3">
        <f>IF(Inputs!$B$28&lt;&gt;"Ready to model","PENDING INPUTS",MIN(B225+D225,IF(A225&gt;=Inputs!$B$18,B225+D225,ROUND(IF(Inputs!$B$17=0,Inputs!$B$8*(1+Inputs!$B$19*Inputs!$B$20)/Inputs!$B$18,-PMT(Inputs!$B$17/12,Inputs!$B$18,Inputs!$B$8*(1+Inputs!$B$19*Inputs!$B$20))),2))))</f>
        <v>0</v>
      </c>
      <c r="G225" s="3">
        <f>IF(Inputs!$B$28&lt;&gt;"Ready to model","PENDING INPUTS",MIN(C225+E225,Inputs!$B$9))</f>
        <v>0</v>
      </c>
      <c r="H225" s="3">
        <f>IF(Inputs!$B$28&lt;&gt;"Ready to model","PENDING INPUTS",Inputs!$B$7)</f>
        <v>550</v>
      </c>
      <c r="I225" s="3">
        <f>IF(Inputs!$B$28&lt;&gt;"Ready to model","PENDING INPUTS",MAX(0,F225+G225-H225))</f>
        <v>0</v>
      </c>
      <c r="J225" s="3">
        <f>IF(Inputs!$B$28&lt;&gt;"Ready to model","PENDING INPUTS",IF(F225+G225&gt;H225,IF(F225+G225=0,0,H225*F225/(F225+G225)),MIN(B225+D225,F225+MAX(0,H225-F225-G225-IF((Inputs!$B$17)&lt;Inputs!$B$5,C225+E225-G225,0)))))</f>
        <v>0</v>
      </c>
      <c r="K225" s="3">
        <f>IF(Inputs!$B$28&lt;&gt;"Ready to model","PENDING INPUTS",MIN(C225+E225,MAX(0,H225-J225)))</f>
        <v>0</v>
      </c>
      <c r="L225" s="3">
        <f>IF(Inputs!$B$28&lt;&gt;"Ready to model","PENDING INPUTS",MAX(0,B225+D225-J225))</f>
        <v>0</v>
      </c>
      <c r="M225" s="3">
        <f>IF(Inputs!$B$28&lt;&gt;"Ready to model","PENDING INPUTS",MAX(0,C225+E225-K225))</f>
        <v>0</v>
      </c>
      <c r="N225" s="3">
        <f>IF(Inputs!$B$28&lt;&gt;"Ready to model","PENDING INPUTS",L225+M225)</f>
        <v>0</v>
      </c>
      <c r="O225" s="3">
        <f>IF(Inputs!$B$28&lt;&gt;"Ready to model","PENDING INPUTS",D225+E225+O224)</f>
        <v>1516.37</v>
      </c>
      <c r="P225" s="3">
        <f>IF(Inputs!$B$28&lt;&gt;"Ready to model","PENDING INPUTS",J225+K225+P224)</f>
        <v>11532.370000000006</v>
      </c>
    </row>
    <row r="226" spans="1:16" ht="27.95" customHeight="1" x14ac:dyDescent="0.25">
      <c r="A226">
        <v>222</v>
      </c>
      <c r="B226" s="3">
        <f>IF(Inputs!$B$28&lt;&gt;"Ready to model","PENDING INPUTS",L225)</f>
        <v>0</v>
      </c>
      <c r="C226" s="3">
        <f>IF(Inputs!$B$28&lt;&gt;"Ready to model","PENDING INPUTS",M225)</f>
        <v>0</v>
      </c>
      <c r="D226" s="3">
        <f>IF(Inputs!$B$28&lt;&gt;"Ready to model","PENDING INPUTS",ROUND(B226*(Inputs!$B$17)/12,2))</f>
        <v>0</v>
      </c>
      <c r="E226" s="3">
        <f>IF(Inputs!$B$28&lt;&gt;"Ready to model","PENDING INPUTS",ROUND(C226*Inputs!$B$5/12,2))</f>
        <v>0</v>
      </c>
      <c r="F226" s="3">
        <f>IF(Inputs!$B$28&lt;&gt;"Ready to model","PENDING INPUTS",MIN(B226+D226,IF(A226&gt;=Inputs!$B$18,B226+D226,ROUND(IF(Inputs!$B$17=0,Inputs!$B$8*(1+Inputs!$B$19*Inputs!$B$20)/Inputs!$B$18,-PMT(Inputs!$B$17/12,Inputs!$B$18,Inputs!$B$8*(1+Inputs!$B$19*Inputs!$B$20))),2))))</f>
        <v>0</v>
      </c>
      <c r="G226" s="3">
        <f>IF(Inputs!$B$28&lt;&gt;"Ready to model","PENDING INPUTS",MIN(C226+E226,Inputs!$B$9))</f>
        <v>0</v>
      </c>
      <c r="H226" s="3">
        <f>IF(Inputs!$B$28&lt;&gt;"Ready to model","PENDING INPUTS",Inputs!$B$7)</f>
        <v>550</v>
      </c>
      <c r="I226" s="3">
        <f>IF(Inputs!$B$28&lt;&gt;"Ready to model","PENDING INPUTS",MAX(0,F226+G226-H226))</f>
        <v>0</v>
      </c>
      <c r="J226" s="3">
        <f>IF(Inputs!$B$28&lt;&gt;"Ready to model","PENDING INPUTS",IF(F226+G226&gt;H226,IF(F226+G226=0,0,H226*F226/(F226+G226)),MIN(B226+D226,F226+MAX(0,H226-F226-G226-IF((Inputs!$B$17)&lt;Inputs!$B$5,C226+E226-G226,0)))))</f>
        <v>0</v>
      </c>
      <c r="K226" s="3">
        <f>IF(Inputs!$B$28&lt;&gt;"Ready to model","PENDING INPUTS",MIN(C226+E226,MAX(0,H226-J226)))</f>
        <v>0</v>
      </c>
      <c r="L226" s="3">
        <f>IF(Inputs!$B$28&lt;&gt;"Ready to model","PENDING INPUTS",MAX(0,B226+D226-J226))</f>
        <v>0</v>
      </c>
      <c r="M226" s="3">
        <f>IF(Inputs!$B$28&lt;&gt;"Ready to model","PENDING INPUTS",MAX(0,C226+E226-K226))</f>
        <v>0</v>
      </c>
      <c r="N226" s="3">
        <f>IF(Inputs!$B$28&lt;&gt;"Ready to model","PENDING INPUTS",L226+M226)</f>
        <v>0</v>
      </c>
      <c r="O226" s="3">
        <f>IF(Inputs!$B$28&lt;&gt;"Ready to model","PENDING INPUTS",D226+E226+O225)</f>
        <v>1516.37</v>
      </c>
      <c r="P226" s="3">
        <f>IF(Inputs!$B$28&lt;&gt;"Ready to model","PENDING INPUTS",J226+K226+P225)</f>
        <v>11532.370000000006</v>
      </c>
    </row>
    <row r="227" spans="1:16" ht="27.95" customHeight="1" x14ac:dyDescent="0.25">
      <c r="A227">
        <v>223</v>
      </c>
      <c r="B227" s="3">
        <f>IF(Inputs!$B$28&lt;&gt;"Ready to model","PENDING INPUTS",L226)</f>
        <v>0</v>
      </c>
      <c r="C227" s="3">
        <f>IF(Inputs!$B$28&lt;&gt;"Ready to model","PENDING INPUTS",M226)</f>
        <v>0</v>
      </c>
      <c r="D227" s="3">
        <f>IF(Inputs!$B$28&lt;&gt;"Ready to model","PENDING INPUTS",ROUND(B227*(Inputs!$B$17)/12,2))</f>
        <v>0</v>
      </c>
      <c r="E227" s="3">
        <f>IF(Inputs!$B$28&lt;&gt;"Ready to model","PENDING INPUTS",ROUND(C227*Inputs!$B$5/12,2))</f>
        <v>0</v>
      </c>
      <c r="F227" s="3">
        <f>IF(Inputs!$B$28&lt;&gt;"Ready to model","PENDING INPUTS",MIN(B227+D227,IF(A227&gt;=Inputs!$B$18,B227+D227,ROUND(IF(Inputs!$B$17=0,Inputs!$B$8*(1+Inputs!$B$19*Inputs!$B$20)/Inputs!$B$18,-PMT(Inputs!$B$17/12,Inputs!$B$18,Inputs!$B$8*(1+Inputs!$B$19*Inputs!$B$20))),2))))</f>
        <v>0</v>
      </c>
      <c r="G227" s="3">
        <f>IF(Inputs!$B$28&lt;&gt;"Ready to model","PENDING INPUTS",MIN(C227+E227,Inputs!$B$9))</f>
        <v>0</v>
      </c>
      <c r="H227" s="3">
        <f>IF(Inputs!$B$28&lt;&gt;"Ready to model","PENDING INPUTS",Inputs!$B$7)</f>
        <v>550</v>
      </c>
      <c r="I227" s="3">
        <f>IF(Inputs!$B$28&lt;&gt;"Ready to model","PENDING INPUTS",MAX(0,F227+G227-H227))</f>
        <v>0</v>
      </c>
      <c r="J227" s="3">
        <f>IF(Inputs!$B$28&lt;&gt;"Ready to model","PENDING INPUTS",IF(F227+G227&gt;H227,IF(F227+G227=0,0,H227*F227/(F227+G227)),MIN(B227+D227,F227+MAX(0,H227-F227-G227-IF((Inputs!$B$17)&lt;Inputs!$B$5,C227+E227-G227,0)))))</f>
        <v>0</v>
      </c>
      <c r="K227" s="3">
        <f>IF(Inputs!$B$28&lt;&gt;"Ready to model","PENDING INPUTS",MIN(C227+E227,MAX(0,H227-J227)))</f>
        <v>0</v>
      </c>
      <c r="L227" s="3">
        <f>IF(Inputs!$B$28&lt;&gt;"Ready to model","PENDING INPUTS",MAX(0,B227+D227-J227))</f>
        <v>0</v>
      </c>
      <c r="M227" s="3">
        <f>IF(Inputs!$B$28&lt;&gt;"Ready to model","PENDING INPUTS",MAX(0,C227+E227-K227))</f>
        <v>0</v>
      </c>
      <c r="N227" s="3">
        <f>IF(Inputs!$B$28&lt;&gt;"Ready to model","PENDING INPUTS",L227+M227)</f>
        <v>0</v>
      </c>
      <c r="O227" s="3">
        <f>IF(Inputs!$B$28&lt;&gt;"Ready to model","PENDING INPUTS",D227+E227+O226)</f>
        <v>1516.37</v>
      </c>
      <c r="P227" s="3">
        <f>IF(Inputs!$B$28&lt;&gt;"Ready to model","PENDING INPUTS",J227+K227+P226)</f>
        <v>11532.370000000006</v>
      </c>
    </row>
    <row r="228" spans="1:16" ht="27.95" customHeight="1" x14ac:dyDescent="0.25">
      <c r="A228">
        <v>224</v>
      </c>
      <c r="B228" s="3">
        <f>IF(Inputs!$B$28&lt;&gt;"Ready to model","PENDING INPUTS",L227)</f>
        <v>0</v>
      </c>
      <c r="C228" s="3">
        <f>IF(Inputs!$B$28&lt;&gt;"Ready to model","PENDING INPUTS",M227)</f>
        <v>0</v>
      </c>
      <c r="D228" s="3">
        <f>IF(Inputs!$B$28&lt;&gt;"Ready to model","PENDING INPUTS",ROUND(B228*(Inputs!$B$17)/12,2))</f>
        <v>0</v>
      </c>
      <c r="E228" s="3">
        <f>IF(Inputs!$B$28&lt;&gt;"Ready to model","PENDING INPUTS",ROUND(C228*Inputs!$B$5/12,2))</f>
        <v>0</v>
      </c>
      <c r="F228" s="3">
        <f>IF(Inputs!$B$28&lt;&gt;"Ready to model","PENDING INPUTS",MIN(B228+D228,IF(A228&gt;=Inputs!$B$18,B228+D228,ROUND(IF(Inputs!$B$17=0,Inputs!$B$8*(1+Inputs!$B$19*Inputs!$B$20)/Inputs!$B$18,-PMT(Inputs!$B$17/12,Inputs!$B$18,Inputs!$B$8*(1+Inputs!$B$19*Inputs!$B$20))),2))))</f>
        <v>0</v>
      </c>
      <c r="G228" s="3">
        <f>IF(Inputs!$B$28&lt;&gt;"Ready to model","PENDING INPUTS",MIN(C228+E228,Inputs!$B$9))</f>
        <v>0</v>
      </c>
      <c r="H228" s="3">
        <f>IF(Inputs!$B$28&lt;&gt;"Ready to model","PENDING INPUTS",Inputs!$B$7)</f>
        <v>550</v>
      </c>
      <c r="I228" s="3">
        <f>IF(Inputs!$B$28&lt;&gt;"Ready to model","PENDING INPUTS",MAX(0,F228+G228-H228))</f>
        <v>0</v>
      </c>
      <c r="J228" s="3">
        <f>IF(Inputs!$B$28&lt;&gt;"Ready to model","PENDING INPUTS",IF(F228+G228&gt;H228,IF(F228+G228=0,0,H228*F228/(F228+G228)),MIN(B228+D228,F228+MAX(0,H228-F228-G228-IF((Inputs!$B$17)&lt;Inputs!$B$5,C228+E228-G228,0)))))</f>
        <v>0</v>
      </c>
      <c r="K228" s="3">
        <f>IF(Inputs!$B$28&lt;&gt;"Ready to model","PENDING INPUTS",MIN(C228+E228,MAX(0,H228-J228)))</f>
        <v>0</v>
      </c>
      <c r="L228" s="3">
        <f>IF(Inputs!$B$28&lt;&gt;"Ready to model","PENDING INPUTS",MAX(0,B228+D228-J228))</f>
        <v>0</v>
      </c>
      <c r="M228" s="3">
        <f>IF(Inputs!$B$28&lt;&gt;"Ready to model","PENDING INPUTS",MAX(0,C228+E228-K228))</f>
        <v>0</v>
      </c>
      <c r="N228" s="3">
        <f>IF(Inputs!$B$28&lt;&gt;"Ready to model","PENDING INPUTS",L228+M228)</f>
        <v>0</v>
      </c>
      <c r="O228" s="3">
        <f>IF(Inputs!$B$28&lt;&gt;"Ready to model","PENDING INPUTS",D228+E228+O227)</f>
        <v>1516.37</v>
      </c>
      <c r="P228" s="3">
        <f>IF(Inputs!$B$28&lt;&gt;"Ready to model","PENDING INPUTS",J228+K228+P227)</f>
        <v>11532.370000000006</v>
      </c>
    </row>
    <row r="229" spans="1:16" ht="27.95" customHeight="1" x14ac:dyDescent="0.25">
      <c r="A229">
        <v>225</v>
      </c>
      <c r="B229" s="3">
        <f>IF(Inputs!$B$28&lt;&gt;"Ready to model","PENDING INPUTS",L228)</f>
        <v>0</v>
      </c>
      <c r="C229" s="3">
        <f>IF(Inputs!$B$28&lt;&gt;"Ready to model","PENDING INPUTS",M228)</f>
        <v>0</v>
      </c>
      <c r="D229" s="3">
        <f>IF(Inputs!$B$28&lt;&gt;"Ready to model","PENDING INPUTS",ROUND(B229*(Inputs!$B$17)/12,2))</f>
        <v>0</v>
      </c>
      <c r="E229" s="3">
        <f>IF(Inputs!$B$28&lt;&gt;"Ready to model","PENDING INPUTS",ROUND(C229*Inputs!$B$5/12,2))</f>
        <v>0</v>
      </c>
      <c r="F229" s="3">
        <f>IF(Inputs!$B$28&lt;&gt;"Ready to model","PENDING INPUTS",MIN(B229+D229,IF(A229&gt;=Inputs!$B$18,B229+D229,ROUND(IF(Inputs!$B$17=0,Inputs!$B$8*(1+Inputs!$B$19*Inputs!$B$20)/Inputs!$B$18,-PMT(Inputs!$B$17/12,Inputs!$B$18,Inputs!$B$8*(1+Inputs!$B$19*Inputs!$B$20))),2))))</f>
        <v>0</v>
      </c>
      <c r="G229" s="3">
        <f>IF(Inputs!$B$28&lt;&gt;"Ready to model","PENDING INPUTS",MIN(C229+E229,Inputs!$B$9))</f>
        <v>0</v>
      </c>
      <c r="H229" s="3">
        <f>IF(Inputs!$B$28&lt;&gt;"Ready to model","PENDING INPUTS",Inputs!$B$7)</f>
        <v>550</v>
      </c>
      <c r="I229" s="3">
        <f>IF(Inputs!$B$28&lt;&gt;"Ready to model","PENDING INPUTS",MAX(0,F229+G229-H229))</f>
        <v>0</v>
      </c>
      <c r="J229" s="3">
        <f>IF(Inputs!$B$28&lt;&gt;"Ready to model","PENDING INPUTS",IF(F229+G229&gt;H229,IF(F229+G229=0,0,H229*F229/(F229+G229)),MIN(B229+D229,F229+MAX(0,H229-F229-G229-IF((Inputs!$B$17)&lt;Inputs!$B$5,C229+E229-G229,0)))))</f>
        <v>0</v>
      </c>
      <c r="K229" s="3">
        <f>IF(Inputs!$B$28&lt;&gt;"Ready to model","PENDING INPUTS",MIN(C229+E229,MAX(0,H229-J229)))</f>
        <v>0</v>
      </c>
      <c r="L229" s="3">
        <f>IF(Inputs!$B$28&lt;&gt;"Ready to model","PENDING INPUTS",MAX(0,B229+D229-J229))</f>
        <v>0</v>
      </c>
      <c r="M229" s="3">
        <f>IF(Inputs!$B$28&lt;&gt;"Ready to model","PENDING INPUTS",MAX(0,C229+E229-K229))</f>
        <v>0</v>
      </c>
      <c r="N229" s="3">
        <f>IF(Inputs!$B$28&lt;&gt;"Ready to model","PENDING INPUTS",L229+M229)</f>
        <v>0</v>
      </c>
      <c r="O229" s="3">
        <f>IF(Inputs!$B$28&lt;&gt;"Ready to model","PENDING INPUTS",D229+E229+O228)</f>
        <v>1516.37</v>
      </c>
      <c r="P229" s="3">
        <f>IF(Inputs!$B$28&lt;&gt;"Ready to model","PENDING INPUTS",J229+K229+P228)</f>
        <v>11532.370000000006</v>
      </c>
    </row>
    <row r="230" spans="1:16" ht="27.95" customHeight="1" x14ac:dyDescent="0.25">
      <c r="A230">
        <v>226</v>
      </c>
      <c r="B230" s="3">
        <f>IF(Inputs!$B$28&lt;&gt;"Ready to model","PENDING INPUTS",L229)</f>
        <v>0</v>
      </c>
      <c r="C230" s="3">
        <f>IF(Inputs!$B$28&lt;&gt;"Ready to model","PENDING INPUTS",M229)</f>
        <v>0</v>
      </c>
      <c r="D230" s="3">
        <f>IF(Inputs!$B$28&lt;&gt;"Ready to model","PENDING INPUTS",ROUND(B230*(Inputs!$B$17)/12,2))</f>
        <v>0</v>
      </c>
      <c r="E230" s="3">
        <f>IF(Inputs!$B$28&lt;&gt;"Ready to model","PENDING INPUTS",ROUND(C230*Inputs!$B$5/12,2))</f>
        <v>0</v>
      </c>
      <c r="F230" s="3">
        <f>IF(Inputs!$B$28&lt;&gt;"Ready to model","PENDING INPUTS",MIN(B230+D230,IF(A230&gt;=Inputs!$B$18,B230+D230,ROUND(IF(Inputs!$B$17=0,Inputs!$B$8*(1+Inputs!$B$19*Inputs!$B$20)/Inputs!$B$18,-PMT(Inputs!$B$17/12,Inputs!$B$18,Inputs!$B$8*(1+Inputs!$B$19*Inputs!$B$20))),2))))</f>
        <v>0</v>
      </c>
      <c r="G230" s="3">
        <f>IF(Inputs!$B$28&lt;&gt;"Ready to model","PENDING INPUTS",MIN(C230+E230,Inputs!$B$9))</f>
        <v>0</v>
      </c>
      <c r="H230" s="3">
        <f>IF(Inputs!$B$28&lt;&gt;"Ready to model","PENDING INPUTS",Inputs!$B$7)</f>
        <v>550</v>
      </c>
      <c r="I230" s="3">
        <f>IF(Inputs!$B$28&lt;&gt;"Ready to model","PENDING INPUTS",MAX(0,F230+G230-H230))</f>
        <v>0</v>
      </c>
      <c r="J230" s="3">
        <f>IF(Inputs!$B$28&lt;&gt;"Ready to model","PENDING INPUTS",IF(F230+G230&gt;H230,IF(F230+G230=0,0,H230*F230/(F230+G230)),MIN(B230+D230,F230+MAX(0,H230-F230-G230-IF((Inputs!$B$17)&lt;Inputs!$B$5,C230+E230-G230,0)))))</f>
        <v>0</v>
      </c>
      <c r="K230" s="3">
        <f>IF(Inputs!$B$28&lt;&gt;"Ready to model","PENDING INPUTS",MIN(C230+E230,MAX(0,H230-J230)))</f>
        <v>0</v>
      </c>
      <c r="L230" s="3">
        <f>IF(Inputs!$B$28&lt;&gt;"Ready to model","PENDING INPUTS",MAX(0,B230+D230-J230))</f>
        <v>0</v>
      </c>
      <c r="M230" s="3">
        <f>IF(Inputs!$B$28&lt;&gt;"Ready to model","PENDING INPUTS",MAX(0,C230+E230-K230))</f>
        <v>0</v>
      </c>
      <c r="N230" s="3">
        <f>IF(Inputs!$B$28&lt;&gt;"Ready to model","PENDING INPUTS",L230+M230)</f>
        <v>0</v>
      </c>
      <c r="O230" s="3">
        <f>IF(Inputs!$B$28&lt;&gt;"Ready to model","PENDING INPUTS",D230+E230+O229)</f>
        <v>1516.37</v>
      </c>
      <c r="P230" s="3">
        <f>IF(Inputs!$B$28&lt;&gt;"Ready to model","PENDING INPUTS",J230+K230+P229)</f>
        <v>11532.370000000006</v>
      </c>
    </row>
    <row r="231" spans="1:16" ht="27.95" customHeight="1" x14ac:dyDescent="0.25">
      <c r="A231">
        <v>227</v>
      </c>
      <c r="B231" s="3">
        <f>IF(Inputs!$B$28&lt;&gt;"Ready to model","PENDING INPUTS",L230)</f>
        <v>0</v>
      </c>
      <c r="C231" s="3">
        <f>IF(Inputs!$B$28&lt;&gt;"Ready to model","PENDING INPUTS",M230)</f>
        <v>0</v>
      </c>
      <c r="D231" s="3">
        <f>IF(Inputs!$B$28&lt;&gt;"Ready to model","PENDING INPUTS",ROUND(B231*(Inputs!$B$17)/12,2))</f>
        <v>0</v>
      </c>
      <c r="E231" s="3">
        <f>IF(Inputs!$B$28&lt;&gt;"Ready to model","PENDING INPUTS",ROUND(C231*Inputs!$B$5/12,2))</f>
        <v>0</v>
      </c>
      <c r="F231" s="3">
        <f>IF(Inputs!$B$28&lt;&gt;"Ready to model","PENDING INPUTS",MIN(B231+D231,IF(A231&gt;=Inputs!$B$18,B231+D231,ROUND(IF(Inputs!$B$17=0,Inputs!$B$8*(1+Inputs!$B$19*Inputs!$B$20)/Inputs!$B$18,-PMT(Inputs!$B$17/12,Inputs!$B$18,Inputs!$B$8*(1+Inputs!$B$19*Inputs!$B$20))),2))))</f>
        <v>0</v>
      </c>
      <c r="G231" s="3">
        <f>IF(Inputs!$B$28&lt;&gt;"Ready to model","PENDING INPUTS",MIN(C231+E231,Inputs!$B$9))</f>
        <v>0</v>
      </c>
      <c r="H231" s="3">
        <f>IF(Inputs!$B$28&lt;&gt;"Ready to model","PENDING INPUTS",Inputs!$B$7)</f>
        <v>550</v>
      </c>
      <c r="I231" s="3">
        <f>IF(Inputs!$B$28&lt;&gt;"Ready to model","PENDING INPUTS",MAX(0,F231+G231-H231))</f>
        <v>0</v>
      </c>
      <c r="J231" s="3">
        <f>IF(Inputs!$B$28&lt;&gt;"Ready to model","PENDING INPUTS",IF(F231+G231&gt;H231,IF(F231+G231=0,0,H231*F231/(F231+G231)),MIN(B231+D231,F231+MAX(0,H231-F231-G231-IF((Inputs!$B$17)&lt;Inputs!$B$5,C231+E231-G231,0)))))</f>
        <v>0</v>
      </c>
      <c r="K231" s="3">
        <f>IF(Inputs!$B$28&lt;&gt;"Ready to model","PENDING INPUTS",MIN(C231+E231,MAX(0,H231-J231)))</f>
        <v>0</v>
      </c>
      <c r="L231" s="3">
        <f>IF(Inputs!$B$28&lt;&gt;"Ready to model","PENDING INPUTS",MAX(0,B231+D231-J231))</f>
        <v>0</v>
      </c>
      <c r="M231" s="3">
        <f>IF(Inputs!$B$28&lt;&gt;"Ready to model","PENDING INPUTS",MAX(0,C231+E231-K231))</f>
        <v>0</v>
      </c>
      <c r="N231" s="3">
        <f>IF(Inputs!$B$28&lt;&gt;"Ready to model","PENDING INPUTS",L231+M231)</f>
        <v>0</v>
      </c>
      <c r="O231" s="3">
        <f>IF(Inputs!$B$28&lt;&gt;"Ready to model","PENDING INPUTS",D231+E231+O230)</f>
        <v>1516.37</v>
      </c>
      <c r="P231" s="3">
        <f>IF(Inputs!$B$28&lt;&gt;"Ready to model","PENDING INPUTS",J231+K231+P230)</f>
        <v>11532.370000000006</v>
      </c>
    </row>
    <row r="232" spans="1:16" ht="27.95" customHeight="1" x14ac:dyDescent="0.25">
      <c r="A232">
        <v>228</v>
      </c>
      <c r="B232" s="3">
        <f>IF(Inputs!$B$28&lt;&gt;"Ready to model","PENDING INPUTS",L231)</f>
        <v>0</v>
      </c>
      <c r="C232" s="3">
        <f>IF(Inputs!$B$28&lt;&gt;"Ready to model","PENDING INPUTS",M231)</f>
        <v>0</v>
      </c>
      <c r="D232" s="3">
        <f>IF(Inputs!$B$28&lt;&gt;"Ready to model","PENDING INPUTS",ROUND(B232*(Inputs!$B$17)/12,2))</f>
        <v>0</v>
      </c>
      <c r="E232" s="3">
        <f>IF(Inputs!$B$28&lt;&gt;"Ready to model","PENDING INPUTS",ROUND(C232*Inputs!$B$5/12,2))</f>
        <v>0</v>
      </c>
      <c r="F232" s="3">
        <f>IF(Inputs!$B$28&lt;&gt;"Ready to model","PENDING INPUTS",MIN(B232+D232,IF(A232&gt;=Inputs!$B$18,B232+D232,ROUND(IF(Inputs!$B$17=0,Inputs!$B$8*(1+Inputs!$B$19*Inputs!$B$20)/Inputs!$B$18,-PMT(Inputs!$B$17/12,Inputs!$B$18,Inputs!$B$8*(1+Inputs!$B$19*Inputs!$B$20))),2))))</f>
        <v>0</v>
      </c>
      <c r="G232" s="3">
        <f>IF(Inputs!$B$28&lt;&gt;"Ready to model","PENDING INPUTS",MIN(C232+E232,Inputs!$B$9))</f>
        <v>0</v>
      </c>
      <c r="H232" s="3">
        <f>IF(Inputs!$B$28&lt;&gt;"Ready to model","PENDING INPUTS",Inputs!$B$7)</f>
        <v>550</v>
      </c>
      <c r="I232" s="3">
        <f>IF(Inputs!$B$28&lt;&gt;"Ready to model","PENDING INPUTS",MAX(0,F232+G232-H232))</f>
        <v>0</v>
      </c>
      <c r="J232" s="3">
        <f>IF(Inputs!$B$28&lt;&gt;"Ready to model","PENDING INPUTS",IF(F232+G232&gt;H232,IF(F232+G232=0,0,H232*F232/(F232+G232)),MIN(B232+D232,F232+MAX(0,H232-F232-G232-IF((Inputs!$B$17)&lt;Inputs!$B$5,C232+E232-G232,0)))))</f>
        <v>0</v>
      </c>
      <c r="K232" s="3">
        <f>IF(Inputs!$B$28&lt;&gt;"Ready to model","PENDING INPUTS",MIN(C232+E232,MAX(0,H232-J232)))</f>
        <v>0</v>
      </c>
      <c r="L232" s="3">
        <f>IF(Inputs!$B$28&lt;&gt;"Ready to model","PENDING INPUTS",MAX(0,B232+D232-J232))</f>
        <v>0</v>
      </c>
      <c r="M232" s="3">
        <f>IF(Inputs!$B$28&lt;&gt;"Ready to model","PENDING INPUTS",MAX(0,C232+E232-K232))</f>
        <v>0</v>
      </c>
      <c r="N232" s="3">
        <f>IF(Inputs!$B$28&lt;&gt;"Ready to model","PENDING INPUTS",L232+M232)</f>
        <v>0</v>
      </c>
      <c r="O232" s="3">
        <f>IF(Inputs!$B$28&lt;&gt;"Ready to model","PENDING INPUTS",D232+E232+O231)</f>
        <v>1516.37</v>
      </c>
      <c r="P232" s="3">
        <f>IF(Inputs!$B$28&lt;&gt;"Ready to model","PENDING INPUTS",J232+K232+P231)</f>
        <v>11532.370000000006</v>
      </c>
    </row>
    <row r="233" spans="1:16" ht="27.95" customHeight="1" x14ac:dyDescent="0.25">
      <c r="A233">
        <v>229</v>
      </c>
      <c r="B233" s="3">
        <f>IF(Inputs!$B$28&lt;&gt;"Ready to model","PENDING INPUTS",L232)</f>
        <v>0</v>
      </c>
      <c r="C233" s="3">
        <f>IF(Inputs!$B$28&lt;&gt;"Ready to model","PENDING INPUTS",M232)</f>
        <v>0</v>
      </c>
      <c r="D233" s="3">
        <f>IF(Inputs!$B$28&lt;&gt;"Ready to model","PENDING INPUTS",ROUND(B233*(Inputs!$B$17)/12,2))</f>
        <v>0</v>
      </c>
      <c r="E233" s="3">
        <f>IF(Inputs!$B$28&lt;&gt;"Ready to model","PENDING INPUTS",ROUND(C233*Inputs!$B$5/12,2))</f>
        <v>0</v>
      </c>
      <c r="F233" s="3">
        <f>IF(Inputs!$B$28&lt;&gt;"Ready to model","PENDING INPUTS",MIN(B233+D233,IF(A233&gt;=Inputs!$B$18,B233+D233,ROUND(IF(Inputs!$B$17=0,Inputs!$B$8*(1+Inputs!$B$19*Inputs!$B$20)/Inputs!$B$18,-PMT(Inputs!$B$17/12,Inputs!$B$18,Inputs!$B$8*(1+Inputs!$B$19*Inputs!$B$20))),2))))</f>
        <v>0</v>
      </c>
      <c r="G233" s="3">
        <f>IF(Inputs!$B$28&lt;&gt;"Ready to model","PENDING INPUTS",MIN(C233+E233,Inputs!$B$9))</f>
        <v>0</v>
      </c>
      <c r="H233" s="3">
        <f>IF(Inputs!$B$28&lt;&gt;"Ready to model","PENDING INPUTS",Inputs!$B$7)</f>
        <v>550</v>
      </c>
      <c r="I233" s="3">
        <f>IF(Inputs!$B$28&lt;&gt;"Ready to model","PENDING INPUTS",MAX(0,F233+G233-H233))</f>
        <v>0</v>
      </c>
      <c r="J233" s="3">
        <f>IF(Inputs!$B$28&lt;&gt;"Ready to model","PENDING INPUTS",IF(F233+G233&gt;H233,IF(F233+G233=0,0,H233*F233/(F233+G233)),MIN(B233+D233,F233+MAX(0,H233-F233-G233-IF((Inputs!$B$17)&lt;Inputs!$B$5,C233+E233-G233,0)))))</f>
        <v>0</v>
      </c>
      <c r="K233" s="3">
        <f>IF(Inputs!$B$28&lt;&gt;"Ready to model","PENDING INPUTS",MIN(C233+E233,MAX(0,H233-J233)))</f>
        <v>0</v>
      </c>
      <c r="L233" s="3">
        <f>IF(Inputs!$B$28&lt;&gt;"Ready to model","PENDING INPUTS",MAX(0,B233+D233-J233))</f>
        <v>0</v>
      </c>
      <c r="M233" s="3">
        <f>IF(Inputs!$B$28&lt;&gt;"Ready to model","PENDING INPUTS",MAX(0,C233+E233-K233))</f>
        <v>0</v>
      </c>
      <c r="N233" s="3">
        <f>IF(Inputs!$B$28&lt;&gt;"Ready to model","PENDING INPUTS",L233+M233)</f>
        <v>0</v>
      </c>
      <c r="O233" s="3">
        <f>IF(Inputs!$B$28&lt;&gt;"Ready to model","PENDING INPUTS",D233+E233+O232)</f>
        <v>1516.37</v>
      </c>
      <c r="P233" s="3">
        <f>IF(Inputs!$B$28&lt;&gt;"Ready to model","PENDING INPUTS",J233+K233+P232)</f>
        <v>11532.370000000006</v>
      </c>
    </row>
    <row r="234" spans="1:16" ht="27.95" customHeight="1" x14ac:dyDescent="0.25">
      <c r="A234">
        <v>230</v>
      </c>
      <c r="B234" s="3">
        <f>IF(Inputs!$B$28&lt;&gt;"Ready to model","PENDING INPUTS",L233)</f>
        <v>0</v>
      </c>
      <c r="C234" s="3">
        <f>IF(Inputs!$B$28&lt;&gt;"Ready to model","PENDING INPUTS",M233)</f>
        <v>0</v>
      </c>
      <c r="D234" s="3">
        <f>IF(Inputs!$B$28&lt;&gt;"Ready to model","PENDING INPUTS",ROUND(B234*(Inputs!$B$17)/12,2))</f>
        <v>0</v>
      </c>
      <c r="E234" s="3">
        <f>IF(Inputs!$B$28&lt;&gt;"Ready to model","PENDING INPUTS",ROUND(C234*Inputs!$B$5/12,2))</f>
        <v>0</v>
      </c>
      <c r="F234" s="3">
        <f>IF(Inputs!$B$28&lt;&gt;"Ready to model","PENDING INPUTS",MIN(B234+D234,IF(A234&gt;=Inputs!$B$18,B234+D234,ROUND(IF(Inputs!$B$17=0,Inputs!$B$8*(1+Inputs!$B$19*Inputs!$B$20)/Inputs!$B$18,-PMT(Inputs!$B$17/12,Inputs!$B$18,Inputs!$B$8*(1+Inputs!$B$19*Inputs!$B$20))),2))))</f>
        <v>0</v>
      </c>
      <c r="G234" s="3">
        <f>IF(Inputs!$B$28&lt;&gt;"Ready to model","PENDING INPUTS",MIN(C234+E234,Inputs!$B$9))</f>
        <v>0</v>
      </c>
      <c r="H234" s="3">
        <f>IF(Inputs!$B$28&lt;&gt;"Ready to model","PENDING INPUTS",Inputs!$B$7)</f>
        <v>550</v>
      </c>
      <c r="I234" s="3">
        <f>IF(Inputs!$B$28&lt;&gt;"Ready to model","PENDING INPUTS",MAX(0,F234+G234-H234))</f>
        <v>0</v>
      </c>
      <c r="J234" s="3">
        <f>IF(Inputs!$B$28&lt;&gt;"Ready to model","PENDING INPUTS",IF(F234+G234&gt;H234,IF(F234+G234=0,0,H234*F234/(F234+G234)),MIN(B234+D234,F234+MAX(0,H234-F234-G234-IF((Inputs!$B$17)&lt;Inputs!$B$5,C234+E234-G234,0)))))</f>
        <v>0</v>
      </c>
      <c r="K234" s="3">
        <f>IF(Inputs!$B$28&lt;&gt;"Ready to model","PENDING INPUTS",MIN(C234+E234,MAX(0,H234-J234)))</f>
        <v>0</v>
      </c>
      <c r="L234" s="3">
        <f>IF(Inputs!$B$28&lt;&gt;"Ready to model","PENDING INPUTS",MAX(0,B234+D234-J234))</f>
        <v>0</v>
      </c>
      <c r="M234" s="3">
        <f>IF(Inputs!$B$28&lt;&gt;"Ready to model","PENDING INPUTS",MAX(0,C234+E234-K234))</f>
        <v>0</v>
      </c>
      <c r="N234" s="3">
        <f>IF(Inputs!$B$28&lt;&gt;"Ready to model","PENDING INPUTS",L234+M234)</f>
        <v>0</v>
      </c>
      <c r="O234" s="3">
        <f>IF(Inputs!$B$28&lt;&gt;"Ready to model","PENDING INPUTS",D234+E234+O233)</f>
        <v>1516.37</v>
      </c>
      <c r="P234" s="3">
        <f>IF(Inputs!$B$28&lt;&gt;"Ready to model","PENDING INPUTS",J234+K234+P233)</f>
        <v>11532.370000000006</v>
      </c>
    </row>
    <row r="235" spans="1:16" ht="27.95" customHeight="1" x14ac:dyDescent="0.25">
      <c r="A235">
        <v>231</v>
      </c>
      <c r="B235" s="3">
        <f>IF(Inputs!$B$28&lt;&gt;"Ready to model","PENDING INPUTS",L234)</f>
        <v>0</v>
      </c>
      <c r="C235" s="3">
        <f>IF(Inputs!$B$28&lt;&gt;"Ready to model","PENDING INPUTS",M234)</f>
        <v>0</v>
      </c>
      <c r="D235" s="3">
        <f>IF(Inputs!$B$28&lt;&gt;"Ready to model","PENDING INPUTS",ROUND(B235*(Inputs!$B$17)/12,2))</f>
        <v>0</v>
      </c>
      <c r="E235" s="3">
        <f>IF(Inputs!$B$28&lt;&gt;"Ready to model","PENDING INPUTS",ROUND(C235*Inputs!$B$5/12,2))</f>
        <v>0</v>
      </c>
      <c r="F235" s="3">
        <f>IF(Inputs!$B$28&lt;&gt;"Ready to model","PENDING INPUTS",MIN(B235+D235,IF(A235&gt;=Inputs!$B$18,B235+D235,ROUND(IF(Inputs!$B$17=0,Inputs!$B$8*(1+Inputs!$B$19*Inputs!$B$20)/Inputs!$B$18,-PMT(Inputs!$B$17/12,Inputs!$B$18,Inputs!$B$8*(1+Inputs!$B$19*Inputs!$B$20))),2))))</f>
        <v>0</v>
      </c>
      <c r="G235" s="3">
        <f>IF(Inputs!$B$28&lt;&gt;"Ready to model","PENDING INPUTS",MIN(C235+E235,Inputs!$B$9))</f>
        <v>0</v>
      </c>
      <c r="H235" s="3">
        <f>IF(Inputs!$B$28&lt;&gt;"Ready to model","PENDING INPUTS",Inputs!$B$7)</f>
        <v>550</v>
      </c>
      <c r="I235" s="3">
        <f>IF(Inputs!$B$28&lt;&gt;"Ready to model","PENDING INPUTS",MAX(0,F235+G235-H235))</f>
        <v>0</v>
      </c>
      <c r="J235" s="3">
        <f>IF(Inputs!$B$28&lt;&gt;"Ready to model","PENDING INPUTS",IF(F235+G235&gt;H235,IF(F235+G235=0,0,H235*F235/(F235+G235)),MIN(B235+D235,F235+MAX(0,H235-F235-G235-IF((Inputs!$B$17)&lt;Inputs!$B$5,C235+E235-G235,0)))))</f>
        <v>0</v>
      </c>
      <c r="K235" s="3">
        <f>IF(Inputs!$B$28&lt;&gt;"Ready to model","PENDING INPUTS",MIN(C235+E235,MAX(0,H235-J235)))</f>
        <v>0</v>
      </c>
      <c r="L235" s="3">
        <f>IF(Inputs!$B$28&lt;&gt;"Ready to model","PENDING INPUTS",MAX(0,B235+D235-J235))</f>
        <v>0</v>
      </c>
      <c r="M235" s="3">
        <f>IF(Inputs!$B$28&lt;&gt;"Ready to model","PENDING INPUTS",MAX(0,C235+E235-K235))</f>
        <v>0</v>
      </c>
      <c r="N235" s="3">
        <f>IF(Inputs!$B$28&lt;&gt;"Ready to model","PENDING INPUTS",L235+M235)</f>
        <v>0</v>
      </c>
      <c r="O235" s="3">
        <f>IF(Inputs!$B$28&lt;&gt;"Ready to model","PENDING INPUTS",D235+E235+O234)</f>
        <v>1516.37</v>
      </c>
      <c r="P235" s="3">
        <f>IF(Inputs!$B$28&lt;&gt;"Ready to model","PENDING INPUTS",J235+K235+P234)</f>
        <v>11532.370000000006</v>
      </c>
    </row>
    <row r="236" spans="1:16" ht="27.95" customHeight="1" x14ac:dyDescent="0.25">
      <c r="A236">
        <v>232</v>
      </c>
      <c r="B236" s="3">
        <f>IF(Inputs!$B$28&lt;&gt;"Ready to model","PENDING INPUTS",L235)</f>
        <v>0</v>
      </c>
      <c r="C236" s="3">
        <f>IF(Inputs!$B$28&lt;&gt;"Ready to model","PENDING INPUTS",M235)</f>
        <v>0</v>
      </c>
      <c r="D236" s="3">
        <f>IF(Inputs!$B$28&lt;&gt;"Ready to model","PENDING INPUTS",ROUND(B236*(Inputs!$B$17)/12,2))</f>
        <v>0</v>
      </c>
      <c r="E236" s="3">
        <f>IF(Inputs!$B$28&lt;&gt;"Ready to model","PENDING INPUTS",ROUND(C236*Inputs!$B$5/12,2))</f>
        <v>0</v>
      </c>
      <c r="F236" s="3">
        <f>IF(Inputs!$B$28&lt;&gt;"Ready to model","PENDING INPUTS",MIN(B236+D236,IF(A236&gt;=Inputs!$B$18,B236+D236,ROUND(IF(Inputs!$B$17=0,Inputs!$B$8*(1+Inputs!$B$19*Inputs!$B$20)/Inputs!$B$18,-PMT(Inputs!$B$17/12,Inputs!$B$18,Inputs!$B$8*(1+Inputs!$B$19*Inputs!$B$20))),2))))</f>
        <v>0</v>
      </c>
      <c r="G236" s="3">
        <f>IF(Inputs!$B$28&lt;&gt;"Ready to model","PENDING INPUTS",MIN(C236+E236,Inputs!$B$9))</f>
        <v>0</v>
      </c>
      <c r="H236" s="3">
        <f>IF(Inputs!$B$28&lt;&gt;"Ready to model","PENDING INPUTS",Inputs!$B$7)</f>
        <v>550</v>
      </c>
      <c r="I236" s="3">
        <f>IF(Inputs!$B$28&lt;&gt;"Ready to model","PENDING INPUTS",MAX(0,F236+G236-H236))</f>
        <v>0</v>
      </c>
      <c r="J236" s="3">
        <f>IF(Inputs!$B$28&lt;&gt;"Ready to model","PENDING INPUTS",IF(F236+G236&gt;H236,IF(F236+G236=0,0,H236*F236/(F236+G236)),MIN(B236+D236,F236+MAX(0,H236-F236-G236-IF((Inputs!$B$17)&lt;Inputs!$B$5,C236+E236-G236,0)))))</f>
        <v>0</v>
      </c>
      <c r="K236" s="3">
        <f>IF(Inputs!$B$28&lt;&gt;"Ready to model","PENDING INPUTS",MIN(C236+E236,MAX(0,H236-J236)))</f>
        <v>0</v>
      </c>
      <c r="L236" s="3">
        <f>IF(Inputs!$B$28&lt;&gt;"Ready to model","PENDING INPUTS",MAX(0,B236+D236-J236))</f>
        <v>0</v>
      </c>
      <c r="M236" s="3">
        <f>IF(Inputs!$B$28&lt;&gt;"Ready to model","PENDING INPUTS",MAX(0,C236+E236-K236))</f>
        <v>0</v>
      </c>
      <c r="N236" s="3">
        <f>IF(Inputs!$B$28&lt;&gt;"Ready to model","PENDING INPUTS",L236+M236)</f>
        <v>0</v>
      </c>
      <c r="O236" s="3">
        <f>IF(Inputs!$B$28&lt;&gt;"Ready to model","PENDING INPUTS",D236+E236+O235)</f>
        <v>1516.37</v>
      </c>
      <c r="P236" s="3">
        <f>IF(Inputs!$B$28&lt;&gt;"Ready to model","PENDING INPUTS",J236+K236+P235)</f>
        <v>11532.370000000006</v>
      </c>
    </row>
    <row r="237" spans="1:16" ht="27.95" customHeight="1" x14ac:dyDescent="0.25">
      <c r="A237">
        <v>233</v>
      </c>
      <c r="B237" s="3">
        <f>IF(Inputs!$B$28&lt;&gt;"Ready to model","PENDING INPUTS",L236)</f>
        <v>0</v>
      </c>
      <c r="C237" s="3">
        <f>IF(Inputs!$B$28&lt;&gt;"Ready to model","PENDING INPUTS",M236)</f>
        <v>0</v>
      </c>
      <c r="D237" s="3">
        <f>IF(Inputs!$B$28&lt;&gt;"Ready to model","PENDING INPUTS",ROUND(B237*(Inputs!$B$17)/12,2))</f>
        <v>0</v>
      </c>
      <c r="E237" s="3">
        <f>IF(Inputs!$B$28&lt;&gt;"Ready to model","PENDING INPUTS",ROUND(C237*Inputs!$B$5/12,2))</f>
        <v>0</v>
      </c>
      <c r="F237" s="3">
        <f>IF(Inputs!$B$28&lt;&gt;"Ready to model","PENDING INPUTS",MIN(B237+D237,IF(A237&gt;=Inputs!$B$18,B237+D237,ROUND(IF(Inputs!$B$17=0,Inputs!$B$8*(1+Inputs!$B$19*Inputs!$B$20)/Inputs!$B$18,-PMT(Inputs!$B$17/12,Inputs!$B$18,Inputs!$B$8*(1+Inputs!$B$19*Inputs!$B$20))),2))))</f>
        <v>0</v>
      </c>
      <c r="G237" s="3">
        <f>IF(Inputs!$B$28&lt;&gt;"Ready to model","PENDING INPUTS",MIN(C237+E237,Inputs!$B$9))</f>
        <v>0</v>
      </c>
      <c r="H237" s="3">
        <f>IF(Inputs!$B$28&lt;&gt;"Ready to model","PENDING INPUTS",Inputs!$B$7)</f>
        <v>550</v>
      </c>
      <c r="I237" s="3">
        <f>IF(Inputs!$B$28&lt;&gt;"Ready to model","PENDING INPUTS",MAX(0,F237+G237-H237))</f>
        <v>0</v>
      </c>
      <c r="J237" s="3">
        <f>IF(Inputs!$B$28&lt;&gt;"Ready to model","PENDING INPUTS",IF(F237+G237&gt;H237,IF(F237+G237=0,0,H237*F237/(F237+G237)),MIN(B237+D237,F237+MAX(0,H237-F237-G237-IF((Inputs!$B$17)&lt;Inputs!$B$5,C237+E237-G237,0)))))</f>
        <v>0</v>
      </c>
      <c r="K237" s="3">
        <f>IF(Inputs!$B$28&lt;&gt;"Ready to model","PENDING INPUTS",MIN(C237+E237,MAX(0,H237-J237)))</f>
        <v>0</v>
      </c>
      <c r="L237" s="3">
        <f>IF(Inputs!$B$28&lt;&gt;"Ready to model","PENDING INPUTS",MAX(0,B237+D237-J237))</f>
        <v>0</v>
      </c>
      <c r="M237" s="3">
        <f>IF(Inputs!$B$28&lt;&gt;"Ready to model","PENDING INPUTS",MAX(0,C237+E237-K237))</f>
        <v>0</v>
      </c>
      <c r="N237" s="3">
        <f>IF(Inputs!$B$28&lt;&gt;"Ready to model","PENDING INPUTS",L237+M237)</f>
        <v>0</v>
      </c>
      <c r="O237" s="3">
        <f>IF(Inputs!$B$28&lt;&gt;"Ready to model","PENDING INPUTS",D237+E237+O236)</f>
        <v>1516.37</v>
      </c>
      <c r="P237" s="3">
        <f>IF(Inputs!$B$28&lt;&gt;"Ready to model","PENDING INPUTS",J237+K237+P236)</f>
        <v>11532.370000000006</v>
      </c>
    </row>
    <row r="238" spans="1:16" ht="27.95" customHeight="1" x14ac:dyDescent="0.25">
      <c r="A238">
        <v>234</v>
      </c>
      <c r="B238" s="3">
        <f>IF(Inputs!$B$28&lt;&gt;"Ready to model","PENDING INPUTS",L237)</f>
        <v>0</v>
      </c>
      <c r="C238" s="3">
        <f>IF(Inputs!$B$28&lt;&gt;"Ready to model","PENDING INPUTS",M237)</f>
        <v>0</v>
      </c>
      <c r="D238" s="3">
        <f>IF(Inputs!$B$28&lt;&gt;"Ready to model","PENDING INPUTS",ROUND(B238*(Inputs!$B$17)/12,2))</f>
        <v>0</v>
      </c>
      <c r="E238" s="3">
        <f>IF(Inputs!$B$28&lt;&gt;"Ready to model","PENDING INPUTS",ROUND(C238*Inputs!$B$5/12,2))</f>
        <v>0</v>
      </c>
      <c r="F238" s="3">
        <f>IF(Inputs!$B$28&lt;&gt;"Ready to model","PENDING INPUTS",MIN(B238+D238,IF(A238&gt;=Inputs!$B$18,B238+D238,ROUND(IF(Inputs!$B$17=0,Inputs!$B$8*(1+Inputs!$B$19*Inputs!$B$20)/Inputs!$B$18,-PMT(Inputs!$B$17/12,Inputs!$B$18,Inputs!$B$8*(1+Inputs!$B$19*Inputs!$B$20))),2))))</f>
        <v>0</v>
      </c>
      <c r="G238" s="3">
        <f>IF(Inputs!$B$28&lt;&gt;"Ready to model","PENDING INPUTS",MIN(C238+E238,Inputs!$B$9))</f>
        <v>0</v>
      </c>
      <c r="H238" s="3">
        <f>IF(Inputs!$B$28&lt;&gt;"Ready to model","PENDING INPUTS",Inputs!$B$7)</f>
        <v>550</v>
      </c>
      <c r="I238" s="3">
        <f>IF(Inputs!$B$28&lt;&gt;"Ready to model","PENDING INPUTS",MAX(0,F238+G238-H238))</f>
        <v>0</v>
      </c>
      <c r="J238" s="3">
        <f>IF(Inputs!$B$28&lt;&gt;"Ready to model","PENDING INPUTS",IF(F238+G238&gt;H238,IF(F238+G238=0,0,H238*F238/(F238+G238)),MIN(B238+D238,F238+MAX(0,H238-F238-G238-IF((Inputs!$B$17)&lt;Inputs!$B$5,C238+E238-G238,0)))))</f>
        <v>0</v>
      </c>
      <c r="K238" s="3">
        <f>IF(Inputs!$B$28&lt;&gt;"Ready to model","PENDING INPUTS",MIN(C238+E238,MAX(0,H238-J238)))</f>
        <v>0</v>
      </c>
      <c r="L238" s="3">
        <f>IF(Inputs!$B$28&lt;&gt;"Ready to model","PENDING INPUTS",MAX(0,B238+D238-J238))</f>
        <v>0</v>
      </c>
      <c r="M238" s="3">
        <f>IF(Inputs!$B$28&lt;&gt;"Ready to model","PENDING INPUTS",MAX(0,C238+E238-K238))</f>
        <v>0</v>
      </c>
      <c r="N238" s="3">
        <f>IF(Inputs!$B$28&lt;&gt;"Ready to model","PENDING INPUTS",L238+M238)</f>
        <v>0</v>
      </c>
      <c r="O238" s="3">
        <f>IF(Inputs!$B$28&lt;&gt;"Ready to model","PENDING INPUTS",D238+E238+O237)</f>
        <v>1516.37</v>
      </c>
      <c r="P238" s="3">
        <f>IF(Inputs!$B$28&lt;&gt;"Ready to model","PENDING INPUTS",J238+K238+P237)</f>
        <v>11532.370000000006</v>
      </c>
    </row>
    <row r="239" spans="1:16" ht="27.95" customHeight="1" x14ac:dyDescent="0.25">
      <c r="A239">
        <v>235</v>
      </c>
      <c r="B239" s="3">
        <f>IF(Inputs!$B$28&lt;&gt;"Ready to model","PENDING INPUTS",L238)</f>
        <v>0</v>
      </c>
      <c r="C239" s="3">
        <f>IF(Inputs!$B$28&lt;&gt;"Ready to model","PENDING INPUTS",M238)</f>
        <v>0</v>
      </c>
      <c r="D239" s="3">
        <f>IF(Inputs!$B$28&lt;&gt;"Ready to model","PENDING INPUTS",ROUND(B239*(Inputs!$B$17)/12,2))</f>
        <v>0</v>
      </c>
      <c r="E239" s="3">
        <f>IF(Inputs!$B$28&lt;&gt;"Ready to model","PENDING INPUTS",ROUND(C239*Inputs!$B$5/12,2))</f>
        <v>0</v>
      </c>
      <c r="F239" s="3">
        <f>IF(Inputs!$B$28&lt;&gt;"Ready to model","PENDING INPUTS",MIN(B239+D239,IF(A239&gt;=Inputs!$B$18,B239+D239,ROUND(IF(Inputs!$B$17=0,Inputs!$B$8*(1+Inputs!$B$19*Inputs!$B$20)/Inputs!$B$18,-PMT(Inputs!$B$17/12,Inputs!$B$18,Inputs!$B$8*(1+Inputs!$B$19*Inputs!$B$20))),2))))</f>
        <v>0</v>
      </c>
      <c r="G239" s="3">
        <f>IF(Inputs!$B$28&lt;&gt;"Ready to model","PENDING INPUTS",MIN(C239+E239,Inputs!$B$9))</f>
        <v>0</v>
      </c>
      <c r="H239" s="3">
        <f>IF(Inputs!$B$28&lt;&gt;"Ready to model","PENDING INPUTS",Inputs!$B$7)</f>
        <v>550</v>
      </c>
      <c r="I239" s="3">
        <f>IF(Inputs!$B$28&lt;&gt;"Ready to model","PENDING INPUTS",MAX(0,F239+G239-H239))</f>
        <v>0</v>
      </c>
      <c r="J239" s="3">
        <f>IF(Inputs!$B$28&lt;&gt;"Ready to model","PENDING INPUTS",IF(F239+G239&gt;H239,IF(F239+G239=0,0,H239*F239/(F239+G239)),MIN(B239+D239,F239+MAX(0,H239-F239-G239-IF((Inputs!$B$17)&lt;Inputs!$B$5,C239+E239-G239,0)))))</f>
        <v>0</v>
      </c>
      <c r="K239" s="3">
        <f>IF(Inputs!$B$28&lt;&gt;"Ready to model","PENDING INPUTS",MIN(C239+E239,MAX(0,H239-J239)))</f>
        <v>0</v>
      </c>
      <c r="L239" s="3">
        <f>IF(Inputs!$B$28&lt;&gt;"Ready to model","PENDING INPUTS",MAX(0,B239+D239-J239))</f>
        <v>0</v>
      </c>
      <c r="M239" s="3">
        <f>IF(Inputs!$B$28&lt;&gt;"Ready to model","PENDING INPUTS",MAX(0,C239+E239-K239))</f>
        <v>0</v>
      </c>
      <c r="N239" s="3">
        <f>IF(Inputs!$B$28&lt;&gt;"Ready to model","PENDING INPUTS",L239+M239)</f>
        <v>0</v>
      </c>
      <c r="O239" s="3">
        <f>IF(Inputs!$B$28&lt;&gt;"Ready to model","PENDING INPUTS",D239+E239+O238)</f>
        <v>1516.37</v>
      </c>
      <c r="P239" s="3">
        <f>IF(Inputs!$B$28&lt;&gt;"Ready to model","PENDING INPUTS",J239+K239+P238)</f>
        <v>11532.370000000006</v>
      </c>
    </row>
    <row r="240" spans="1:16" ht="27.95" customHeight="1" x14ac:dyDescent="0.25">
      <c r="A240">
        <v>236</v>
      </c>
      <c r="B240" s="3">
        <f>IF(Inputs!$B$28&lt;&gt;"Ready to model","PENDING INPUTS",L239)</f>
        <v>0</v>
      </c>
      <c r="C240" s="3">
        <f>IF(Inputs!$B$28&lt;&gt;"Ready to model","PENDING INPUTS",M239)</f>
        <v>0</v>
      </c>
      <c r="D240" s="3">
        <f>IF(Inputs!$B$28&lt;&gt;"Ready to model","PENDING INPUTS",ROUND(B240*(Inputs!$B$17)/12,2))</f>
        <v>0</v>
      </c>
      <c r="E240" s="3">
        <f>IF(Inputs!$B$28&lt;&gt;"Ready to model","PENDING INPUTS",ROUND(C240*Inputs!$B$5/12,2))</f>
        <v>0</v>
      </c>
      <c r="F240" s="3">
        <f>IF(Inputs!$B$28&lt;&gt;"Ready to model","PENDING INPUTS",MIN(B240+D240,IF(A240&gt;=Inputs!$B$18,B240+D240,ROUND(IF(Inputs!$B$17=0,Inputs!$B$8*(1+Inputs!$B$19*Inputs!$B$20)/Inputs!$B$18,-PMT(Inputs!$B$17/12,Inputs!$B$18,Inputs!$B$8*(1+Inputs!$B$19*Inputs!$B$20))),2))))</f>
        <v>0</v>
      </c>
      <c r="G240" s="3">
        <f>IF(Inputs!$B$28&lt;&gt;"Ready to model","PENDING INPUTS",MIN(C240+E240,Inputs!$B$9))</f>
        <v>0</v>
      </c>
      <c r="H240" s="3">
        <f>IF(Inputs!$B$28&lt;&gt;"Ready to model","PENDING INPUTS",Inputs!$B$7)</f>
        <v>550</v>
      </c>
      <c r="I240" s="3">
        <f>IF(Inputs!$B$28&lt;&gt;"Ready to model","PENDING INPUTS",MAX(0,F240+G240-H240))</f>
        <v>0</v>
      </c>
      <c r="J240" s="3">
        <f>IF(Inputs!$B$28&lt;&gt;"Ready to model","PENDING INPUTS",IF(F240+G240&gt;H240,IF(F240+G240=0,0,H240*F240/(F240+G240)),MIN(B240+D240,F240+MAX(0,H240-F240-G240-IF((Inputs!$B$17)&lt;Inputs!$B$5,C240+E240-G240,0)))))</f>
        <v>0</v>
      </c>
      <c r="K240" s="3">
        <f>IF(Inputs!$B$28&lt;&gt;"Ready to model","PENDING INPUTS",MIN(C240+E240,MAX(0,H240-J240)))</f>
        <v>0</v>
      </c>
      <c r="L240" s="3">
        <f>IF(Inputs!$B$28&lt;&gt;"Ready to model","PENDING INPUTS",MAX(0,B240+D240-J240))</f>
        <v>0</v>
      </c>
      <c r="M240" s="3">
        <f>IF(Inputs!$B$28&lt;&gt;"Ready to model","PENDING INPUTS",MAX(0,C240+E240-K240))</f>
        <v>0</v>
      </c>
      <c r="N240" s="3">
        <f>IF(Inputs!$B$28&lt;&gt;"Ready to model","PENDING INPUTS",L240+M240)</f>
        <v>0</v>
      </c>
      <c r="O240" s="3">
        <f>IF(Inputs!$B$28&lt;&gt;"Ready to model","PENDING INPUTS",D240+E240+O239)</f>
        <v>1516.37</v>
      </c>
      <c r="P240" s="3">
        <f>IF(Inputs!$B$28&lt;&gt;"Ready to model","PENDING INPUTS",J240+K240+P239)</f>
        <v>11532.370000000006</v>
      </c>
    </row>
    <row r="241" spans="1:16" ht="27.95" customHeight="1" x14ac:dyDescent="0.25">
      <c r="A241">
        <v>237</v>
      </c>
      <c r="B241" s="3">
        <f>IF(Inputs!$B$28&lt;&gt;"Ready to model","PENDING INPUTS",L240)</f>
        <v>0</v>
      </c>
      <c r="C241" s="3">
        <f>IF(Inputs!$B$28&lt;&gt;"Ready to model","PENDING INPUTS",M240)</f>
        <v>0</v>
      </c>
      <c r="D241" s="3">
        <f>IF(Inputs!$B$28&lt;&gt;"Ready to model","PENDING INPUTS",ROUND(B241*(Inputs!$B$17)/12,2))</f>
        <v>0</v>
      </c>
      <c r="E241" s="3">
        <f>IF(Inputs!$B$28&lt;&gt;"Ready to model","PENDING INPUTS",ROUND(C241*Inputs!$B$5/12,2))</f>
        <v>0</v>
      </c>
      <c r="F241" s="3">
        <f>IF(Inputs!$B$28&lt;&gt;"Ready to model","PENDING INPUTS",MIN(B241+D241,IF(A241&gt;=Inputs!$B$18,B241+D241,ROUND(IF(Inputs!$B$17=0,Inputs!$B$8*(1+Inputs!$B$19*Inputs!$B$20)/Inputs!$B$18,-PMT(Inputs!$B$17/12,Inputs!$B$18,Inputs!$B$8*(1+Inputs!$B$19*Inputs!$B$20))),2))))</f>
        <v>0</v>
      </c>
      <c r="G241" s="3">
        <f>IF(Inputs!$B$28&lt;&gt;"Ready to model","PENDING INPUTS",MIN(C241+E241,Inputs!$B$9))</f>
        <v>0</v>
      </c>
      <c r="H241" s="3">
        <f>IF(Inputs!$B$28&lt;&gt;"Ready to model","PENDING INPUTS",Inputs!$B$7)</f>
        <v>550</v>
      </c>
      <c r="I241" s="3">
        <f>IF(Inputs!$B$28&lt;&gt;"Ready to model","PENDING INPUTS",MAX(0,F241+G241-H241))</f>
        <v>0</v>
      </c>
      <c r="J241" s="3">
        <f>IF(Inputs!$B$28&lt;&gt;"Ready to model","PENDING INPUTS",IF(F241+G241&gt;H241,IF(F241+G241=0,0,H241*F241/(F241+G241)),MIN(B241+D241,F241+MAX(0,H241-F241-G241-IF((Inputs!$B$17)&lt;Inputs!$B$5,C241+E241-G241,0)))))</f>
        <v>0</v>
      </c>
      <c r="K241" s="3">
        <f>IF(Inputs!$B$28&lt;&gt;"Ready to model","PENDING INPUTS",MIN(C241+E241,MAX(0,H241-J241)))</f>
        <v>0</v>
      </c>
      <c r="L241" s="3">
        <f>IF(Inputs!$B$28&lt;&gt;"Ready to model","PENDING INPUTS",MAX(0,B241+D241-J241))</f>
        <v>0</v>
      </c>
      <c r="M241" s="3">
        <f>IF(Inputs!$B$28&lt;&gt;"Ready to model","PENDING INPUTS",MAX(0,C241+E241-K241))</f>
        <v>0</v>
      </c>
      <c r="N241" s="3">
        <f>IF(Inputs!$B$28&lt;&gt;"Ready to model","PENDING INPUTS",L241+M241)</f>
        <v>0</v>
      </c>
      <c r="O241" s="3">
        <f>IF(Inputs!$B$28&lt;&gt;"Ready to model","PENDING INPUTS",D241+E241+O240)</f>
        <v>1516.37</v>
      </c>
      <c r="P241" s="3">
        <f>IF(Inputs!$B$28&lt;&gt;"Ready to model","PENDING INPUTS",J241+K241+P240)</f>
        <v>11532.370000000006</v>
      </c>
    </row>
    <row r="242" spans="1:16" ht="27.95" customHeight="1" x14ac:dyDescent="0.25">
      <c r="A242">
        <v>238</v>
      </c>
      <c r="B242" s="3">
        <f>IF(Inputs!$B$28&lt;&gt;"Ready to model","PENDING INPUTS",L241)</f>
        <v>0</v>
      </c>
      <c r="C242" s="3">
        <f>IF(Inputs!$B$28&lt;&gt;"Ready to model","PENDING INPUTS",M241)</f>
        <v>0</v>
      </c>
      <c r="D242" s="3">
        <f>IF(Inputs!$B$28&lt;&gt;"Ready to model","PENDING INPUTS",ROUND(B242*(Inputs!$B$17)/12,2))</f>
        <v>0</v>
      </c>
      <c r="E242" s="3">
        <f>IF(Inputs!$B$28&lt;&gt;"Ready to model","PENDING INPUTS",ROUND(C242*Inputs!$B$5/12,2))</f>
        <v>0</v>
      </c>
      <c r="F242" s="3">
        <f>IF(Inputs!$B$28&lt;&gt;"Ready to model","PENDING INPUTS",MIN(B242+D242,IF(A242&gt;=Inputs!$B$18,B242+D242,ROUND(IF(Inputs!$B$17=0,Inputs!$B$8*(1+Inputs!$B$19*Inputs!$B$20)/Inputs!$B$18,-PMT(Inputs!$B$17/12,Inputs!$B$18,Inputs!$B$8*(1+Inputs!$B$19*Inputs!$B$20))),2))))</f>
        <v>0</v>
      </c>
      <c r="G242" s="3">
        <f>IF(Inputs!$B$28&lt;&gt;"Ready to model","PENDING INPUTS",MIN(C242+E242,Inputs!$B$9))</f>
        <v>0</v>
      </c>
      <c r="H242" s="3">
        <f>IF(Inputs!$B$28&lt;&gt;"Ready to model","PENDING INPUTS",Inputs!$B$7)</f>
        <v>550</v>
      </c>
      <c r="I242" s="3">
        <f>IF(Inputs!$B$28&lt;&gt;"Ready to model","PENDING INPUTS",MAX(0,F242+G242-H242))</f>
        <v>0</v>
      </c>
      <c r="J242" s="3">
        <f>IF(Inputs!$B$28&lt;&gt;"Ready to model","PENDING INPUTS",IF(F242+G242&gt;H242,IF(F242+G242=0,0,H242*F242/(F242+G242)),MIN(B242+D242,F242+MAX(0,H242-F242-G242-IF((Inputs!$B$17)&lt;Inputs!$B$5,C242+E242-G242,0)))))</f>
        <v>0</v>
      </c>
      <c r="K242" s="3">
        <f>IF(Inputs!$B$28&lt;&gt;"Ready to model","PENDING INPUTS",MIN(C242+E242,MAX(0,H242-J242)))</f>
        <v>0</v>
      </c>
      <c r="L242" s="3">
        <f>IF(Inputs!$B$28&lt;&gt;"Ready to model","PENDING INPUTS",MAX(0,B242+D242-J242))</f>
        <v>0</v>
      </c>
      <c r="M242" s="3">
        <f>IF(Inputs!$B$28&lt;&gt;"Ready to model","PENDING INPUTS",MAX(0,C242+E242-K242))</f>
        <v>0</v>
      </c>
      <c r="N242" s="3">
        <f>IF(Inputs!$B$28&lt;&gt;"Ready to model","PENDING INPUTS",L242+M242)</f>
        <v>0</v>
      </c>
      <c r="O242" s="3">
        <f>IF(Inputs!$B$28&lt;&gt;"Ready to model","PENDING INPUTS",D242+E242+O241)</f>
        <v>1516.37</v>
      </c>
      <c r="P242" s="3">
        <f>IF(Inputs!$B$28&lt;&gt;"Ready to model","PENDING INPUTS",J242+K242+P241)</f>
        <v>11532.370000000006</v>
      </c>
    </row>
    <row r="243" spans="1:16" ht="27.95" customHeight="1" x14ac:dyDescent="0.25">
      <c r="A243">
        <v>239</v>
      </c>
      <c r="B243" s="3">
        <f>IF(Inputs!$B$28&lt;&gt;"Ready to model","PENDING INPUTS",L242)</f>
        <v>0</v>
      </c>
      <c r="C243" s="3">
        <f>IF(Inputs!$B$28&lt;&gt;"Ready to model","PENDING INPUTS",M242)</f>
        <v>0</v>
      </c>
      <c r="D243" s="3">
        <f>IF(Inputs!$B$28&lt;&gt;"Ready to model","PENDING INPUTS",ROUND(B243*(Inputs!$B$17)/12,2))</f>
        <v>0</v>
      </c>
      <c r="E243" s="3">
        <f>IF(Inputs!$B$28&lt;&gt;"Ready to model","PENDING INPUTS",ROUND(C243*Inputs!$B$5/12,2))</f>
        <v>0</v>
      </c>
      <c r="F243" s="3">
        <f>IF(Inputs!$B$28&lt;&gt;"Ready to model","PENDING INPUTS",MIN(B243+D243,IF(A243&gt;=Inputs!$B$18,B243+D243,ROUND(IF(Inputs!$B$17=0,Inputs!$B$8*(1+Inputs!$B$19*Inputs!$B$20)/Inputs!$B$18,-PMT(Inputs!$B$17/12,Inputs!$B$18,Inputs!$B$8*(1+Inputs!$B$19*Inputs!$B$20))),2))))</f>
        <v>0</v>
      </c>
      <c r="G243" s="3">
        <f>IF(Inputs!$B$28&lt;&gt;"Ready to model","PENDING INPUTS",MIN(C243+E243,Inputs!$B$9))</f>
        <v>0</v>
      </c>
      <c r="H243" s="3">
        <f>IF(Inputs!$B$28&lt;&gt;"Ready to model","PENDING INPUTS",Inputs!$B$7)</f>
        <v>550</v>
      </c>
      <c r="I243" s="3">
        <f>IF(Inputs!$B$28&lt;&gt;"Ready to model","PENDING INPUTS",MAX(0,F243+G243-H243))</f>
        <v>0</v>
      </c>
      <c r="J243" s="3">
        <f>IF(Inputs!$B$28&lt;&gt;"Ready to model","PENDING INPUTS",IF(F243+G243&gt;H243,IF(F243+G243=0,0,H243*F243/(F243+G243)),MIN(B243+D243,F243+MAX(0,H243-F243-G243-IF((Inputs!$B$17)&lt;Inputs!$B$5,C243+E243-G243,0)))))</f>
        <v>0</v>
      </c>
      <c r="K243" s="3">
        <f>IF(Inputs!$B$28&lt;&gt;"Ready to model","PENDING INPUTS",MIN(C243+E243,MAX(0,H243-J243)))</f>
        <v>0</v>
      </c>
      <c r="L243" s="3">
        <f>IF(Inputs!$B$28&lt;&gt;"Ready to model","PENDING INPUTS",MAX(0,B243+D243-J243))</f>
        <v>0</v>
      </c>
      <c r="M243" s="3">
        <f>IF(Inputs!$B$28&lt;&gt;"Ready to model","PENDING INPUTS",MAX(0,C243+E243-K243))</f>
        <v>0</v>
      </c>
      <c r="N243" s="3">
        <f>IF(Inputs!$B$28&lt;&gt;"Ready to model","PENDING INPUTS",L243+M243)</f>
        <v>0</v>
      </c>
      <c r="O243" s="3">
        <f>IF(Inputs!$B$28&lt;&gt;"Ready to model","PENDING INPUTS",D243+E243+O242)</f>
        <v>1516.37</v>
      </c>
      <c r="P243" s="3">
        <f>IF(Inputs!$B$28&lt;&gt;"Ready to model","PENDING INPUTS",J243+K243+P242)</f>
        <v>11532.370000000006</v>
      </c>
    </row>
    <row r="244" spans="1:16" ht="27.95" customHeight="1" x14ac:dyDescent="0.25">
      <c r="A244">
        <v>240</v>
      </c>
      <c r="B244" s="3">
        <f>IF(Inputs!$B$28&lt;&gt;"Ready to model","PENDING INPUTS",L243)</f>
        <v>0</v>
      </c>
      <c r="C244" s="3">
        <f>IF(Inputs!$B$28&lt;&gt;"Ready to model","PENDING INPUTS",M243)</f>
        <v>0</v>
      </c>
      <c r="D244" s="3">
        <f>IF(Inputs!$B$28&lt;&gt;"Ready to model","PENDING INPUTS",ROUND(B244*(Inputs!$B$17)/12,2))</f>
        <v>0</v>
      </c>
      <c r="E244" s="3">
        <f>IF(Inputs!$B$28&lt;&gt;"Ready to model","PENDING INPUTS",ROUND(C244*Inputs!$B$5/12,2))</f>
        <v>0</v>
      </c>
      <c r="F244" s="3">
        <f>IF(Inputs!$B$28&lt;&gt;"Ready to model","PENDING INPUTS",MIN(B244+D244,IF(A244&gt;=Inputs!$B$18,B244+D244,ROUND(IF(Inputs!$B$17=0,Inputs!$B$8*(1+Inputs!$B$19*Inputs!$B$20)/Inputs!$B$18,-PMT(Inputs!$B$17/12,Inputs!$B$18,Inputs!$B$8*(1+Inputs!$B$19*Inputs!$B$20))),2))))</f>
        <v>0</v>
      </c>
      <c r="G244" s="3">
        <f>IF(Inputs!$B$28&lt;&gt;"Ready to model","PENDING INPUTS",MIN(C244+E244,Inputs!$B$9))</f>
        <v>0</v>
      </c>
      <c r="H244" s="3">
        <f>IF(Inputs!$B$28&lt;&gt;"Ready to model","PENDING INPUTS",Inputs!$B$7)</f>
        <v>550</v>
      </c>
      <c r="I244" s="3">
        <f>IF(Inputs!$B$28&lt;&gt;"Ready to model","PENDING INPUTS",MAX(0,F244+G244-H244))</f>
        <v>0</v>
      </c>
      <c r="J244" s="3">
        <f>IF(Inputs!$B$28&lt;&gt;"Ready to model","PENDING INPUTS",IF(F244+G244&gt;H244,IF(F244+G244=0,0,H244*F244/(F244+G244)),MIN(B244+D244,F244+MAX(0,H244-F244-G244-IF((Inputs!$B$17)&lt;Inputs!$B$5,C244+E244-G244,0)))))</f>
        <v>0</v>
      </c>
      <c r="K244" s="3">
        <f>IF(Inputs!$B$28&lt;&gt;"Ready to model","PENDING INPUTS",MIN(C244+E244,MAX(0,H244-J244)))</f>
        <v>0</v>
      </c>
      <c r="L244" s="3">
        <f>IF(Inputs!$B$28&lt;&gt;"Ready to model","PENDING INPUTS",MAX(0,B244+D244-J244))</f>
        <v>0</v>
      </c>
      <c r="M244" s="3">
        <f>IF(Inputs!$B$28&lt;&gt;"Ready to model","PENDING INPUTS",MAX(0,C244+E244-K244))</f>
        <v>0</v>
      </c>
      <c r="N244" s="3">
        <f>IF(Inputs!$B$28&lt;&gt;"Ready to model","PENDING INPUTS",L244+M244)</f>
        <v>0</v>
      </c>
      <c r="O244" s="3">
        <f>IF(Inputs!$B$28&lt;&gt;"Ready to model","PENDING INPUTS",D244+E244+O243)</f>
        <v>1516.37</v>
      </c>
      <c r="P244" s="3">
        <f>IF(Inputs!$B$28&lt;&gt;"Ready to model","PENDING INPUTS",J244+K244+P243)</f>
        <v>11532.370000000006</v>
      </c>
    </row>
    <row r="245" spans="1:16" ht="27.95" customHeight="1" x14ac:dyDescent="0.25">
      <c r="A245">
        <v>241</v>
      </c>
      <c r="B245" s="3">
        <f>IF(Inputs!$B$28&lt;&gt;"Ready to model","PENDING INPUTS",L244)</f>
        <v>0</v>
      </c>
      <c r="C245" s="3">
        <f>IF(Inputs!$B$28&lt;&gt;"Ready to model","PENDING INPUTS",M244)</f>
        <v>0</v>
      </c>
      <c r="D245" s="3">
        <f>IF(Inputs!$B$28&lt;&gt;"Ready to model","PENDING INPUTS",ROUND(B245*(Inputs!$B$17)/12,2))</f>
        <v>0</v>
      </c>
      <c r="E245" s="3">
        <f>IF(Inputs!$B$28&lt;&gt;"Ready to model","PENDING INPUTS",ROUND(C245*Inputs!$B$5/12,2))</f>
        <v>0</v>
      </c>
      <c r="F245" s="3">
        <f>IF(Inputs!$B$28&lt;&gt;"Ready to model","PENDING INPUTS",MIN(B245+D245,IF(A245&gt;=Inputs!$B$18,B245+D245,ROUND(IF(Inputs!$B$17=0,Inputs!$B$8*(1+Inputs!$B$19*Inputs!$B$20)/Inputs!$B$18,-PMT(Inputs!$B$17/12,Inputs!$B$18,Inputs!$B$8*(1+Inputs!$B$19*Inputs!$B$20))),2))))</f>
        <v>0</v>
      </c>
      <c r="G245" s="3">
        <f>IF(Inputs!$B$28&lt;&gt;"Ready to model","PENDING INPUTS",MIN(C245+E245,Inputs!$B$9))</f>
        <v>0</v>
      </c>
      <c r="H245" s="3">
        <f>IF(Inputs!$B$28&lt;&gt;"Ready to model","PENDING INPUTS",Inputs!$B$7)</f>
        <v>550</v>
      </c>
      <c r="I245" s="3">
        <f>IF(Inputs!$B$28&lt;&gt;"Ready to model","PENDING INPUTS",MAX(0,F245+G245-H245))</f>
        <v>0</v>
      </c>
      <c r="J245" s="3">
        <f>IF(Inputs!$B$28&lt;&gt;"Ready to model","PENDING INPUTS",IF(F245+G245&gt;H245,IF(F245+G245=0,0,H245*F245/(F245+G245)),MIN(B245+D245,F245+MAX(0,H245-F245-G245-IF((Inputs!$B$17)&lt;Inputs!$B$5,C245+E245-G245,0)))))</f>
        <v>0</v>
      </c>
      <c r="K245" s="3">
        <f>IF(Inputs!$B$28&lt;&gt;"Ready to model","PENDING INPUTS",MIN(C245+E245,MAX(0,H245-J245)))</f>
        <v>0</v>
      </c>
      <c r="L245" s="3">
        <f>IF(Inputs!$B$28&lt;&gt;"Ready to model","PENDING INPUTS",MAX(0,B245+D245-J245))</f>
        <v>0</v>
      </c>
      <c r="M245" s="3">
        <f>IF(Inputs!$B$28&lt;&gt;"Ready to model","PENDING INPUTS",MAX(0,C245+E245-K245))</f>
        <v>0</v>
      </c>
      <c r="N245" s="3">
        <f>IF(Inputs!$B$28&lt;&gt;"Ready to model","PENDING INPUTS",L245+M245)</f>
        <v>0</v>
      </c>
      <c r="O245" s="3">
        <f>IF(Inputs!$B$28&lt;&gt;"Ready to model","PENDING INPUTS",D245+E245+O244)</f>
        <v>1516.37</v>
      </c>
      <c r="P245" s="3">
        <f>IF(Inputs!$B$28&lt;&gt;"Ready to model","PENDING INPUTS",J245+K245+P244)</f>
        <v>11532.370000000006</v>
      </c>
    </row>
    <row r="246" spans="1:16" ht="27.95" customHeight="1" x14ac:dyDescent="0.25">
      <c r="A246">
        <v>242</v>
      </c>
      <c r="B246" s="3">
        <f>IF(Inputs!$B$28&lt;&gt;"Ready to model","PENDING INPUTS",L245)</f>
        <v>0</v>
      </c>
      <c r="C246" s="3">
        <f>IF(Inputs!$B$28&lt;&gt;"Ready to model","PENDING INPUTS",M245)</f>
        <v>0</v>
      </c>
      <c r="D246" s="3">
        <f>IF(Inputs!$B$28&lt;&gt;"Ready to model","PENDING INPUTS",ROUND(B246*(Inputs!$B$17)/12,2))</f>
        <v>0</v>
      </c>
      <c r="E246" s="3">
        <f>IF(Inputs!$B$28&lt;&gt;"Ready to model","PENDING INPUTS",ROUND(C246*Inputs!$B$5/12,2))</f>
        <v>0</v>
      </c>
      <c r="F246" s="3">
        <f>IF(Inputs!$B$28&lt;&gt;"Ready to model","PENDING INPUTS",MIN(B246+D246,IF(A246&gt;=Inputs!$B$18,B246+D246,ROUND(IF(Inputs!$B$17=0,Inputs!$B$8*(1+Inputs!$B$19*Inputs!$B$20)/Inputs!$B$18,-PMT(Inputs!$B$17/12,Inputs!$B$18,Inputs!$B$8*(1+Inputs!$B$19*Inputs!$B$20))),2))))</f>
        <v>0</v>
      </c>
      <c r="G246" s="3">
        <f>IF(Inputs!$B$28&lt;&gt;"Ready to model","PENDING INPUTS",MIN(C246+E246,Inputs!$B$9))</f>
        <v>0</v>
      </c>
      <c r="H246" s="3">
        <f>IF(Inputs!$B$28&lt;&gt;"Ready to model","PENDING INPUTS",Inputs!$B$7)</f>
        <v>550</v>
      </c>
      <c r="I246" s="3">
        <f>IF(Inputs!$B$28&lt;&gt;"Ready to model","PENDING INPUTS",MAX(0,F246+G246-H246))</f>
        <v>0</v>
      </c>
      <c r="J246" s="3">
        <f>IF(Inputs!$B$28&lt;&gt;"Ready to model","PENDING INPUTS",IF(F246+G246&gt;H246,IF(F246+G246=0,0,H246*F246/(F246+G246)),MIN(B246+D246,F246+MAX(0,H246-F246-G246-IF((Inputs!$B$17)&lt;Inputs!$B$5,C246+E246-G246,0)))))</f>
        <v>0</v>
      </c>
      <c r="K246" s="3">
        <f>IF(Inputs!$B$28&lt;&gt;"Ready to model","PENDING INPUTS",MIN(C246+E246,MAX(0,H246-J246)))</f>
        <v>0</v>
      </c>
      <c r="L246" s="3">
        <f>IF(Inputs!$B$28&lt;&gt;"Ready to model","PENDING INPUTS",MAX(0,B246+D246-J246))</f>
        <v>0</v>
      </c>
      <c r="M246" s="3">
        <f>IF(Inputs!$B$28&lt;&gt;"Ready to model","PENDING INPUTS",MAX(0,C246+E246-K246))</f>
        <v>0</v>
      </c>
      <c r="N246" s="3">
        <f>IF(Inputs!$B$28&lt;&gt;"Ready to model","PENDING INPUTS",L246+M246)</f>
        <v>0</v>
      </c>
      <c r="O246" s="3">
        <f>IF(Inputs!$B$28&lt;&gt;"Ready to model","PENDING INPUTS",D246+E246+O245)</f>
        <v>1516.37</v>
      </c>
      <c r="P246" s="3">
        <f>IF(Inputs!$B$28&lt;&gt;"Ready to model","PENDING INPUTS",J246+K246+P245)</f>
        <v>11532.370000000006</v>
      </c>
    </row>
    <row r="247" spans="1:16" ht="27.95" customHeight="1" x14ac:dyDescent="0.25">
      <c r="A247">
        <v>243</v>
      </c>
      <c r="B247" s="3">
        <f>IF(Inputs!$B$28&lt;&gt;"Ready to model","PENDING INPUTS",L246)</f>
        <v>0</v>
      </c>
      <c r="C247" s="3">
        <f>IF(Inputs!$B$28&lt;&gt;"Ready to model","PENDING INPUTS",M246)</f>
        <v>0</v>
      </c>
      <c r="D247" s="3">
        <f>IF(Inputs!$B$28&lt;&gt;"Ready to model","PENDING INPUTS",ROUND(B247*(Inputs!$B$17)/12,2))</f>
        <v>0</v>
      </c>
      <c r="E247" s="3">
        <f>IF(Inputs!$B$28&lt;&gt;"Ready to model","PENDING INPUTS",ROUND(C247*Inputs!$B$5/12,2))</f>
        <v>0</v>
      </c>
      <c r="F247" s="3">
        <f>IF(Inputs!$B$28&lt;&gt;"Ready to model","PENDING INPUTS",MIN(B247+D247,IF(A247&gt;=Inputs!$B$18,B247+D247,ROUND(IF(Inputs!$B$17=0,Inputs!$B$8*(1+Inputs!$B$19*Inputs!$B$20)/Inputs!$B$18,-PMT(Inputs!$B$17/12,Inputs!$B$18,Inputs!$B$8*(1+Inputs!$B$19*Inputs!$B$20))),2))))</f>
        <v>0</v>
      </c>
      <c r="G247" s="3">
        <f>IF(Inputs!$B$28&lt;&gt;"Ready to model","PENDING INPUTS",MIN(C247+E247,Inputs!$B$9))</f>
        <v>0</v>
      </c>
      <c r="H247" s="3">
        <f>IF(Inputs!$B$28&lt;&gt;"Ready to model","PENDING INPUTS",Inputs!$B$7)</f>
        <v>550</v>
      </c>
      <c r="I247" s="3">
        <f>IF(Inputs!$B$28&lt;&gt;"Ready to model","PENDING INPUTS",MAX(0,F247+G247-H247))</f>
        <v>0</v>
      </c>
      <c r="J247" s="3">
        <f>IF(Inputs!$B$28&lt;&gt;"Ready to model","PENDING INPUTS",IF(F247+G247&gt;H247,IF(F247+G247=0,0,H247*F247/(F247+G247)),MIN(B247+D247,F247+MAX(0,H247-F247-G247-IF((Inputs!$B$17)&lt;Inputs!$B$5,C247+E247-G247,0)))))</f>
        <v>0</v>
      </c>
      <c r="K247" s="3">
        <f>IF(Inputs!$B$28&lt;&gt;"Ready to model","PENDING INPUTS",MIN(C247+E247,MAX(0,H247-J247)))</f>
        <v>0</v>
      </c>
      <c r="L247" s="3">
        <f>IF(Inputs!$B$28&lt;&gt;"Ready to model","PENDING INPUTS",MAX(0,B247+D247-J247))</f>
        <v>0</v>
      </c>
      <c r="M247" s="3">
        <f>IF(Inputs!$B$28&lt;&gt;"Ready to model","PENDING INPUTS",MAX(0,C247+E247-K247))</f>
        <v>0</v>
      </c>
      <c r="N247" s="3">
        <f>IF(Inputs!$B$28&lt;&gt;"Ready to model","PENDING INPUTS",L247+M247)</f>
        <v>0</v>
      </c>
      <c r="O247" s="3">
        <f>IF(Inputs!$B$28&lt;&gt;"Ready to model","PENDING INPUTS",D247+E247+O246)</f>
        <v>1516.37</v>
      </c>
      <c r="P247" s="3">
        <f>IF(Inputs!$B$28&lt;&gt;"Ready to model","PENDING INPUTS",J247+K247+P246)</f>
        <v>11532.370000000006</v>
      </c>
    </row>
    <row r="248" spans="1:16" ht="27.95" customHeight="1" x14ac:dyDescent="0.25">
      <c r="A248">
        <v>244</v>
      </c>
      <c r="B248" s="3">
        <f>IF(Inputs!$B$28&lt;&gt;"Ready to model","PENDING INPUTS",L247)</f>
        <v>0</v>
      </c>
      <c r="C248" s="3">
        <f>IF(Inputs!$B$28&lt;&gt;"Ready to model","PENDING INPUTS",M247)</f>
        <v>0</v>
      </c>
      <c r="D248" s="3">
        <f>IF(Inputs!$B$28&lt;&gt;"Ready to model","PENDING INPUTS",ROUND(B248*(Inputs!$B$17)/12,2))</f>
        <v>0</v>
      </c>
      <c r="E248" s="3">
        <f>IF(Inputs!$B$28&lt;&gt;"Ready to model","PENDING INPUTS",ROUND(C248*Inputs!$B$5/12,2))</f>
        <v>0</v>
      </c>
      <c r="F248" s="3">
        <f>IF(Inputs!$B$28&lt;&gt;"Ready to model","PENDING INPUTS",MIN(B248+D248,IF(A248&gt;=Inputs!$B$18,B248+D248,ROUND(IF(Inputs!$B$17=0,Inputs!$B$8*(1+Inputs!$B$19*Inputs!$B$20)/Inputs!$B$18,-PMT(Inputs!$B$17/12,Inputs!$B$18,Inputs!$B$8*(1+Inputs!$B$19*Inputs!$B$20))),2))))</f>
        <v>0</v>
      </c>
      <c r="G248" s="3">
        <f>IF(Inputs!$B$28&lt;&gt;"Ready to model","PENDING INPUTS",MIN(C248+E248,Inputs!$B$9))</f>
        <v>0</v>
      </c>
      <c r="H248" s="3">
        <f>IF(Inputs!$B$28&lt;&gt;"Ready to model","PENDING INPUTS",Inputs!$B$7)</f>
        <v>550</v>
      </c>
      <c r="I248" s="3">
        <f>IF(Inputs!$B$28&lt;&gt;"Ready to model","PENDING INPUTS",MAX(0,F248+G248-H248))</f>
        <v>0</v>
      </c>
      <c r="J248" s="3">
        <f>IF(Inputs!$B$28&lt;&gt;"Ready to model","PENDING INPUTS",IF(F248+G248&gt;H248,IF(F248+G248=0,0,H248*F248/(F248+G248)),MIN(B248+D248,F248+MAX(0,H248-F248-G248-IF((Inputs!$B$17)&lt;Inputs!$B$5,C248+E248-G248,0)))))</f>
        <v>0</v>
      </c>
      <c r="K248" s="3">
        <f>IF(Inputs!$B$28&lt;&gt;"Ready to model","PENDING INPUTS",MIN(C248+E248,MAX(0,H248-J248)))</f>
        <v>0</v>
      </c>
      <c r="L248" s="3">
        <f>IF(Inputs!$B$28&lt;&gt;"Ready to model","PENDING INPUTS",MAX(0,B248+D248-J248))</f>
        <v>0</v>
      </c>
      <c r="M248" s="3">
        <f>IF(Inputs!$B$28&lt;&gt;"Ready to model","PENDING INPUTS",MAX(0,C248+E248-K248))</f>
        <v>0</v>
      </c>
      <c r="N248" s="3">
        <f>IF(Inputs!$B$28&lt;&gt;"Ready to model","PENDING INPUTS",L248+M248)</f>
        <v>0</v>
      </c>
      <c r="O248" s="3">
        <f>IF(Inputs!$B$28&lt;&gt;"Ready to model","PENDING INPUTS",D248+E248+O247)</f>
        <v>1516.37</v>
      </c>
      <c r="P248" s="3">
        <f>IF(Inputs!$B$28&lt;&gt;"Ready to model","PENDING INPUTS",J248+K248+P247)</f>
        <v>11532.370000000006</v>
      </c>
    </row>
    <row r="249" spans="1:16" ht="27.95" customHeight="1" x14ac:dyDescent="0.25">
      <c r="A249">
        <v>245</v>
      </c>
      <c r="B249" s="3">
        <f>IF(Inputs!$B$28&lt;&gt;"Ready to model","PENDING INPUTS",L248)</f>
        <v>0</v>
      </c>
      <c r="C249" s="3">
        <f>IF(Inputs!$B$28&lt;&gt;"Ready to model","PENDING INPUTS",M248)</f>
        <v>0</v>
      </c>
      <c r="D249" s="3">
        <f>IF(Inputs!$B$28&lt;&gt;"Ready to model","PENDING INPUTS",ROUND(B249*(Inputs!$B$17)/12,2))</f>
        <v>0</v>
      </c>
      <c r="E249" s="3">
        <f>IF(Inputs!$B$28&lt;&gt;"Ready to model","PENDING INPUTS",ROUND(C249*Inputs!$B$5/12,2))</f>
        <v>0</v>
      </c>
      <c r="F249" s="3">
        <f>IF(Inputs!$B$28&lt;&gt;"Ready to model","PENDING INPUTS",MIN(B249+D249,IF(A249&gt;=Inputs!$B$18,B249+D249,ROUND(IF(Inputs!$B$17=0,Inputs!$B$8*(1+Inputs!$B$19*Inputs!$B$20)/Inputs!$B$18,-PMT(Inputs!$B$17/12,Inputs!$B$18,Inputs!$B$8*(1+Inputs!$B$19*Inputs!$B$20))),2))))</f>
        <v>0</v>
      </c>
      <c r="G249" s="3">
        <f>IF(Inputs!$B$28&lt;&gt;"Ready to model","PENDING INPUTS",MIN(C249+E249,Inputs!$B$9))</f>
        <v>0</v>
      </c>
      <c r="H249" s="3">
        <f>IF(Inputs!$B$28&lt;&gt;"Ready to model","PENDING INPUTS",Inputs!$B$7)</f>
        <v>550</v>
      </c>
      <c r="I249" s="3">
        <f>IF(Inputs!$B$28&lt;&gt;"Ready to model","PENDING INPUTS",MAX(0,F249+G249-H249))</f>
        <v>0</v>
      </c>
      <c r="J249" s="3">
        <f>IF(Inputs!$B$28&lt;&gt;"Ready to model","PENDING INPUTS",IF(F249+G249&gt;H249,IF(F249+G249=0,0,H249*F249/(F249+G249)),MIN(B249+D249,F249+MAX(0,H249-F249-G249-IF((Inputs!$B$17)&lt;Inputs!$B$5,C249+E249-G249,0)))))</f>
        <v>0</v>
      </c>
      <c r="K249" s="3">
        <f>IF(Inputs!$B$28&lt;&gt;"Ready to model","PENDING INPUTS",MIN(C249+E249,MAX(0,H249-J249)))</f>
        <v>0</v>
      </c>
      <c r="L249" s="3">
        <f>IF(Inputs!$B$28&lt;&gt;"Ready to model","PENDING INPUTS",MAX(0,B249+D249-J249))</f>
        <v>0</v>
      </c>
      <c r="M249" s="3">
        <f>IF(Inputs!$B$28&lt;&gt;"Ready to model","PENDING INPUTS",MAX(0,C249+E249-K249))</f>
        <v>0</v>
      </c>
      <c r="N249" s="3">
        <f>IF(Inputs!$B$28&lt;&gt;"Ready to model","PENDING INPUTS",L249+M249)</f>
        <v>0</v>
      </c>
      <c r="O249" s="3">
        <f>IF(Inputs!$B$28&lt;&gt;"Ready to model","PENDING INPUTS",D249+E249+O248)</f>
        <v>1516.37</v>
      </c>
      <c r="P249" s="3">
        <f>IF(Inputs!$B$28&lt;&gt;"Ready to model","PENDING INPUTS",J249+K249+P248)</f>
        <v>11532.370000000006</v>
      </c>
    </row>
    <row r="250" spans="1:16" ht="27.95" customHeight="1" x14ac:dyDescent="0.25">
      <c r="A250">
        <v>246</v>
      </c>
      <c r="B250" s="3">
        <f>IF(Inputs!$B$28&lt;&gt;"Ready to model","PENDING INPUTS",L249)</f>
        <v>0</v>
      </c>
      <c r="C250" s="3">
        <f>IF(Inputs!$B$28&lt;&gt;"Ready to model","PENDING INPUTS",M249)</f>
        <v>0</v>
      </c>
      <c r="D250" s="3">
        <f>IF(Inputs!$B$28&lt;&gt;"Ready to model","PENDING INPUTS",ROUND(B250*(Inputs!$B$17)/12,2))</f>
        <v>0</v>
      </c>
      <c r="E250" s="3">
        <f>IF(Inputs!$B$28&lt;&gt;"Ready to model","PENDING INPUTS",ROUND(C250*Inputs!$B$5/12,2))</f>
        <v>0</v>
      </c>
      <c r="F250" s="3">
        <f>IF(Inputs!$B$28&lt;&gt;"Ready to model","PENDING INPUTS",MIN(B250+D250,IF(A250&gt;=Inputs!$B$18,B250+D250,ROUND(IF(Inputs!$B$17=0,Inputs!$B$8*(1+Inputs!$B$19*Inputs!$B$20)/Inputs!$B$18,-PMT(Inputs!$B$17/12,Inputs!$B$18,Inputs!$B$8*(1+Inputs!$B$19*Inputs!$B$20))),2))))</f>
        <v>0</v>
      </c>
      <c r="G250" s="3">
        <f>IF(Inputs!$B$28&lt;&gt;"Ready to model","PENDING INPUTS",MIN(C250+E250,Inputs!$B$9))</f>
        <v>0</v>
      </c>
      <c r="H250" s="3">
        <f>IF(Inputs!$B$28&lt;&gt;"Ready to model","PENDING INPUTS",Inputs!$B$7)</f>
        <v>550</v>
      </c>
      <c r="I250" s="3">
        <f>IF(Inputs!$B$28&lt;&gt;"Ready to model","PENDING INPUTS",MAX(0,F250+G250-H250))</f>
        <v>0</v>
      </c>
      <c r="J250" s="3">
        <f>IF(Inputs!$B$28&lt;&gt;"Ready to model","PENDING INPUTS",IF(F250+G250&gt;H250,IF(F250+G250=0,0,H250*F250/(F250+G250)),MIN(B250+D250,F250+MAX(0,H250-F250-G250-IF((Inputs!$B$17)&lt;Inputs!$B$5,C250+E250-G250,0)))))</f>
        <v>0</v>
      </c>
      <c r="K250" s="3">
        <f>IF(Inputs!$B$28&lt;&gt;"Ready to model","PENDING INPUTS",MIN(C250+E250,MAX(0,H250-J250)))</f>
        <v>0</v>
      </c>
      <c r="L250" s="3">
        <f>IF(Inputs!$B$28&lt;&gt;"Ready to model","PENDING INPUTS",MAX(0,B250+D250-J250))</f>
        <v>0</v>
      </c>
      <c r="M250" s="3">
        <f>IF(Inputs!$B$28&lt;&gt;"Ready to model","PENDING INPUTS",MAX(0,C250+E250-K250))</f>
        <v>0</v>
      </c>
      <c r="N250" s="3">
        <f>IF(Inputs!$B$28&lt;&gt;"Ready to model","PENDING INPUTS",L250+M250)</f>
        <v>0</v>
      </c>
      <c r="O250" s="3">
        <f>IF(Inputs!$B$28&lt;&gt;"Ready to model","PENDING INPUTS",D250+E250+O249)</f>
        <v>1516.37</v>
      </c>
      <c r="P250" s="3">
        <f>IF(Inputs!$B$28&lt;&gt;"Ready to model","PENDING INPUTS",J250+K250+P249)</f>
        <v>11532.370000000006</v>
      </c>
    </row>
    <row r="251" spans="1:16" ht="27.95" customHeight="1" x14ac:dyDescent="0.25">
      <c r="A251">
        <v>247</v>
      </c>
      <c r="B251" s="3">
        <f>IF(Inputs!$B$28&lt;&gt;"Ready to model","PENDING INPUTS",L250)</f>
        <v>0</v>
      </c>
      <c r="C251" s="3">
        <f>IF(Inputs!$B$28&lt;&gt;"Ready to model","PENDING INPUTS",M250)</f>
        <v>0</v>
      </c>
      <c r="D251" s="3">
        <f>IF(Inputs!$B$28&lt;&gt;"Ready to model","PENDING INPUTS",ROUND(B251*(Inputs!$B$17)/12,2))</f>
        <v>0</v>
      </c>
      <c r="E251" s="3">
        <f>IF(Inputs!$B$28&lt;&gt;"Ready to model","PENDING INPUTS",ROUND(C251*Inputs!$B$5/12,2))</f>
        <v>0</v>
      </c>
      <c r="F251" s="3">
        <f>IF(Inputs!$B$28&lt;&gt;"Ready to model","PENDING INPUTS",MIN(B251+D251,IF(A251&gt;=Inputs!$B$18,B251+D251,ROUND(IF(Inputs!$B$17=0,Inputs!$B$8*(1+Inputs!$B$19*Inputs!$B$20)/Inputs!$B$18,-PMT(Inputs!$B$17/12,Inputs!$B$18,Inputs!$B$8*(1+Inputs!$B$19*Inputs!$B$20))),2))))</f>
        <v>0</v>
      </c>
      <c r="G251" s="3">
        <f>IF(Inputs!$B$28&lt;&gt;"Ready to model","PENDING INPUTS",MIN(C251+E251,Inputs!$B$9))</f>
        <v>0</v>
      </c>
      <c r="H251" s="3">
        <f>IF(Inputs!$B$28&lt;&gt;"Ready to model","PENDING INPUTS",Inputs!$B$7)</f>
        <v>550</v>
      </c>
      <c r="I251" s="3">
        <f>IF(Inputs!$B$28&lt;&gt;"Ready to model","PENDING INPUTS",MAX(0,F251+G251-H251))</f>
        <v>0</v>
      </c>
      <c r="J251" s="3">
        <f>IF(Inputs!$B$28&lt;&gt;"Ready to model","PENDING INPUTS",IF(F251+G251&gt;H251,IF(F251+G251=0,0,H251*F251/(F251+G251)),MIN(B251+D251,F251+MAX(0,H251-F251-G251-IF((Inputs!$B$17)&lt;Inputs!$B$5,C251+E251-G251,0)))))</f>
        <v>0</v>
      </c>
      <c r="K251" s="3">
        <f>IF(Inputs!$B$28&lt;&gt;"Ready to model","PENDING INPUTS",MIN(C251+E251,MAX(0,H251-J251)))</f>
        <v>0</v>
      </c>
      <c r="L251" s="3">
        <f>IF(Inputs!$B$28&lt;&gt;"Ready to model","PENDING INPUTS",MAX(0,B251+D251-J251))</f>
        <v>0</v>
      </c>
      <c r="M251" s="3">
        <f>IF(Inputs!$B$28&lt;&gt;"Ready to model","PENDING INPUTS",MAX(0,C251+E251-K251))</f>
        <v>0</v>
      </c>
      <c r="N251" s="3">
        <f>IF(Inputs!$B$28&lt;&gt;"Ready to model","PENDING INPUTS",L251+M251)</f>
        <v>0</v>
      </c>
      <c r="O251" s="3">
        <f>IF(Inputs!$B$28&lt;&gt;"Ready to model","PENDING INPUTS",D251+E251+O250)</f>
        <v>1516.37</v>
      </c>
      <c r="P251" s="3">
        <f>IF(Inputs!$B$28&lt;&gt;"Ready to model","PENDING INPUTS",J251+K251+P250)</f>
        <v>11532.370000000006</v>
      </c>
    </row>
    <row r="252" spans="1:16" ht="27.95" customHeight="1" x14ac:dyDescent="0.25">
      <c r="A252">
        <v>248</v>
      </c>
      <c r="B252" s="3">
        <f>IF(Inputs!$B$28&lt;&gt;"Ready to model","PENDING INPUTS",L251)</f>
        <v>0</v>
      </c>
      <c r="C252" s="3">
        <f>IF(Inputs!$B$28&lt;&gt;"Ready to model","PENDING INPUTS",M251)</f>
        <v>0</v>
      </c>
      <c r="D252" s="3">
        <f>IF(Inputs!$B$28&lt;&gt;"Ready to model","PENDING INPUTS",ROUND(B252*(Inputs!$B$17)/12,2))</f>
        <v>0</v>
      </c>
      <c r="E252" s="3">
        <f>IF(Inputs!$B$28&lt;&gt;"Ready to model","PENDING INPUTS",ROUND(C252*Inputs!$B$5/12,2))</f>
        <v>0</v>
      </c>
      <c r="F252" s="3">
        <f>IF(Inputs!$B$28&lt;&gt;"Ready to model","PENDING INPUTS",MIN(B252+D252,IF(A252&gt;=Inputs!$B$18,B252+D252,ROUND(IF(Inputs!$B$17=0,Inputs!$B$8*(1+Inputs!$B$19*Inputs!$B$20)/Inputs!$B$18,-PMT(Inputs!$B$17/12,Inputs!$B$18,Inputs!$B$8*(1+Inputs!$B$19*Inputs!$B$20))),2))))</f>
        <v>0</v>
      </c>
      <c r="G252" s="3">
        <f>IF(Inputs!$B$28&lt;&gt;"Ready to model","PENDING INPUTS",MIN(C252+E252,Inputs!$B$9))</f>
        <v>0</v>
      </c>
      <c r="H252" s="3">
        <f>IF(Inputs!$B$28&lt;&gt;"Ready to model","PENDING INPUTS",Inputs!$B$7)</f>
        <v>550</v>
      </c>
      <c r="I252" s="3">
        <f>IF(Inputs!$B$28&lt;&gt;"Ready to model","PENDING INPUTS",MAX(0,F252+G252-H252))</f>
        <v>0</v>
      </c>
      <c r="J252" s="3">
        <f>IF(Inputs!$B$28&lt;&gt;"Ready to model","PENDING INPUTS",IF(F252+G252&gt;H252,IF(F252+G252=0,0,H252*F252/(F252+G252)),MIN(B252+D252,F252+MAX(0,H252-F252-G252-IF((Inputs!$B$17)&lt;Inputs!$B$5,C252+E252-G252,0)))))</f>
        <v>0</v>
      </c>
      <c r="K252" s="3">
        <f>IF(Inputs!$B$28&lt;&gt;"Ready to model","PENDING INPUTS",MIN(C252+E252,MAX(0,H252-J252)))</f>
        <v>0</v>
      </c>
      <c r="L252" s="3">
        <f>IF(Inputs!$B$28&lt;&gt;"Ready to model","PENDING INPUTS",MAX(0,B252+D252-J252))</f>
        <v>0</v>
      </c>
      <c r="M252" s="3">
        <f>IF(Inputs!$B$28&lt;&gt;"Ready to model","PENDING INPUTS",MAX(0,C252+E252-K252))</f>
        <v>0</v>
      </c>
      <c r="N252" s="3">
        <f>IF(Inputs!$B$28&lt;&gt;"Ready to model","PENDING INPUTS",L252+M252)</f>
        <v>0</v>
      </c>
      <c r="O252" s="3">
        <f>IF(Inputs!$B$28&lt;&gt;"Ready to model","PENDING INPUTS",D252+E252+O251)</f>
        <v>1516.37</v>
      </c>
      <c r="P252" s="3">
        <f>IF(Inputs!$B$28&lt;&gt;"Ready to model","PENDING INPUTS",J252+K252+P251)</f>
        <v>11532.370000000006</v>
      </c>
    </row>
    <row r="253" spans="1:16" ht="27.95" customHeight="1" x14ac:dyDescent="0.25">
      <c r="A253">
        <v>249</v>
      </c>
      <c r="B253" s="3">
        <f>IF(Inputs!$B$28&lt;&gt;"Ready to model","PENDING INPUTS",L252)</f>
        <v>0</v>
      </c>
      <c r="C253" s="3">
        <f>IF(Inputs!$B$28&lt;&gt;"Ready to model","PENDING INPUTS",M252)</f>
        <v>0</v>
      </c>
      <c r="D253" s="3">
        <f>IF(Inputs!$B$28&lt;&gt;"Ready to model","PENDING INPUTS",ROUND(B253*(Inputs!$B$17)/12,2))</f>
        <v>0</v>
      </c>
      <c r="E253" s="3">
        <f>IF(Inputs!$B$28&lt;&gt;"Ready to model","PENDING INPUTS",ROUND(C253*Inputs!$B$5/12,2))</f>
        <v>0</v>
      </c>
      <c r="F253" s="3">
        <f>IF(Inputs!$B$28&lt;&gt;"Ready to model","PENDING INPUTS",MIN(B253+D253,IF(A253&gt;=Inputs!$B$18,B253+D253,ROUND(IF(Inputs!$B$17=0,Inputs!$B$8*(1+Inputs!$B$19*Inputs!$B$20)/Inputs!$B$18,-PMT(Inputs!$B$17/12,Inputs!$B$18,Inputs!$B$8*(1+Inputs!$B$19*Inputs!$B$20))),2))))</f>
        <v>0</v>
      </c>
      <c r="G253" s="3">
        <f>IF(Inputs!$B$28&lt;&gt;"Ready to model","PENDING INPUTS",MIN(C253+E253,Inputs!$B$9))</f>
        <v>0</v>
      </c>
      <c r="H253" s="3">
        <f>IF(Inputs!$B$28&lt;&gt;"Ready to model","PENDING INPUTS",Inputs!$B$7)</f>
        <v>550</v>
      </c>
      <c r="I253" s="3">
        <f>IF(Inputs!$B$28&lt;&gt;"Ready to model","PENDING INPUTS",MAX(0,F253+G253-H253))</f>
        <v>0</v>
      </c>
      <c r="J253" s="3">
        <f>IF(Inputs!$B$28&lt;&gt;"Ready to model","PENDING INPUTS",IF(F253+G253&gt;H253,IF(F253+G253=0,0,H253*F253/(F253+G253)),MIN(B253+D253,F253+MAX(0,H253-F253-G253-IF((Inputs!$B$17)&lt;Inputs!$B$5,C253+E253-G253,0)))))</f>
        <v>0</v>
      </c>
      <c r="K253" s="3">
        <f>IF(Inputs!$B$28&lt;&gt;"Ready to model","PENDING INPUTS",MIN(C253+E253,MAX(0,H253-J253)))</f>
        <v>0</v>
      </c>
      <c r="L253" s="3">
        <f>IF(Inputs!$B$28&lt;&gt;"Ready to model","PENDING INPUTS",MAX(0,B253+D253-J253))</f>
        <v>0</v>
      </c>
      <c r="M253" s="3">
        <f>IF(Inputs!$B$28&lt;&gt;"Ready to model","PENDING INPUTS",MAX(0,C253+E253-K253))</f>
        <v>0</v>
      </c>
      <c r="N253" s="3">
        <f>IF(Inputs!$B$28&lt;&gt;"Ready to model","PENDING INPUTS",L253+M253)</f>
        <v>0</v>
      </c>
      <c r="O253" s="3">
        <f>IF(Inputs!$B$28&lt;&gt;"Ready to model","PENDING INPUTS",D253+E253+O252)</f>
        <v>1516.37</v>
      </c>
      <c r="P253" s="3">
        <f>IF(Inputs!$B$28&lt;&gt;"Ready to model","PENDING INPUTS",J253+K253+P252)</f>
        <v>11532.370000000006</v>
      </c>
    </row>
    <row r="254" spans="1:16" ht="27.95" customHeight="1" x14ac:dyDescent="0.25">
      <c r="A254">
        <v>250</v>
      </c>
      <c r="B254" s="3">
        <f>IF(Inputs!$B$28&lt;&gt;"Ready to model","PENDING INPUTS",L253)</f>
        <v>0</v>
      </c>
      <c r="C254" s="3">
        <f>IF(Inputs!$B$28&lt;&gt;"Ready to model","PENDING INPUTS",M253)</f>
        <v>0</v>
      </c>
      <c r="D254" s="3">
        <f>IF(Inputs!$B$28&lt;&gt;"Ready to model","PENDING INPUTS",ROUND(B254*(Inputs!$B$17)/12,2))</f>
        <v>0</v>
      </c>
      <c r="E254" s="3">
        <f>IF(Inputs!$B$28&lt;&gt;"Ready to model","PENDING INPUTS",ROUND(C254*Inputs!$B$5/12,2))</f>
        <v>0</v>
      </c>
      <c r="F254" s="3">
        <f>IF(Inputs!$B$28&lt;&gt;"Ready to model","PENDING INPUTS",MIN(B254+D254,IF(A254&gt;=Inputs!$B$18,B254+D254,ROUND(IF(Inputs!$B$17=0,Inputs!$B$8*(1+Inputs!$B$19*Inputs!$B$20)/Inputs!$B$18,-PMT(Inputs!$B$17/12,Inputs!$B$18,Inputs!$B$8*(1+Inputs!$B$19*Inputs!$B$20))),2))))</f>
        <v>0</v>
      </c>
      <c r="G254" s="3">
        <f>IF(Inputs!$B$28&lt;&gt;"Ready to model","PENDING INPUTS",MIN(C254+E254,Inputs!$B$9))</f>
        <v>0</v>
      </c>
      <c r="H254" s="3">
        <f>IF(Inputs!$B$28&lt;&gt;"Ready to model","PENDING INPUTS",Inputs!$B$7)</f>
        <v>550</v>
      </c>
      <c r="I254" s="3">
        <f>IF(Inputs!$B$28&lt;&gt;"Ready to model","PENDING INPUTS",MAX(0,F254+G254-H254))</f>
        <v>0</v>
      </c>
      <c r="J254" s="3">
        <f>IF(Inputs!$B$28&lt;&gt;"Ready to model","PENDING INPUTS",IF(F254+G254&gt;H254,IF(F254+G254=0,0,H254*F254/(F254+G254)),MIN(B254+D254,F254+MAX(0,H254-F254-G254-IF((Inputs!$B$17)&lt;Inputs!$B$5,C254+E254-G254,0)))))</f>
        <v>0</v>
      </c>
      <c r="K254" s="3">
        <f>IF(Inputs!$B$28&lt;&gt;"Ready to model","PENDING INPUTS",MIN(C254+E254,MAX(0,H254-J254)))</f>
        <v>0</v>
      </c>
      <c r="L254" s="3">
        <f>IF(Inputs!$B$28&lt;&gt;"Ready to model","PENDING INPUTS",MAX(0,B254+D254-J254))</f>
        <v>0</v>
      </c>
      <c r="M254" s="3">
        <f>IF(Inputs!$B$28&lt;&gt;"Ready to model","PENDING INPUTS",MAX(0,C254+E254-K254))</f>
        <v>0</v>
      </c>
      <c r="N254" s="3">
        <f>IF(Inputs!$B$28&lt;&gt;"Ready to model","PENDING INPUTS",L254+M254)</f>
        <v>0</v>
      </c>
      <c r="O254" s="3">
        <f>IF(Inputs!$B$28&lt;&gt;"Ready to model","PENDING INPUTS",D254+E254+O253)</f>
        <v>1516.37</v>
      </c>
      <c r="P254" s="3">
        <f>IF(Inputs!$B$28&lt;&gt;"Ready to model","PENDING INPUTS",J254+K254+P253)</f>
        <v>11532.370000000006</v>
      </c>
    </row>
    <row r="255" spans="1:16" ht="27.95" customHeight="1" x14ac:dyDescent="0.25">
      <c r="A255">
        <v>251</v>
      </c>
      <c r="B255" s="3">
        <f>IF(Inputs!$B$28&lt;&gt;"Ready to model","PENDING INPUTS",L254)</f>
        <v>0</v>
      </c>
      <c r="C255" s="3">
        <f>IF(Inputs!$B$28&lt;&gt;"Ready to model","PENDING INPUTS",M254)</f>
        <v>0</v>
      </c>
      <c r="D255" s="3">
        <f>IF(Inputs!$B$28&lt;&gt;"Ready to model","PENDING INPUTS",ROUND(B255*(Inputs!$B$17)/12,2))</f>
        <v>0</v>
      </c>
      <c r="E255" s="3">
        <f>IF(Inputs!$B$28&lt;&gt;"Ready to model","PENDING INPUTS",ROUND(C255*Inputs!$B$5/12,2))</f>
        <v>0</v>
      </c>
      <c r="F255" s="3">
        <f>IF(Inputs!$B$28&lt;&gt;"Ready to model","PENDING INPUTS",MIN(B255+D255,IF(A255&gt;=Inputs!$B$18,B255+D255,ROUND(IF(Inputs!$B$17=0,Inputs!$B$8*(1+Inputs!$B$19*Inputs!$B$20)/Inputs!$B$18,-PMT(Inputs!$B$17/12,Inputs!$B$18,Inputs!$B$8*(1+Inputs!$B$19*Inputs!$B$20))),2))))</f>
        <v>0</v>
      </c>
      <c r="G255" s="3">
        <f>IF(Inputs!$B$28&lt;&gt;"Ready to model","PENDING INPUTS",MIN(C255+E255,Inputs!$B$9))</f>
        <v>0</v>
      </c>
      <c r="H255" s="3">
        <f>IF(Inputs!$B$28&lt;&gt;"Ready to model","PENDING INPUTS",Inputs!$B$7)</f>
        <v>550</v>
      </c>
      <c r="I255" s="3">
        <f>IF(Inputs!$B$28&lt;&gt;"Ready to model","PENDING INPUTS",MAX(0,F255+G255-H255))</f>
        <v>0</v>
      </c>
      <c r="J255" s="3">
        <f>IF(Inputs!$B$28&lt;&gt;"Ready to model","PENDING INPUTS",IF(F255+G255&gt;H255,IF(F255+G255=0,0,H255*F255/(F255+G255)),MIN(B255+D255,F255+MAX(0,H255-F255-G255-IF((Inputs!$B$17)&lt;Inputs!$B$5,C255+E255-G255,0)))))</f>
        <v>0</v>
      </c>
      <c r="K255" s="3">
        <f>IF(Inputs!$B$28&lt;&gt;"Ready to model","PENDING INPUTS",MIN(C255+E255,MAX(0,H255-J255)))</f>
        <v>0</v>
      </c>
      <c r="L255" s="3">
        <f>IF(Inputs!$B$28&lt;&gt;"Ready to model","PENDING INPUTS",MAX(0,B255+D255-J255))</f>
        <v>0</v>
      </c>
      <c r="M255" s="3">
        <f>IF(Inputs!$B$28&lt;&gt;"Ready to model","PENDING INPUTS",MAX(0,C255+E255-K255))</f>
        <v>0</v>
      </c>
      <c r="N255" s="3">
        <f>IF(Inputs!$B$28&lt;&gt;"Ready to model","PENDING INPUTS",L255+M255)</f>
        <v>0</v>
      </c>
      <c r="O255" s="3">
        <f>IF(Inputs!$B$28&lt;&gt;"Ready to model","PENDING INPUTS",D255+E255+O254)</f>
        <v>1516.37</v>
      </c>
      <c r="P255" s="3">
        <f>IF(Inputs!$B$28&lt;&gt;"Ready to model","PENDING INPUTS",J255+K255+P254)</f>
        <v>11532.370000000006</v>
      </c>
    </row>
    <row r="256" spans="1:16" ht="27.95" customHeight="1" x14ac:dyDescent="0.25">
      <c r="A256">
        <v>252</v>
      </c>
      <c r="B256" s="3">
        <f>IF(Inputs!$B$28&lt;&gt;"Ready to model","PENDING INPUTS",L255)</f>
        <v>0</v>
      </c>
      <c r="C256" s="3">
        <f>IF(Inputs!$B$28&lt;&gt;"Ready to model","PENDING INPUTS",M255)</f>
        <v>0</v>
      </c>
      <c r="D256" s="3">
        <f>IF(Inputs!$B$28&lt;&gt;"Ready to model","PENDING INPUTS",ROUND(B256*(Inputs!$B$17)/12,2))</f>
        <v>0</v>
      </c>
      <c r="E256" s="3">
        <f>IF(Inputs!$B$28&lt;&gt;"Ready to model","PENDING INPUTS",ROUND(C256*Inputs!$B$5/12,2))</f>
        <v>0</v>
      </c>
      <c r="F256" s="3">
        <f>IF(Inputs!$B$28&lt;&gt;"Ready to model","PENDING INPUTS",MIN(B256+D256,IF(A256&gt;=Inputs!$B$18,B256+D256,ROUND(IF(Inputs!$B$17=0,Inputs!$B$8*(1+Inputs!$B$19*Inputs!$B$20)/Inputs!$B$18,-PMT(Inputs!$B$17/12,Inputs!$B$18,Inputs!$B$8*(1+Inputs!$B$19*Inputs!$B$20))),2))))</f>
        <v>0</v>
      </c>
      <c r="G256" s="3">
        <f>IF(Inputs!$B$28&lt;&gt;"Ready to model","PENDING INPUTS",MIN(C256+E256,Inputs!$B$9))</f>
        <v>0</v>
      </c>
      <c r="H256" s="3">
        <f>IF(Inputs!$B$28&lt;&gt;"Ready to model","PENDING INPUTS",Inputs!$B$7)</f>
        <v>550</v>
      </c>
      <c r="I256" s="3">
        <f>IF(Inputs!$B$28&lt;&gt;"Ready to model","PENDING INPUTS",MAX(0,F256+G256-H256))</f>
        <v>0</v>
      </c>
      <c r="J256" s="3">
        <f>IF(Inputs!$B$28&lt;&gt;"Ready to model","PENDING INPUTS",IF(F256+G256&gt;H256,IF(F256+G256=0,0,H256*F256/(F256+G256)),MIN(B256+D256,F256+MAX(0,H256-F256-G256-IF((Inputs!$B$17)&lt;Inputs!$B$5,C256+E256-G256,0)))))</f>
        <v>0</v>
      </c>
      <c r="K256" s="3">
        <f>IF(Inputs!$B$28&lt;&gt;"Ready to model","PENDING INPUTS",MIN(C256+E256,MAX(0,H256-J256)))</f>
        <v>0</v>
      </c>
      <c r="L256" s="3">
        <f>IF(Inputs!$B$28&lt;&gt;"Ready to model","PENDING INPUTS",MAX(0,B256+D256-J256))</f>
        <v>0</v>
      </c>
      <c r="M256" s="3">
        <f>IF(Inputs!$B$28&lt;&gt;"Ready to model","PENDING INPUTS",MAX(0,C256+E256-K256))</f>
        <v>0</v>
      </c>
      <c r="N256" s="3">
        <f>IF(Inputs!$B$28&lt;&gt;"Ready to model","PENDING INPUTS",L256+M256)</f>
        <v>0</v>
      </c>
      <c r="O256" s="3">
        <f>IF(Inputs!$B$28&lt;&gt;"Ready to model","PENDING INPUTS",D256+E256+O255)</f>
        <v>1516.37</v>
      </c>
      <c r="P256" s="3">
        <f>IF(Inputs!$B$28&lt;&gt;"Ready to model","PENDING INPUTS",J256+K256+P255)</f>
        <v>11532.370000000006</v>
      </c>
    </row>
    <row r="257" spans="1:16" ht="27.95" customHeight="1" x14ac:dyDescent="0.25">
      <c r="A257">
        <v>253</v>
      </c>
      <c r="B257" s="3">
        <f>IF(Inputs!$B$28&lt;&gt;"Ready to model","PENDING INPUTS",L256)</f>
        <v>0</v>
      </c>
      <c r="C257" s="3">
        <f>IF(Inputs!$B$28&lt;&gt;"Ready to model","PENDING INPUTS",M256)</f>
        <v>0</v>
      </c>
      <c r="D257" s="3">
        <f>IF(Inputs!$B$28&lt;&gt;"Ready to model","PENDING INPUTS",ROUND(B257*(Inputs!$B$17)/12,2))</f>
        <v>0</v>
      </c>
      <c r="E257" s="3">
        <f>IF(Inputs!$B$28&lt;&gt;"Ready to model","PENDING INPUTS",ROUND(C257*Inputs!$B$5/12,2))</f>
        <v>0</v>
      </c>
      <c r="F257" s="3">
        <f>IF(Inputs!$B$28&lt;&gt;"Ready to model","PENDING INPUTS",MIN(B257+D257,IF(A257&gt;=Inputs!$B$18,B257+D257,ROUND(IF(Inputs!$B$17=0,Inputs!$B$8*(1+Inputs!$B$19*Inputs!$B$20)/Inputs!$B$18,-PMT(Inputs!$B$17/12,Inputs!$B$18,Inputs!$B$8*(1+Inputs!$B$19*Inputs!$B$20))),2))))</f>
        <v>0</v>
      </c>
      <c r="G257" s="3">
        <f>IF(Inputs!$B$28&lt;&gt;"Ready to model","PENDING INPUTS",MIN(C257+E257,Inputs!$B$9))</f>
        <v>0</v>
      </c>
      <c r="H257" s="3">
        <f>IF(Inputs!$B$28&lt;&gt;"Ready to model","PENDING INPUTS",Inputs!$B$7)</f>
        <v>550</v>
      </c>
      <c r="I257" s="3">
        <f>IF(Inputs!$B$28&lt;&gt;"Ready to model","PENDING INPUTS",MAX(0,F257+G257-H257))</f>
        <v>0</v>
      </c>
      <c r="J257" s="3">
        <f>IF(Inputs!$B$28&lt;&gt;"Ready to model","PENDING INPUTS",IF(F257+G257&gt;H257,IF(F257+G257=0,0,H257*F257/(F257+G257)),MIN(B257+D257,F257+MAX(0,H257-F257-G257-IF((Inputs!$B$17)&lt;Inputs!$B$5,C257+E257-G257,0)))))</f>
        <v>0</v>
      </c>
      <c r="K257" s="3">
        <f>IF(Inputs!$B$28&lt;&gt;"Ready to model","PENDING INPUTS",MIN(C257+E257,MAX(0,H257-J257)))</f>
        <v>0</v>
      </c>
      <c r="L257" s="3">
        <f>IF(Inputs!$B$28&lt;&gt;"Ready to model","PENDING INPUTS",MAX(0,B257+D257-J257))</f>
        <v>0</v>
      </c>
      <c r="M257" s="3">
        <f>IF(Inputs!$B$28&lt;&gt;"Ready to model","PENDING INPUTS",MAX(0,C257+E257-K257))</f>
        <v>0</v>
      </c>
      <c r="N257" s="3">
        <f>IF(Inputs!$B$28&lt;&gt;"Ready to model","PENDING INPUTS",L257+M257)</f>
        <v>0</v>
      </c>
      <c r="O257" s="3">
        <f>IF(Inputs!$B$28&lt;&gt;"Ready to model","PENDING INPUTS",D257+E257+O256)</f>
        <v>1516.37</v>
      </c>
      <c r="P257" s="3">
        <f>IF(Inputs!$B$28&lt;&gt;"Ready to model","PENDING INPUTS",J257+K257+P256)</f>
        <v>11532.370000000006</v>
      </c>
    </row>
    <row r="258" spans="1:16" ht="27.95" customHeight="1" x14ac:dyDescent="0.25">
      <c r="A258">
        <v>254</v>
      </c>
      <c r="B258" s="3">
        <f>IF(Inputs!$B$28&lt;&gt;"Ready to model","PENDING INPUTS",L257)</f>
        <v>0</v>
      </c>
      <c r="C258" s="3">
        <f>IF(Inputs!$B$28&lt;&gt;"Ready to model","PENDING INPUTS",M257)</f>
        <v>0</v>
      </c>
      <c r="D258" s="3">
        <f>IF(Inputs!$B$28&lt;&gt;"Ready to model","PENDING INPUTS",ROUND(B258*(Inputs!$B$17)/12,2))</f>
        <v>0</v>
      </c>
      <c r="E258" s="3">
        <f>IF(Inputs!$B$28&lt;&gt;"Ready to model","PENDING INPUTS",ROUND(C258*Inputs!$B$5/12,2))</f>
        <v>0</v>
      </c>
      <c r="F258" s="3">
        <f>IF(Inputs!$B$28&lt;&gt;"Ready to model","PENDING INPUTS",MIN(B258+D258,IF(A258&gt;=Inputs!$B$18,B258+D258,ROUND(IF(Inputs!$B$17=0,Inputs!$B$8*(1+Inputs!$B$19*Inputs!$B$20)/Inputs!$B$18,-PMT(Inputs!$B$17/12,Inputs!$B$18,Inputs!$B$8*(1+Inputs!$B$19*Inputs!$B$20))),2))))</f>
        <v>0</v>
      </c>
      <c r="G258" s="3">
        <f>IF(Inputs!$B$28&lt;&gt;"Ready to model","PENDING INPUTS",MIN(C258+E258,Inputs!$B$9))</f>
        <v>0</v>
      </c>
      <c r="H258" s="3">
        <f>IF(Inputs!$B$28&lt;&gt;"Ready to model","PENDING INPUTS",Inputs!$B$7)</f>
        <v>550</v>
      </c>
      <c r="I258" s="3">
        <f>IF(Inputs!$B$28&lt;&gt;"Ready to model","PENDING INPUTS",MAX(0,F258+G258-H258))</f>
        <v>0</v>
      </c>
      <c r="J258" s="3">
        <f>IF(Inputs!$B$28&lt;&gt;"Ready to model","PENDING INPUTS",IF(F258+G258&gt;H258,IF(F258+G258=0,0,H258*F258/(F258+G258)),MIN(B258+D258,F258+MAX(0,H258-F258-G258-IF((Inputs!$B$17)&lt;Inputs!$B$5,C258+E258-G258,0)))))</f>
        <v>0</v>
      </c>
      <c r="K258" s="3">
        <f>IF(Inputs!$B$28&lt;&gt;"Ready to model","PENDING INPUTS",MIN(C258+E258,MAX(0,H258-J258)))</f>
        <v>0</v>
      </c>
      <c r="L258" s="3">
        <f>IF(Inputs!$B$28&lt;&gt;"Ready to model","PENDING INPUTS",MAX(0,B258+D258-J258))</f>
        <v>0</v>
      </c>
      <c r="M258" s="3">
        <f>IF(Inputs!$B$28&lt;&gt;"Ready to model","PENDING INPUTS",MAX(0,C258+E258-K258))</f>
        <v>0</v>
      </c>
      <c r="N258" s="3">
        <f>IF(Inputs!$B$28&lt;&gt;"Ready to model","PENDING INPUTS",L258+M258)</f>
        <v>0</v>
      </c>
      <c r="O258" s="3">
        <f>IF(Inputs!$B$28&lt;&gt;"Ready to model","PENDING INPUTS",D258+E258+O257)</f>
        <v>1516.37</v>
      </c>
      <c r="P258" s="3">
        <f>IF(Inputs!$B$28&lt;&gt;"Ready to model","PENDING INPUTS",J258+K258+P257)</f>
        <v>11532.370000000006</v>
      </c>
    </row>
    <row r="259" spans="1:16" ht="27.95" customHeight="1" x14ac:dyDescent="0.25">
      <c r="A259">
        <v>255</v>
      </c>
      <c r="B259" s="3">
        <f>IF(Inputs!$B$28&lt;&gt;"Ready to model","PENDING INPUTS",L258)</f>
        <v>0</v>
      </c>
      <c r="C259" s="3">
        <f>IF(Inputs!$B$28&lt;&gt;"Ready to model","PENDING INPUTS",M258)</f>
        <v>0</v>
      </c>
      <c r="D259" s="3">
        <f>IF(Inputs!$B$28&lt;&gt;"Ready to model","PENDING INPUTS",ROUND(B259*(Inputs!$B$17)/12,2))</f>
        <v>0</v>
      </c>
      <c r="E259" s="3">
        <f>IF(Inputs!$B$28&lt;&gt;"Ready to model","PENDING INPUTS",ROUND(C259*Inputs!$B$5/12,2))</f>
        <v>0</v>
      </c>
      <c r="F259" s="3">
        <f>IF(Inputs!$B$28&lt;&gt;"Ready to model","PENDING INPUTS",MIN(B259+D259,IF(A259&gt;=Inputs!$B$18,B259+D259,ROUND(IF(Inputs!$B$17=0,Inputs!$B$8*(1+Inputs!$B$19*Inputs!$B$20)/Inputs!$B$18,-PMT(Inputs!$B$17/12,Inputs!$B$18,Inputs!$B$8*(1+Inputs!$B$19*Inputs!$B$20))),2))))</f>
        <v>0</v>
      </c>
      <c r="G259" s="3">
        <f>IF(Inputs!$B$28&lt;&gt;"Ready to model","PENDING INPUTS",MIN(C259+E259,Inputs!$B$9))</f>
        <v>0</v>
      </c>
      <c r="H259" s="3">
        <f>IF(Inputs!$B$28&lt;&gt;"Ready to model","PENDING INPUTS",Inputs!$B$7)</f>
        <v>550</v>
      </c>
      <c r="I259" s="3">
        <f>IF(Inputs!$B$28&lt;&gt;"Ready to model","PENDING INPUTS",MAX(0,F259+G259-H259))</f>
        <v>0</v>
      </c>
      <c r="J259" s="3">
        <f>IF(Inputs!$B$28&lt;&gt;"Ready to model","PENDING INPUTS",IF(F259+G259&gt;H259,IF(F259+G259=0,0,H259*F259/(F259+G259)),MIN(B259+D259,F259+MAX(0,H259-F259-G259-IF((Inputs!$B$17)&lt;Inputs!$B$5,C259+E259-G259,0)))))</f>
        <v>0</v>
      </c>
      <c r="K259" s="3">
        <f>IF(Inputs!$B$28&lt;&gt;"Ready to model","PENDING INPUTS",MIN(C259+E259,MAX(0,H259-J259)))</f>
        <v>0</v>
      </c>
      <c r="L259" s="3">
        <f>IF(Inputs!$B$28&lt;&gt;"Ready to model","PENDING INPUTS",MAX(0,B259+D259-J259))</f>
        <v>0</v>
      </c>
      <c r="M259" s="3">
        <f>IF(Inputs!$B$28&lt;&gt;"Ready to model","PENDING INPUTS",MAX(0,C259+E259-K259))</f>
        <v>0</v>
      </c>
      <c r="N259" s="3">
        <f>IF(Inputs!$B$28&lt;&gt;"Ready to model","PENDING INPUTS",L259+M259)</f>
        <v>0</v>
      </c>
      <c r="O259" s="3">
        <f>IF(Inputs!$B$28&lt;&gt;"Ready to model","PENDING INPUTS",D259+E259+O258)</f>
        <v>1516.37</v>
      </c>
      <c r="P259" s="3">
        <f>IF(Inputs!$B$28&lt;&gt;"Ready to model","PENDING INPUTS",J259+K259+P258)</f>
        <v>11532.370000000006</v>
      </c>
    </row>
    <row r="260" spans="1:16" ht="27.95" customHeight="1" x14ac:dyDescent="0.25">
      <c r="A260">
        <v>256</v>
      </c>
      <c r="B260" s="3">
        <f>IF(Inputs!$B$28&lt;&gt;"Ready to model","PENDING INPUTS",L259)</f>
        <v>0</v>
      </c>
      <c r="C260" s="3">
        <f>IF(Inputs!$B$28&lt;&gt;"Ready to model","PENDING INPUTS",M259)</f>
        <v>0</v>
      </c>
      <c r="D260" s="3">
        <f>IF(Inputs!$B$28&lt;&gt;"Ready to model","PENDING INPUTS",ROUND(B260*(Inputs!$B$17)/12,2))</f>
        <v>0</v>
      </c>
      <c r="E260" s="3">
        <f>IF(Inputs!$B$28&lt;&gt;"Ready to model","PENDING INPUTS",ROUND(C260*Inputs!$B$5/12,2))</f>
        <v>0</v>
      </c>
      <c r="F260" s="3">
        <f>IF(Inputs!$B$28&lt;&gt;"Ready to model","PENDING INPUTS",MIN(B260+D260,IF(A260&gt;=Inputs!$B$18,B260+D260,ROUND(IF(Inputs!$B$17=0,Inputs!$B$8*(1+Inputs!$B$19*Inputs!$B$20)/Inputs!$B$18,-PMT(Inputs!$B$17/12,Inputs!$B$18,Inputs!$B$8*(1+Inputs!$B$19*Inputs!$B$20))),2))))</f>
        <v>0</v>
      </c>
      <c r="G260" s="3">
        <f>IF(Inputs!$B$28&lt;&gt;"Ready to model","PENDING INPUTS",MIN(C260+E260,Inputs!$B$9))</f>
        <v>0</v>
      </c>
      <c r="H260" s="3">
        <f>IF(Inputs!$B$28&lt;&gt;"Ready to model","PENDING INPUTS",Inputs!$B$7)</f>
        <v>550</v>
      </c>
      <c r="I260" s="3">
        <f>IF(Inputs!$B$28&lt;&gt;"Ready to model","PENDING INPUTS",MAX(0,F260+G260-H260))</f>
        <v>0</v>
      </c>
      <c r="J260" s="3">
        <f>IF(Inputs!$B$28&lt;&gt;"Ready to model","PENDING INPUTS",IF(F260+G260&gt;H260,IF(F260+G260=0,0,H260*F260/(F260+G260)),MIN(B260+D260,F260+MAX(0,H260-F260-G260-IF((Inputs!$B$17)&lt;Inputs!$B$5,C260+E260-G260,0)))))</f>
        <v>0</v>
      </c>
      <c r="K260" s="3">
        <f>IF(Inputs!$B$28&lt;&gt;"Ready to model","PENDING INPUTS",MIN(C260+E260,MAX(0,H260-J260)))</f>
        <v>0</v>
      </c>
      <c r="L260" s="3">
        <f>IF(Inputs!$B$28&lt;&gt;"Ready to model","PENDING INPUTS",MAX(0,B260+D260-J260))</f>
        <v>0</v>
      </c>
      <c r="M260" s="3">
        <f>IF(Inputs!$B$28&lt;&gt;"Ready to model","PENDING INPUTS",MAX(0,C260+E260-K260))</f>
        <v>0</v>
      </c>
      <c r="N260" s="3">
        <f>IF(Inputs!$B$28&lt;&gt;"Ready to model","PENDING INPUTS",L260+M260)</f>
        <v>0</v>
      </c>
      <c r="O260" s="3">
        <f>IF(Inputs!$B$28&lt;&gt;"Ready to model","PENDING INPUTS",D260+E260+O259)</f>
        <v>1516.37</v>
      </c>
      <c r="P260" s="3">
        <f>IF(Inputs!$B$28&lt;&gt;"Ready to model","PENDING INPUTS",J260+K260+P259)</f>
        <v>11532.370000000006</v>
      </c>
    </row>
    <row r="261" spans="1:16" ht="27.95" customHeight="1" x14ac:dyDescent="0.25">
      <c r="A261">
        <v>257</v>
      </c>
      <c r="B261" s="3">
        <f>IF(Inputs!$B$28&lt;&gt;"Ready to model","PENDING INPUTS",L260)</f>
        <v>0</v>
      </c>
      <c r="C261" s="3">
        <f>IF(Inputs!$B$28&lt;&gt;"Ready to model","PENDING INPUTS",M260)</f>
        <v>0</v>
      </c>
      <c r="D261" s="3">
        <f>IF(Inputs!$B$28&lt;&gt;"Ready to model","PENDING INPUTS",ROUND(B261*(Inputs!$B$17)/12,2))</f>
        <v>0</v>
      </c>
      <c r="E261" s="3">
        <f>IF(Inputs!$B$28&lt;&gt;"Ready to model","PENDING INPUTS",ROUND(C261*Inputs!$B$5/12,2))</f>
        <v>0</v>
      </c>
      <c r="F261" s="3">
        <f>IF(Inputs!$B$28&lt;&gt;"Ready to model","PENDING INPUTS",MIN(B261+D261,IF(A261&gt;=Inputs!$B$18,B261+D261,ROUND(IF(Inputs!$B$17=0,Inputs!$B$8*(1+Inputs!$B$19*Inputs!$B$20)/Inputs!$B$18,-PMT(Inputs!$B$17/12,Inputs!$B$18,Inputs!$B$8*(1+Inputs!$B$19*Inputs!$B$20))),2))))</f>
        <v>0</v>
      </c>
      <c r="G261" s="3">
        <f>IF(Inputs!$B$28&lt;&gt;"Ready to model","PENDING INPUTS",MIN(C261+E261,Inputs!$B$9))</f>
        <v>0</v>
      </c>
      <c r="H261" s="3">
        <f>IF(Inputs!$B$28&lt;&gt;"Ready to model","PENDING INPUTS",Inputs!$B$7)</f>
        <v>550</v>
      </c>
      <c r="I261" s="3">
        <f>IF(Inputs!$B$28&lt;&gt;"Ready to model","PENDING INPUTS",MAX(0,F261+G261-H261))</f>
        <v>0</v>
      </c>
      <c r="J261" s="3">
        <f>IF(Inputs!$B$28&lt;&gt;"Ready to model","PENDING INPUTS",IF(F261+G261&gt;H261,IF(F261+G261=0,0,H261*F261/(F261+G261)),MIN(B261+D261,F261+MAX(0,H261-F261-G261-IF((Inputs!$B$17)&lt;Inputs!$B$5,C261+E261-G261,0)))))</f>
        <v>0</v>
      </c>
      <c r="K261" s="3">
        <f>IF(Inputs!$B$28&lt;&gt;"Ready to model","PENDING INPUTS",MIN(C261+E261,MAX(0,H261-J261)))</f>
        <v>0</v>
      </c>
      <c r="L261" s="3">
        <f>IF(Inputs!$B$28&lt;&gt;"Ready to model","PENDING INPUTS",MAX(0,B261+D261-J261))</f>
        <v>0</v>
      </c>
      <c r="M261" s="3">
        <f>IF(Inputs!$B$28&lt;&gt;"Ready to model","PENDING INPUTS",MAX(0,C261+E261-K261))</f>
        <v>0</v>
      </c>
      <c r="N261" s="3">
        <f>IF(Inputs!$B$28&lt;&gt;"Ready to model","PENDING INPUTS",L261+M261)</f>
        <v>0</v>
      </c>
      <c r="O261" s="3">
        <f>IF(Inputs!$B$28&lt;&gt;"Ready to model","PENDING INPUTS",D261+E261+O260)</f>
        <v>1516.37</v>
      </c>
      <c r="P261" s="3">
        <f>IF(Inputs!$B$28&lt;&gt;"Ready to model","PENDING INPUTS",J261+K261+P260)</f>
        <v>11532.370000000006</v>
      </c>
    </row>
    <row r="262" spans="1:16" ht="27.95" customHeight="1" x14ac:dyDescent="0.25">
      <c r="A262">
        <v>258</v>
      </c>
      <c r="B262" s="3">
        <f>IF(Inputs!$B$28&lt;&gt;"Ready to model","PENDING INPUTS",L261)</f>
        <v>0</v>
      </c>
      <c r="C262" s="3">
        <f>IF(Inputs!$B$28&lt;&gt;"Ready to model","PENDING INPUTS",M261)</f>
        <v>0</v>
      </c>
      <c r="D262" s="3">
        <f>IF(Inputs!$B$28&lt;&gt;"Ready to model","PENDING INPUTS",ROUND(B262*(Inputs!$B$17)/12,2))</f>
        <v>0</v>
      </c>
      <c r="E262" s="3">
        <f>IF(Inputs!$B$28&lt;&gt;"Ready to model","PENDING INPUTS",ROUND(C262*Inputs!$B$5/12,2))</f>
        <v>0</v>
      </c>
      <c r="F262" s="3">
        <f>IF(Inputs!$B$28&lt;&gt;"Ready to model","PENDING INPUTS",MIN(B262+D262,IF(A262&gt;=Inputs!$B$18,B262+D262,ROUND(IF(Inputs!$B$17=0,Inputs!$B$8*(1+Inputs!$B$19*Inputs!$B$20)/Inputs!$B$18,-PMT(Inputs!$B$17/12,Inputs!$B$18,Inputs!$B$8*(1+Inputs!$B$19*Inputs!$B$20))),2))))</f>
        <v>0</v>
      </c>
      <c r="G262" s="3">
        <f>IF(Inputs!$B$28&lt;&gt;"Ready to model","PENDING INPUTS",MIN(C262+E262,Inputs!$B$9))</f>
        <v>0</v>
      </c>
      <c r="H262" s="3">
        <f>IF(Inputs!$B$28&lt;&gt;"Ready to model","PENDING INPUTS",Inputs!$B$7)</f>
        <v>550</v>
      </c>
      <c r="I262" s="3">
        <f>IF(Inputs!$B$28&lt;&gt;"Ready to model","PENDING INPUTS",MAX(0,F262+G262-H262))</f>
        <v>0</v>
      </c>
      <c r="J262" s="3">
        <f>IF(Inputs!$B$28&lt;&gt;"Ready to model","PENDING INPUTS",IF(F262+G262&gt;H262,IF(F262+G262=0,0,H262*F262/(F262+G262)),MIN(B262+D262,F262+MAX(0,H262-F262-G262-IF((Inputs!$B$17)&lt;Inputs!$B$5,C262+E262-G262,0)))))</f>
        <v>0</v>
      </c>
      <c r="K262" s="3">
        <f>IF(Inputs!$B$28&lt;&gt;"Ready to model","PENDING INPUTS",MIN(C262+E262,MAX(0,H262-J262)))</f>
        <v>0</v>
      </c>
      <c r="L262" s="3">
        <f>IF(Inputs!$B$28&lt;&gt;"Ready to model","PENDING INPUTS",MAX(0,B262+D262-J262))</f>
        <v>0</v>
      </c>
      <c r="M262" s="3">
        <f>IF(Inputs!$B$28&lt;&gt;"Ready to model","PENDING INPUTS",MAX(0,C262+E262-K262))</f>
        <v>0</v>
      </c>
      <c r="N262" s="3">
        <f>IF(Inputs!$B$28&lt;&gt;"Ready to model","PENDING INPUTS",L262+M262)</f>
        <v>0</v>
      </c>
      <c r="O262" s="3">
        <f>IF(Inputs!$B$28&lt;&gt;"Ready to model","PENDING INPUTS",D262+E262+O261)</f>
        <v>1516.37</v>
      </c>
      <c r="P262" s="3">
        <f>IF(Inputs!$B$28&lt;&gt;"Ready to model","PENDING INPUTS",J262+K262+P261)</f>
        <v>11532.370000000006</v>
      </c>
    </row>
    <row r="263" spans="1:16" ht="27.95" customHeight="1" x14ac:dyDescent="0.25">
      <c r="A263">
        <v>259</v>
      </c>
      <c r="B263" s="3">
        <f>IF(Inputs!$B$28&lt;&gt;"Ready to model","PENDING INPUTS",L262)</f>
        <v>0</v>
      </c>
      <c r="C263" s="3">
        <f>IF(Inputs!$B$28&lt;&gt;"Ready to model","PENDING INPUTS",M262)</f>
        <v>0</v>
      </c>
      <c r="D263" s="3">
        <f>IF(Inputs!$B$28&lt;&gt;"Ready to model","PENDING INPUTS",ROUND(B263*(Inputs!$B$17)/12,2))</f>
        <v>0</v>
      </c>
      <c r="E263" s="3">
        <f>IF(Inputs!$B$28&lt;&gt;"Ready to model","PENDING INPUTS",ROUND(C263*Inputs!$B$5/12,2))</f>
        <v>0</v>
      </c>
      <c r="F263" s="3">
        <f>IF(Inputs!$B$28&lt;&gt;"Ready to model","PENDING INPUTS",MIN(B263+D263,IF(A263&gt;=Inputs!$B$18,B263+D263,ROUND(IF(Inputs!$B$17=0,Inputs!$B$8*(1+Inputs!$B$19*Inputs!$B$20)/Inputs!$B$18,-PMT(Inputs!$B$17/12,Inputs!$B$18,Inputs!$B$8*(1+Inputs!$B$19*Inputs!$B$20))),2))))</f>
        <v>0</v>
      </c>
      <c r="G263" s="3">
        <f>IF(Inputs!$B$28&lt;&gt;"Ready to model","PENDING INPUTS",MIN(C263+E263,Inputs!$B$9))</f>
        <v>0</v>
      </c>
      <c r="H263" s="3">
        <f>IF(Inputs!$B$28&lt;&gt;"Ready to model","PENDING INPUTS",Inputs!$B$7)</f>
        <v>550</v>
      </c>
      <c r="I263" s="3">
        <f>IF(Inputs!$B$28&lt;&gt;"Ready to model","PENDING INPUTS",MAX(0,F263+G263-H263))</f>
        <v>0</v>
      </c>
      <c r="J263" s="3">
        <f>IF(Inputs!$B$28&lt;&gt;"Ready to model","PENDING INPUTS",IF(F263+G263&gt;H263,IF(F263+G263=0,0,H263*F263/(F263+G263)),MIN(B263+D263,F263+MAX(0,H263-F263-G263-IF((Inputs!$B$17)&lt;Inputs!$B$5,C263+E263-G263,0)))))</f>
        <v>0</v>
      </c>
      <c r="K263" s="3">
        <f>IF(Inputs!$B$28&lt;&gt;"Ready to model","PENDING INPUTS",MIN(C263+E263,MAX(0,H263-J263)))</f>
        <v>0</v>
      </c>
      <c r="L263" s="3">
        <f>IF(Inputs!$B$28&lt;&gt;"Ready to model","PENDING INPUTS",MAX(0,B263+D263-J263))</f>
        <v>0</v>
      </c>
      <c r="M263" s="3">
        <f>IF(Inputs!$B$28&lt;&gt;"Ready to model","PENDING INPUTS",MAX(0,C263+E263-K263))</f>
        <v>0</v>
      </c>
      <c r="N263" s="3">
        <f>IF(Inputs!$B$28&lt;&gt;"Ready to model","PENDING INPUTS",L263+M263)</f>
        <v>0</v>
      </c>
      <c r="O263" s="3">
        <f>IF(Inputs!$B$28&lt;&gt;"Ready to model","PENDING INPUTS",D263+E263+O262)</f>
        <v>1516.37</v>
      </c>
      <c r="P263" s="3">
        <f>IF(Inputs!$B$28&lt;&gt;"Ready to model","PENDING INPUTS",J263+K263+P262)</f>
        <v>11532.370000000006</v>
      </c>
    </row>
    <row r="264" spans="1:16" ht="27.95" customHeight="1" x14ac:dyDescent="0.25">
      <c r="A264">
        <v>260</v>
      </c>
      <c r="B264" s="3">
        <f>IF(Inputs!$B$28&lt;&gt;"Ready to model","PENDING INPUTS",L263)</f>
        <v>0</v>
      </c>
      <c r="C264" s="3">
        <f>IF(Inputs!$B$28&lt;&gt;"Ready to model","PENDING INPUTS",M263)</f>
        <v>0</v>
      </c>
      <c r="D264" s="3">
        <f>IF(Inputs!$B$28&lt;&gt;"Ready to model","PENDING INPUTS",ROUND(B264*(Inputs!$B$17)/12,2))</f>
        <v>0</v>
      </c>
      <c r="E264" s="3">
        <f>IF(Inputs!$B$28&lt;&gt;"Ready to model","PENDING INPUTS",ROUND(C264*Inputs!$B$5/12,2))</f>
        <v>0</v>
      </c>
      <c r="F264" s="3">
        <f>IF(Inputs!$B$28&lt;&gt;"Ready to model","PENDING INPUTS",MIN(B264+D264,IF(A264&gt;=Inputs!$B$18,B264+D264,ROUND(IF(Inputs!$B$17=0,Inputs!$B$8*(1+Inputs!$B$19*Inputs!$B$20)/Inputs!$B$18,-PMT(Inputs!$B$17/12,Inputs!$B$18,Inputs!$B$8*(1+Inputs!$B$19*Inputs!$B$20))),2))))</f>
        <v>0</v>
      </c>
      <c r="G264" s="3">
        <f>IF(Inputs!$B$28&lt;&gt;"Ready to model","PENDING INPUTS",MIN(C264+E264,Inputs!$B$9))</f>
        <v>0</v>
      </c>
      <c r="H264" s="3">
        <f>IF(Inputs!$B$28&lt;&gt;"Ready to model","PENDING INPUTS",Inputs!$B$7)</f>
        <v>550</v>
      </c>
      <c r="I264" s="3">
        <f>IF(Inputs!$B$28&lt;&gt;"Ready to model","PENDING INPUTS",MAX(0,F264+G264-H264))</f>
        <v>0</v>
      </c>
      <c r="J264" s="3">
        <f>IF(Inputs!$B$28&lt;&gt;"Ready to model","PENDING INPUTS",IF(F264+G264&gt;H264,IF(F264+G264=0,0,H264*F264/(F264+G264)),MIN(B264+D264,F264+MAX(0,H264-F264-G264-IF((Inputs!$B$17)&lt;Inputs!$B$5,C264+E264-G264,0)))))</f>
        <v>0</v>
      </c>
      <c r="K264" s="3">
        <f>IF(Inputs!$B$28&lt;&gt;"Ready to model","PENDING INPUTS",MIN(C264+E264,MAX(0,H264-J264)))</f>
        <v>0</v>
      </c>
      <c r="L264" s="3">
        <f>IF(Inputs!$B$28&lt;&gt;"Ready to model","PENDING INPUTS",MAX(0,B264+D264-J264))</f>
        <v>0</v>
      </c>
      <c r="M264" s="3">
        <f>IF(Inputs!$B$28&lt;&gt;"Ready to model","PENDING INPUTS",MAX(0,C264+E264-K264))</f>
        <v>0</v>
      </c>
      <c r="N264" s="3">
        <f>IF(Inputs!$B$28&lt;&gt;"Ready to model","PENDING INPUTS",L264+M264)</f>
        <v>0</v>
      </c>
      <c r="O264" s="3">
        <f>IF(Inputs!$B$28&lt;&gt;"Ready to model","PENDING INPUTS",D264+E264+O263)</f>
        <v>1516.37</v>
      </c>
      <c r="P264" s="3">
        <f>IF(Inputs!$B$28&lt;&gt;"Ready to model","PENDING INPUTS",J264+K264+P263)</f>
        <v>11532.370000000006</v>
      </c>
    </row>
    <row r="265" spans="1:16" ht="27.95" customHeight="1" x14ac:dyDescent="0.25">
      <c r="A265">
        <v>261</v>
      </c>
      <c r="B265" s="3">
        <f>IF(Inputs!$B$28&lt;&gt;"Ready to model","PENDING INPUTS",L264)</f>
        <v>0</v>
      </c>
      <c r="C265" s="3">
        <f>IF(Inputs!$B$28&lt;&gt;"Ready to model","PENDING INPUTS",M264)</f>
        <v>0</v>
      </c>
      <c r="D265" s="3">
        <f>IF(Inputs!$B$28&lt;&gt;"Ready to model","PENDING INPUTS",ROUND(B265*(Inputs!$B$17)/12,2))</f>
        <v>0</v>
      </c>
      <c r="E265" s="3">
        <f>IF(Inputs!$B$28&lt;&gt;"Ready to model","PENDING INPUTS",ROUND(C265*Inputs!$B$5/12,2))</f>
        <v>0</v>
      </c>
      <c r="F265" s="3">
        <f>IF(Inputs!$B$28&lt;&gt;"Ready to model","PENDING INPUTS",MIN(B265+D265,IF(A265&gt;=Inputs!$B$18,B265+D265,ROUND(IF(Inputs!$B$17=0,Inputs!$B$8*(1+Inputs!$B$19*Inputs!$B$20)/Inputs!$B$18,-PMT(Inputs!$B$17/12,Inputs!$B$18,Inputs!$B$8*(1+Inputs!$B$19*Inputs!$B$20))),2))))</f>
        <v>0</v>
      </c>
      <c r="G265" s="3">
        <f>IF(Inputs!$B$28&lt;&gt;"Ready to model","PENDING INPUTS",MIN(C265+E265,Inputs!$B$9))</f>
        <v>0</v>
      </c>
      <c r="H265" s="3">
        <f>IF(Inputs!$B$28&lt;&gt;"Ready to model","PENDING INPUTS",Inputs!$B$7)</f>
        <v>550</v>
      </c>
      <c r="I265" s="3">
        <f>IF(Inputs!$B$28&lt;&gt;"Ready to model","PENDING INPUTS",MAX(0,F265+G265-H265))</f>
        <v>0</v>
      </c>
      <c r="J265" s="3">
        <f>IF(Inputs!$B$28&lt;&gt;"Ready to model","PENDING INPUTS",IF(F265+G265&gt;H265,IF(F265+G265=0,0,H265*F265/(F265+G265)),MIN(B265+D265,F265+MAX(0,H265-F265-G265-IF((Inputs!$B$17)&lt;Inputs!$B$5,C265+E265-G265,0)))))</f>
        <v>0</v>
      </c>
      <c r="K265" s="3">
        <f>IF(Inputs!$B$28&lt;&gt;"Ready to model","PENDING INPUTS",MIN(C265+E265,MAX(0,H265-J265)))</f>
        <v>0</v>
      </c>
      <c r="L265" s="3">
        <f>IF(Inputs!$B$28&lt;&gt;"Ready to model","PENDING INPUTS",MAX(0,B265+D265-J265))</f>
        <v>0</v>
      </c>
      <c r="M265" s="3">
        <f>IF(Inputs!$B$28&lt;&gt;"Ready to model","PENDING INPUTS",MAX(0,C265+E265-K265))</f>
        <v>0</v>
      </c>
      <c r="N265" s="3">
        <f>IF(Inputs!$B$28&lt;&gt;"Ready to model","PENDING INPUTS",L265+M265)</f>
        <v>0</v>
      </c>
      <c r="O265" s="3">
        <f>IF(Inputs!$B$28&lt;&gt;"Ready to model","PENDING INPUTS",D265+E265+O264)</f>
        <v>1516.37</v>
      </c>
      <c r="P265" s="3">
        <f>IF(Inputs!$B$28&lt;&gt;"Ready to model","PENDING INPUTS",J265+K265+P264)</f>
        <v>11532.370000000006</v>
      </c>
    </row>
    <row r="266" spans="1:16" ht="27.95" customHeight="1" x14ac:dyDescent="0.25">
      <c r="A266">
        <v>262</v>
      </c>
      <c r="B266" s="3">
        <f>IF(Inputs!$B$28&lt;&gt;"Ready to model","PENDING INPUTS",L265)</f>
        <v>0</v>
      </c>
      <c r="C266" s="3">
        <f>IF(Inputs!$B$28&lt;&gt;"Ready to model","PENDING INPUTS",M265)</f>
        <v>0</v>
      </c>
      <c r="D266" s="3">
        <f>IF(Inputs!$B$28&lt;&gt;"Ready to model","PENDING INPUTS",ROUND(B266*(Inputs!$B$17)/12,2))</f>
        <v>0</v>
      </c>
      <c r="E266" s="3">
        <f>IF(Inputs!$B$28&lt;&gt;"Ready to model","PENDING INPUTS",ROUND(C266*Inputs!$B$5/12,2))</f>
        <v>0</v>
      </c>
      <c r="F266" s="3">
        <f>IF(Inputs!$B$28&lt;&gt;"Ready to model","PENDING INPUTS",MIN(B266+D266,IF(A266&gt;=Inputs!$B$18,B266+D266,ROUND(IF(Inputs!$B$17=0,Inputs!$B$8*(1+Inputs!$B$19*Inputs!$B$20)/Inputs!$B$18,-PMT(Inputs!$B$17/12,Inputs!$B$18,Inputs!$B$8*(1+Inputs!$B$19*Inputs!$B$20))),2))))</f>
        <v>0</v>
      </c>
      <c r="G266" s="3">
        <f>IF(Inputs!$B$28&lt;&gt;"Ready to model","PENDING INPUTS",MIN(C266+E266,Inputs!$B$9))</f>
        <v>0</v>
      </c>
      <c r="H266" s="3">
        <f>IF(Inputs!$B$28&lt;&gt;"Ready to model","PENDING INPUTS",Inputs!$B$7)</f>
        <v>550</v>
      </c>
      <c r="I266" s="3">
        <f>IF(Inputs!$B$28&lt;&gt;"Ready to model","PENDING INPUTS",MAX(0,F266+G266-H266))</f>
        <v>0</v>
      </c>
      <c r="J266" s="3">
        <f>IF(Inputs!$B$28&lt;&gt;"Ready to model","PENDING INPUTS",IF(F266+G266&gt;H266,IF(F266+G266=0,0,H266*F266/(F266+G266)),MIN(B266+D266,F266+MAX(0,H266-F266-G266-IF((Inputs!$B$17)&lt;Inputs!$B$5,C266+E266-G266,0)))))</f>
        <v>0</v>
      </c>
      <c r="K266" s="3">
        <f>IF(Inputs!$B$28&lt;&gt;"Ready to model","PENDING INPUTS",MIN(C266+E266,MAX(0,H266-J266)))</f>
        <v>0</v>
      </c>
      <c r="L266" s="3">
        <f>IF(Inputs!$B$28&lt;&gt;"Ready to model","PENDING INPUTS",MAX(0,B266+D266-J266))</f>
        <v>0</v>
      </c>
      <c r="M266" s="3">
        <f>IF(Inputs!$B$28&lt;&gt;"Ready to model","PENDING INPUTS",MAX(0,C266+E266-K266))</f>
        <v>0</v>
      </c>
      <c r="N266" s="3">
        <f>IF(Inputs!$B$28&lt;&gt;"Ready to model","PENDING INPUTS",L266+M266)</f>
        <v>0</v>
      </c>
      <c r="O266" s="3">
        <f>IF(Inputs!$B$28&lt;&gt;"Ready to model","PENDING INPUTS",D266+E266+O265)</f>
        <v>1516.37</v>
      </c>
      <c r="P266" s="3">
        <f>IF(Inputs!$B$28&lt;&gt;"Ready to model","PENDING INPUTS",J266+K266+P265)</f>
        <v>11532.370000000006</v>
      </c>
    </row>
    <row r="267" spans="1:16" ht="27.95" customHeight="1" x14ac:dyDescent="0.25">
      <c r="A267">
        <v>263</v>
      </c>
      <c r="B267" s="3">
        <f>IF(Inputs!$B$28&lt;&gt;"Ready to model","PENDING INPUTS",L266)</f>
        <v>0</v>
      </c>
      <c r="C267" s="3">
        <f>IF(Inputs!$B$28&lt;&gt;"Ready to model","PENDING INPUTS",M266)</f>
        <v>0</v>
      </c>
      <c r="D267" s="3">
        <f>IF(Inputs!$B$28&lt;&gt;"Ready to model","PENDING INPUTS",ROUND(B267*(Inputs!$B$17)/12,2))</f>
        <v>0</v>
      </c>
      <c r="E267" s="3">
        <f>IF(Inputs!$B$28&lt;&gt;"Ready to model","PENDING INPUTS",ROUND(C267*Inputs!$B$5/12,2))</f>
        <v>0</v>
      </c>
      <c r="F267" s="3">
        <f>IF(Inputs!$B$28&lt;&gt;"Ready to model","PENDING INPUTS",MIN(B267+D267,IF(A267&gt;=Inputs!$B$18,B267+D267,ROUND(IF(Inputs!$B$17=0,Inputs!$B$8*(1+Inputs!$B$19*Inputs!$B$20)/Inputs!$B$18,-PMT(Inputs!$B$17/12,Inputs!$B$18,Inputs!$B$8*(1+Inputs!$B$19*Inputs!$B$20))),2))))</f>
        <v>0</v>
      </c>
      <c r="G267" s="3">
        <f>IF(Inputs!$B$28&lt;&gt;"Ready to model","PENDING INPUTS",MIN(C267+E267,Inputs!$B$9))</f>
        <v>0</v>
      </c>
      <c r="H267" s="3">
        <f>IF(Inputs!$B$28&lt;&gt;"Ready to model","PENDING INPUTS",Inputs!$B$7)</f>
        <v>550</v>
      </c>
      <c r="I267" s="3">
        <f>IF(Inputs!$B$28&lt;&gt;"Ready to model","PENDING INPUTS",MAX(0,F267+G267-H267))</f>
        <v>0</v>
      </c>
      <c r="J267" s="3">
        <f>IF(Inputs!$B$28&lt;&gt;"Ready to model","PENDING INPUTS",IF(F267+G267&gt;H267,IF(F267+G267=0,0,H267*F267/(F267+G267)),MIN(B267+D267,F267+MAX(0,H267-F267-G267-IF((Inputs!$B$17)&lt;Inputs!$B$5,C267+E267-G267,0)))))</f>
        <v>0</v>
      </c>
      <c r="K267" s="3">
        <f>IF(Inputs!$B$28&lt;&gt;"Ready to model","PENDING INPUTS",MIN(C267+E267,MAX(0,H267-J267)))</f>
        <v>0</v>
      </c>
      <c r="L267" s="3">
        <f>IF(Inputs!$B$28&lt;&gt;"Ready to model","PENDING INPUTS",MAX(0,B267+D267-J267))</f>
        <v>0</v>
      </c>
      <c r="M267" s="3">
        <f>IF(Inputs!$B$28&lt;&gt;"Ready to model","PENDING INPUTS",MAX(0,C267+E267-K267))</f>
        <v>0</v>
      </c>
      <c r="N267" s="3">
        <f>IF(Inputs!$B$28&lt;&gt;"Ready to model","PENDING INPUTS",L267+M267)</f>
        <v>0</v>
      </c>
      <c r="O267" s="3">
        <f>IF(Inputs!$B$28&lt;&gt;"Ready to model","PENDING INPUTS",D267+E267+O266)</f>
        <v>1516.37</v>
      </c>
      <c r="P267" s="3">
        <f>IF(Inputs!$B$28&lt;&gt;"Ready to model","PENDING INPUTS",J267+K267+P266)</f>
        <v>11532.370000000006</v>
      </c>
    </row>
    <row r="268" spans="1:16" ht="27.95" customHeight="1" x14ac:dyDescent="0.25">
      <c r="A268">
        <v>264</v>
      </c>
      <c r="B268" s="3">
        <f>IF(Inputs!$B$28&lt;&gt;"Ready to model","PENDING INPUTS",L267)</f>
        <v>0</v>
      </c>
      <c r="C268" s="3">
        <f>IF(Inputs!$B$28&lt;&gt;"Ready to model","PENDING INPUTS",M267)</f>
        <v>0</v>
      </c>
      <c r="D268" s="3">
        <f>IF(Inputs!$B$28&lt;&gt;"Ready to model","PENDING INPUTS",ROUND(B268*(Inputs!$B$17)/12,2))</f>
        <v>0</v>
      </c>
      <c r="E268" s="3">
        <f>IF(Inputs!$B$28&lt;&gt;"Ready to model","PENDING INPUTS",ROUND(C268*Inputs!$B$5/12,2))</f>
        <v>0</v>
      </c>
      <c r="F268" s="3">
        <f>IF(Inputs!$B$28&lt;&gt;"Ready to model","PENDING INPUTS",MIN(B268+D268,IF(A268&gt;=Inputs!$B$18,B268+D268,ROUND(IF(Inputs!$B$17=0,Inputs!$B$8*(1+Inputs!$B$19*Inputs!$B$20)/Inputs!$B$18,-PMT(Inputs!$B$17/12,Inputs!$B$18,Inputs!$B$8*(1+Inputs!$B$19*Inputs!$B$20))),2))))</f>
        <v>0</v>
      </c>
      <c r="G268" s="3">
        <f>IF(Inputs!$B$28&lt;&gt;"Ready to model","PENDING INPUTS",MIN(C268+E268,Inputs!$B$9))</f>
        <v>0</v>
      </c>
      <c r="H268" s="3">
        <f>IF(Inputs!$B$28&lt;&gt;"Ready to model","PENDING INPUTS",Inputs!$B$7)</f>
        <v>550</v>
      </c>
      <c r="I268" s="3">
        <f>IF(Inputs!$B$28&lt;&gt;"Ready to model","PENDING INPUTS",MAX(0,F268+G268-H268))</f>
        <v>0</v>
      </c>
      <c r="J268" s="3">
        <f>IF(Inputs!$B$28&lt;&gt;"Ready to model","PENDING INPUTS",IF(F268+G268&gt;H268,IF(F268+G268=0,0,H268*F268/(F268+G268)),MIN(B268+D268,F268+MAX(0,H268-F268-G268-IF((Inputs!$B$17)&lt;Inputs!$B$5,C268+E268-G268,0)))))</f>
        <v>0</v>
      </c>
      <c r="K268" s="3">
        <f>IF(Inputs!$B$28&lt;&gt;"Ready to model","PENDING INPUTS",MIN(C268+E268,MAX(0,H268-J268)))</f>
        <v>0</v>
      </c>
      <c r="L268" s="3">
        <f>IF(Inputs!$B$28&lt;&gt;"Ready to model","PENDING INPUTS",MAX(0,B268+D268-J268))</f>
        <v>0</v>
      </c>
      <c r="M268" s="3">
        <f>IF(Inputs!$B$28&lt;&gt;"Ready to model","PENDING INPUTS",MAX(0,C268+E268-K268))</f>
        <v>0</v>
      </c>
      <c r="N268" s="3">
        <f>IF(Inputs!$B$28&lt;&gt;"Ready to model","PENDING INPUTS",L268+M268)</f>
        <v>0</v>
      </c>
      <c r="O268" s="3">
        <f>IF(Inputs!$B$28&lt;&gt;"Ready to model","PENDING INPUTS",D268+E268+O267)</f>
        <v>1516.37</v>
      </c>
      <c r="P268" s="3">
        <f>IF(Inputs!$B$28&lt;&gt;"Ready to model","PENDING INPUTS",J268+K268+P267)</f>
        <v>11532.370000000006</v>
      </c>
    </row>
    <row r="269" spans="1:16" ht="27.95" customHeight="1" x14ac:dyDescent="0.25">
      <c r="A269">
        <v>265</v>
      </c>
      <c r="B269" s="3">
        <f>IF(Inputs!$B$28&lt;&gt;"Ready to model","PENDING INPUTS",L268)</f>
        <v>0</v>
      </c>
      <c r="C269" s="3">
        <f>IF(Inputs!$B$28&lt;&gt;"Ready to model","PENDING INPUTS",M268)</f>
        <v>0</v>
      </c>
      <c r="D269" s="3">
        <f>IF(Inputs!$B$28&lt;&gt;"Ready to model","PENDING INPUTS",ROUND(B269*(Inputs!$B$17)/12,2))</f>
        <v>0</v>
      </c>
      <c r="E269" s="3">
        <f>IF(Inputs!$B$28&lt;&gt;"Ready to model","PENDING INPUTS",ROUND(C269*Inputs!$B$5/12,2))</f>
        <v>0</v>
      </c>
      <c r="F269" s="3">
        <f>IF(Inputs!$B$28&lt;&gt;"Ready to model","PENDING INPUTS",MIN(B269+D269,IF(A269&gt;=Inputs!$B$18,B269+D269,ROUND(IF(Inputs!$B$17=0,Inputs!$B$8*(1+Inputs!$B$19*Inputs!$B$20)/Inputs!$B$18,-PMT(Inputs!$B$17/12,Inputs!$B$18,Inputs!$B$8*(1+Inputs!$B$19*Inputs!$B$20))),2))))</f>
        <v>0</v>
      </c>
      <c r="G269" s="3">
        <f>IF(Inputs!$B$28&lt;&gt;"Ready to model","PENDING INPUTS",MIN(C269+E269,Inputs!$B$9))</f>
        <v>0</v>
      </c>
      <c r="H269" s="3">
        <f>IF(Inputs!$B$28&lt;&gt;"Ready to model","PENDING INPUTS",Inputs!$B$7)</f>
        <v>550</v>
      </c>
      <c r="I269" s="3">
        <f>IF(Inputs!$B$28&lt;&gt;"Ready to model","PENDING INPUTS",MAX(0,F269+G269-H269))</f>
        <v>0</v>
      </c>
      <c r="J269" s="3">
        <f>IF(Inputs!$B$28&lt;&gt;"Ready to model","PENDING INPUTS",IF(F269+G269&gt;H269,IF(F269+G269=0,0,H269*F269/(F269+G269)),MIN(B269+D269,F269+MAX(0,H269-F269-G269-IF((Inputs!$B$17)&lt;Inputs!$B$5,C269+E269-G269,0)))))</f>
        <v>0</v>
      </c>
      <c r="K269" s="3">
        <f>IF(Inputs!$B$28&lt;&gt;"Ready to model","PENDING INPUTS",MIN(C269+E269,MAX(0,H269-J269)))</f>
        <v>0</v>
      </c>
      <c r="L269" s="3">
        <f>IF(Inputs!$B$28&lt;&gt;"Ready to model","PENDING INPUTS",MAX(0,B269+D269-J269))</f>
        <v>0</v>
      </c>
      <c r="M269" s="3">
        <f>IF(Inputs!$B$28&lt;&gt;"Ready to model","PENDING INPUTS",MAX(0,C269+E269-K269))</f>
        <v>0</v>
      </c>
      <c r="N269" s="3">
        <f>IF(Inputs!$B$28&lt;&gt;"Ready to model","PENDING INPUTS",L269+M269)</f>
        <v>0</v>
      </c>
      <c r="O269" s="3">
        <f>IF(Inputs!$B$28&lt;&gt;"Ready to model","PENDING INPUTS",D269+E269+O268)</f>
        <v>1516.37</v>
      </c>
      <c r="P269" s="3">
        <f>IF(Inputs!$B$28&lt;&gt;"Ready to model","PENDING INPUTS",J269+K269+P268)</f>
        <v>11532.370000000006</v>
      </c>
    </row>
    <row r="270" spans="1:16" ht="27.95" customHeight="1" x14ac:dyDescent="0.25">
      <c r="A270">
        <v>266</v>
      </c>
      <c r="B270" s="3">
        <f>IF(Inputs!$B$28&lt;&gt;"Ready to model","PENDING INPUTS",L269)</f>
        <v>0</v>
      </c>
      <c r="C270" s="3">
        <f>IF(Inputs!$B$28&lt;&gt;"Ready to model","PENDING INPUTS",M269)</f>
        <v>0</v>
      </c>
      <c r="D270" s="3">
        <f>IF(Inputs!$B$28&lt;&gt;"Ready to model","PENDING INPUTS",ROUND(B270*(Inputs!$B$17)/12,2))</f>
        <v>0</v>
      </c>
      <c r="E270" s="3">
        <f>IF(Inputs!$B$28&lt;&gt;"Ready to model","PENDING INPUTS",ROUND(C270*Inputs!$B$5/12,2))</f>
        <v>0</v>
      </c>
      <c r="F270" s="3">
        <f>IF(Inputs!$B$28&lt;&gt;"Ready to model","PENDING INPUTS",MIN(B270+D270,IF(A270&gt;=Inputs!$B$18,B270+D270,ROUND(IF(Inputs!$B$17=0,Inputs!$B$8*(1+Inputs!$B$19*Inputs!$B$20)/Inputs!$B$18,-PMT(Inputs!$B$17/12,Inputs!$B$18,Inputs!$B$8*(1+Inputs!$B$19*Inputs!$B$20))),2))))</f>
        <v>0</v>
      </c>
      <c r="G270" s="3">
        <f>IF(Inputs!$B$28&lt;&gt;"Ready to model","PENDING INPUTS",MIN(C270+E270,Inputs!$B$9))</f>
        <v>0</v>
      </c>
      <c r="H270" s="3">
        <f>IF(Inputs!$B$28&lt;&gt;"Ready to model","PENDING INPUTS",Inputs!$B$7)</f>
        <v>550</v>
      </c>
      <c r="I270" s="3">
        <f>IF(Inputs!$B$28&lt;&gt;"Ready to model","PENDING INPUTS",MAX(0,F270+G270-H270))</f>
        <v>0</v>
      </c>
      <c r="J270" s="3">
        <f>IF(Inputs!$B$28&lt;&gt;"Ready to model","PENDING INPUTS",IF(F270+G270&gt;H270,IF(F270+G270=0,0,H270*F270/(F270+G270)),MIN(B270+D270,F270+MAX(0,H270-F270-G270-IF((Inputs!$B$17)&lt;Inputs!$B$5,C270+E270-G270,0)))))</f>
        <v>0</v>
      </c>
      <c r="K270" s="3">
        <f>IF(Inputs!$B$28&lt;&gt;"Ready to model","PENDING INPUTS",MIN(C270+E270,MAX(0,H270-J270)))</f>
        <v>0</v>
      </c>
      <c r="L270" s="3">
        <f>IF(Inputs!$B$28&lt;&gt;"Ready to model","PENDING INPUTS",MAX(0,B270+D270-J270))</f>
        <v>0</v>
      </c>
      <c r="M270" s="3">
        <f>IF(Inputs!$B$28&lt;&gt;"Ready to model","PENDING INPUTS",MAX(0,C270+E270-K270))</f>
        <v>0</v>
      </c>
      <c r="N270" s="3">
        <f>IF(Inputs!$B$28&lt;&gt;"Ready to model","PENDING INPUTS",L270+M270)</f>
        <v>0</v>
      </c>
      <c r="O270" s="3">
        <f>IF(Inputs!$B$28&lt;&gt;"Ready to model","PENDING INPUTS",D270+E270+O269)</f>
        <v>1516.37</v>
      </c>
      <c r="P270" s="3">
        <f>IF(Inputs!$B$28&lt;&gt;"Ready to model","PENDING INPUTS",J270+K270+P269)</f>
        <v>11532.370000000006</v>
      </c>
    </row>
    <row r="271" spans="1:16" ht="27.95" customHeight="1" x14ac:dyDescent="0.25">
      <c r="A271">
        <v>267</v>
      </c>
      <c r="B271" s="3">
        <f>IF(Inputs!$B$28&lt;&gt;"Ready to model","PENDING INPUTS",L270)</f>
        <v>0</v>
      </c>
      <c r="C271" s="3">
        <f>IF(Inputs!$B$28&lt;&gt;"Ready to model","PENDING INPUTS",M270)</f>
        <v>0</v>
      </c>
      <c r="D271" s="3">
        <f>IF(Inputs!$B$28&lt;&gt;"Ready to model","PENDING INPUTS",ROUND(B271*(Inputs!$B$17)/12,2))</f>
        <v>0</v>
      </c>
      <c r="E271" s="3">
        <f>IF(Inputs!$B$28&lt;&gt;"Ready to model","PENDING INPUTS",ROUND(C271*Inputs!$B$5/12,2))</f>
        <v>0</v>
      </c>
      <c r="F271" s="3">
        <f>IF(Inputs!$B$28&lt;&gt;"Ready to model","PENDING INPUTS",MIN(B271+D271,IF(A271&gt;=Inputs!$B$18,B271+D271,ROUND(IF(Inputs!$B$17=0,Inputs!$B$8*(1+Inputs!$B$19*Inputs!$B$20)/Inputs!$B$18,-PMT(Inputs!$B$17/12,Inputs!$B$18,Inputs!$B$8*(1+Inputs!$B$19*Inputs!$B$20))),2))))</f>
        <v>0</v>
      </c>
      <c r="G271" s="3">
        <f>IF(Inputs!$B$28&lt;&gt;"Ready to model","PENDING INPUTS",MIN(C271+E271,Inputs!$B$9))</f>
        <v>0</v>
      </c>
      <c r="H271" s="3">
        <f>IF(Inputs!$B$28&lt;&gt;"Ready to model","PENDING INPUTS",Inputs!$B$7)</f>
        <v>550</v>
      </c>
      <c r="I271" s="3">
        <f>IF(Inputs!$B$28&lt;&gt;"Ready to model","PENDING INPUTS",MAX(0,F271+G271-H271))</f>
        <v>0</v>
      </c>
      <c r="J271" s="3">
        <f>IF(Inputs!$B$28&lt;&gt;"Ready to model","PENDING INPUTS",IF(F271+G271&gt;H271,IF(F271+G271=0,0,H271*F271/(F271+G271)),MIN(B271+D271,F271+MAX(0,H271-F271-G271-IF((Inputs!$B$17)&lt;Inputs!$B$5,C271+E271-G271,0)))))</f>
        <v>0</v>
      </c>
      <c r="K271" s="3">
        <f>IF(Inputs!$B$28&lt;&gt;"Ready to model","PENDING INPUTS",MIN(C271+E271,MAX(0,H271-J271)))</f>
        <v>0</v>
      </c>
      <c r="L271" s="3">
        <f>IF(Inputs!$B$28&lt;&gt;"Ready to model","PENDING INPUTS",MAX(0,B271+D271-J271))</f>
        <v>0</v>
      </c>
      <c r="M271" s="3">
        <f>IF(Inputs!$B$28&lt;&gt;"Ready to model","PENDING INPUTS",MAX(0,C271+E271-K271))</f>
        <v>0</v>
      </c>
      <c r="N271" s="3">
        <f>IF(Inputs!$B$28&lt;&gt;"Ready to model","PENDING INPUTS",L271+M271)</f>
        <v>0</v>
      </c>
      <c r="O271" s="3">
        <f>IF(Inputs!$B$28&lt;&gt;"Ready to model","PENDING INPUTS",D271+E271+O270)</f>
        <v>1516.37</v>
      </c>
      <c r="P271" s="3">
        <f>IF(Inputs!$B$28&lt;&gt;"Ready to model","PENDING INPUTS",J271+K271+P270)</f>
        <v>11532.370000000006</v>
      </c>
    </row>
    <row r="272" spans="1:16" ht="27.95" customHeight="1" x14ac:dyDescent="0.25">
      <c r="A272">
        <v>268</v>
      </c>
      <c r="B272" s="3">
        <f>IF(Inputs!$B$28&lt;&gt;"Ready to model","PENDING INPUTS",L271)</f>
        <v>0</v>
      </c>
      <c r="C272" s="3">
        <f>IF(Inputs!$B$28&lt;&gt;"Ready to model","PENDING INPUTS",M271)</f>
        <v>0</v>
      </c>
      <c r="D272" s="3">
        <f>IF(Inputs!$B$28&lt;&gt;"Ready to model","PENDING INPUTS",ROUND(B272*(Inputs!$B$17)/12,2))</f>
        <v>0</v>
      </c>
      <c r="E272" s="3">
        <f>IF(Inputs!$B$28&lt;&gt;"Ready to model","PENDING INPUTS",ROUND(C272*Inputs!$B$5/12,2))</f>
        <v>0</v>
      </c>
      <c r="F272" s="3">
        <f>IF(Inputs!$B$28&lt;&gt;"Ready to model","PENDING INPUTS",MIN(B272+D272,IF(A272&gt;=Inputs!$B$18,B272+D272,ROUND(IF(Inputs!$B$17=0,Inputs!$B$8*(1+Inputs!$B$19*Inputs!$B$20)/Inputs!$B$18,-PMT(Inputs!$B$17/12,Inputs!$B$18,Inputs!$B$8*(1+Inputs!$B$19*Inputs!$B$20))),2))))</f>
        <v>0</v>
      </c>
      <c r="G272" s="3">
        <f>IF(Inputs!$B$28&lt;&gt;"Ready to model","PENDING INPUTS",MIN(C272+E272,Inputs!$B$9))</f>
        <v>0</v>
      </c>
      <c r="H272" s="3">
        <f>IF(Inputs!$B$28&lt;&gt;"Ready to model","PENDING INPUTS",Inputs!$B$7)</f>
        <v>550</v>
      </c>
      <c r="I272" s="3">
        <f>IF(Inputs!$B$28&lt;&gt;"Ready to model","PENDING INPUTS",MAX(0,F272+G272-H272))</f>
        <v>0</v>
      </c>
      <c r="J272" s="3">
        <f>IF(Inputs!$B$28&lt;&gt;"Ready to model","PENDING INPUTS",IF(F272+G272&gt;H272,IF(F272+G272=0,0,H272*F272/(F272+G272)),MIN(B272+D272,F272+MAX(0,H272-F272-G272-IF((Inputs!$B$17)&lt;Inputs!$B$5,C272+E272-G272,0)))))</f>
        <v>0</v>
      </c>
      <c r="K272" s="3">
        <f>IF(Inputs!$B$28&lt;&gt;"Ready to model","PENDING INPUTS",MIN(C272+E272,MAX(0,H272-J272)))</f>
        <v>0</v>
      </c>
      <c r="L272" s="3">
        <f>IF(Inputs!$B$28&lt;&gt;"Ready to model","PENDING INPUTS",MAX(0,B272+D272-J272))</f>
        <v>0</v>
      </c>
      <c r="M272" s="3">
        <f>IF(Inputs!$B$28&lt;&gt;"Ready to model","PENDING INPUTS",MAX(0,C272+E272-K272))</f>
        <v>0</v>
      </c>
      <c r="N272" s="3">
        <f>IF(Inputs!$B$28&lt;&gt;"Ready to model","PENDING INPUTS",L272+M272)</f>
        <v>0</v>
      </c>
      <c r="O272" s="3">
        <f>IF(Inputs!$B$28&lt;&gt;"Ready to model","PENDING INPUTS",D272+E272+O271)</f>
        <v>1516.37</v>
      </c>
      <c r="P272" s="3">
        <f>IF(Inputs!$B$28&lt;&gt;"Ready to model","PENDING INPUTS",J272+K272+P271)</f>
        <v>11532.370000000006</v>
      </c>
    </row>
    <row r="273" spans="1:16" ht="27.95" customHeight="1" x14ac:dyDescent="0.25">
      <c r="A273">
        <v>269</v>
      </c>
      <c r="B273" s="3">
        <f>IF(Inputs!$B$28&lt;&gt;"Ready to model","PENDING INPUTS",L272)</f>
        <v>0</v>
      </c>
      <c r="C273" s="3">
        <f>IF(Inputs!$B$28&lt;&gt;"Ready to model","PENDING INPUTS",M272)</f>
        <v>0</v>
      </c>
      <c r="D273" s="3">
        <f>IF(Inputs!$B$28&lt;&gt;"Ready to model","PENDING INPUTS",ROUND(B273*(Inputs!$B$17)/12,2))</f>
        <v>0</v>
      </c>
      <c r="E273" s="3">
        <f>IF(Inputs!$B$28&lt;&gt;"Ready to model","PENDING INPUTS",ROUND(C273*Inputs!$B$5/12,2))</f>
        <v>0</v>
      </c>
      <c r="F273" s="3">
        <f>IF(Inputs!$B$28&lt;&gt;"Ready to model","PENDING INPUTS",MIN(B273+D273,IF(A273&gt;=Inputs!$B$18,B273+D273,ROUND(IF(Inputs!$B$17=0,Inputs!$B$8*(1+Inputs!$B$19*Inputs!$B$20)/Inputs!$B$18,-PMT(Inputs!$B$17/12,Inputs!$B$18,Inputs!$B$8*(1+Inputs!$B$19*Inputs!$B$20))),2))))</f>
        <v>0</v>
      </c>
      <c r="G273" s="3">
        <f>IF(Inputs!$B$28&lt;&gt;"Ready to model","PENDING INPUTS",MIN(C273+E273,Inputs!$B$9))</f>
        <v>0</v>
      </c>
      <c r="H273" s="3">
        <f>IF(Inputs!$B$28&lt;&gt;"Ready to model","PENDING INPUTS",Inputs!$B$7)</f>
        <v>550</v>
      </c>
      <c r="I273" s="3">
        <f>IF(Inputs!$B$28&lt;&gt;"Ready to model","PENDING INPUTS",MAX(0,F273+G273-H273))</f>
        <v>0</v>
      </c>
      <c r="J273" s="3">
        <f>IF(Inputs!$B$28&lt;&gt;"Ready to model","PENDING INPUTS",IF(F273+G273&gt;H273,IF(F273+G273=0,0,H273*F273/(F273+G273)),MIN(B273+D273,F273+MAX(0,H273-F273-G273-IF((Inputs!$B$17)&lt;Inputs!$B$5,C273+E273-G273,0)))))</f>
        <v>0</v>
      </c>
      <c r="K273" s="3">
        <f>IF(Inputs!$B$28&lt;&gt;"Ready to model","PENDING INPUTS",MIN(C273+E273,MAX(0,H273-J273)))</f>
        <v>0</v>
      </c>
      <c r="L273" s="3">
        <f>IF(Inputs!$B$28&lt;&gt;"Ready to model","PENDING INPUTS",MAX(0,B273+D273-J273))</f>
        <v>0</v>
      </c>
      <c r="M273" s="3">
        <f>IF(Inputs!$B$28&lt;&gt;"Ready to model","PENDING INPUTS",MAX(0,C273+E273-K273))</f>
        <v>0</v>
      </c>
      <c r="N273" s="3">
        <f>IF(Inputs!$B$28&lt;&gt;"Ready to model","PENDING INPUTS",L273+M273)</f>
        <v>0</v>
      </c>
      <c r="O273" s="3">
        <f>IF(Inputs!$B$28&lt;&gt;"Ready to model","PENDING INPUTS",D273+E273+O272)</f>
        <v>1516.37</v>
      </c>
      <c r="P273" s="3">
        <f>IF(Inputs!$B$28&lt;&gt;"Ready to model","PENDING INPUTS",J273+K273+P272)</f>
        <v>11532.370000000006</v>
      </c>
    </row>
    <row r="274" spans="1:16" ht="27.95" customHeight="1" x14ac:dyDescent="0.25">
      <c r="A274">
        <v>270</v>
      </c>
      <c r="B274" s="3">
        <f>IF(Inputs!$B$28&lt;&gt;"Ready to model","PENDING INPUTS",L273)</f>
        <v>0</v>
      </c>
      <c r="C274" s="3">
        <f>IF(Inputs!$B$28&lt;&gt;"Ready to model","PENDING INPUTS",M273)</f>
        <v>0</v>
      </c>
      <c r="D274" s="3">
        <f>IF(Inputs!$B$28&lt;&gt;"Ready to model","PENDING INPUTS",ROUND(B274*(Inputs!$B$17)/12,2))</f>
        <v>0</v>
      </c>
      <c r="E274" s="3">
        <f>IF(Inputs!$B$28&lt;&gt;"Ready to model","PENDING INPUTS",ROUND(C274*Inputs!$B$5/12,2))</f>
        <v>0</v>
      </c>
      <c r="F274" s="3">
        <f>IF(Inputs!$B$28&lt;&gt;"Ready to model","PENDING INPUTS",MIN(B274+D274,IF(A274&gt;=Inputs!$B$18,B274+D274,ROUND(IF(Inputs!$B$17=0,Inputs!$B$8*(1+Inputs!$B$19*Inputs!$B$20)/Inputs!$B$18,-PMT(Inputs!$B$17/12,Inputs!$B$18,Inputs!$B$8*(1+Inputs!$B$19*Inputs!$B$20))),2))))</f>
        <v>0</v>
      </c>
      <c r="G274" s="3">
        <f>IF(Inputs!$B$28&lt;&gt;"Ready to model","PENDING INPUTS",MIN(C274+E274,Inputs!$B$9))</f>
        <v>0</v>
      </c>
      <c r="H274" s="3">
        <f>IF(Inputs!$B$28&lt;&gt;"Ready to model","PENDING INPUTS",Inputs!$B$7)</f>
        <v>550</v>
      </c>
      <c r="I274" s="3">
        <f>IF(Inputs!$B$28&lt;&gt;"Ready to model","PENDING INPUTS",MAX(0,F274+G274-H274))</f>
        <v>0</v>
      </c>
      <c r="J274" s="3">
        <f>IF(Inputs!$B$28&lt;&gt;"Ready to model","PENDING INPUTS",IF(F274+G274&gt;H274,IF(F274+G274=0,0,H274*F274/(F274+G274)),MIN(B274+D274,F274+MAX(0,H274-F274-G274-IF((Inputs!$B$17)&lt;Inputs!$B$5,C274+E274-G274,0)))))</f>
        <v>0</v>
      </c>
      <c r="K274" s="3">
        <f>IF(Inputs!$B$28&lt;&gt;"Ready to model","PENDING INPUTS",MIN(C274+E274,MAX(0,H274-J274)))</f>
        <v>0</v>
      </c>
      <c r="L274" s="3">
        <f>IF(Inputs!$B$28&lt;&gt;"Ready to model","PENDING INPUTS",MAX(0,B274+D274-J274))</f>
        <v>0</v>
      </c>
      <c r="M274" s="3">
        <f>IF(Inputs!$B$28&lt;&gt;"Ready to model","PENDING INPUTS",MAX(0,C274+E274-K274))</f>
        <v>0</v>
      </c>
      <c r="N274" s="3">
        <f>IF(Inputs!$B$28&lt;&gt;"Ready to model","PENDING INPUTS",L274+M274)</f>
        <v>0</v>
      </c>
      <c r="O274" s="3">
        <f>IF(Inputs!$B$28&lt;&gt;"Ready to model","PENDING INPUTS",D274+E274+O273)</f>
        <v>1516.37</v>
      </c>
      <c r="P274" s="3">
        <f>IF(Inputs!$B$28&lt;&gt;"Ready to model","PENDING INPUTS",J274+K274+P273)</f>
        <v>11532.370000000006</v>
      </c>
    </row>
    <row r="275" spans="1:16" ht="27.95" customHeight="1" x14ac:dyDescent="0.25">
      <c r="A275">
        <v>271</v>
      </c>
      <c r="B275" s="3">
        <f>IF(Inputs!$B$28&lt;&gt;"Ready to model","PENDING INPUTS",L274)</f>
        <v>0</v>
      </c>
      <c r="C275" s="3">
        <f>IF(Inputs!$B$28&lt;&gt;"Ready to model","PENDING INPUTS",M274)</f>
        <v>0</v>
      </c>
      <c r="D275" s="3">
        <f>IF(Inputs!$B$28&lt;&gt;"Ready to model","PENDING INPUTS",ROUND(B275*(Inputs!$B$17)/12,2))</f>
        <v>0</v>
      </c>
      <c r="E275" s="3">
        <f>IF(Inputs!$B$28&lt;&gt;"Ready to model","PENDING INPUTS",ROUND(C275*Inputs!$B$5/12,2))</f>
        <v>0</v>
      </c>
      <c r="F275" s="3">
        <f>IF(Inputs!$B$28&lt;&gt;"Ready to model","PENDING INPUTS",MIN(B275+D275,IF(A275&gt;=Inputs!$B$18,B275+D275,ROUND(IF(Inputs!$B$17=0,Inputs!$B$8*(1+Inputs!$B$19*Inputs!$B$20)/Inputs!$B$18,-PMT(Inputs!$B$17/12,Inputs!$B$18,Inputs!$B$8*(1+Inputs!$B$19*Inputs!$B$20))),2))))</f>
        <v>0</v>
      </c>
      <c r="G275" s="3">
        <f>IF(Inputs!$B$28&lt;&gt;"Ready to model","PENDING INPUTS",MIN(C275+E275,Inputs!$B$9))</f>
        <v>0</v>
      </c>
      <c r="H275" s="3">
        <f>IF(Inputs!$B$28&lt;&gt;"Ready to model","PENDING INPUTS",Inputs!$B$7)</f>
        <v>550</v>
      </c>
      <c r="I275" s="3">
        <f>IF(Inputs!$B$28&lt;&gt;"Ready to model","PENDING INPUTS",MAX(0,F275+G275-H275))</f>
        <v>0</v>
      </c>
      <c r="J275" s="3">
        <f>IF(Inputs!$B$28&lt;&gt;"Ready to model","PENDING INPUTS",IF(F275+G275&gt;H275,IF(F275+G275=0,0,H275*F275/(F275+G275)),MIN(B275+D275,F275+MAX(0,H275-F275-G275-IF((Inputs!$B$17)&lt;Inputs!$B$5,C275+E275-G275,0)))))</f>
        <v>0</v>
      </c>
      <c r="K275" s="3">
        <f>IF(Inputs!$B$28&lt;&gt;"Ready to model","PENDING INPUTS",MIN(C275+E275,MAX(0,H275-J275)))</f>
        <v>0</v>
      </c>
      <c r="L275" s="3">
        <f>IF(Inputs!$B$28&lt;&gt;"Ready to model","PENDING INPUTS",MAX(0,B275+D275-J275))</f>
        <v>0</v>
      </c>
      <c r="M275" s="3">
        <f>IF(Inputs!$B$28&lt;&gt;"Ready to model","PENDING INPUTS",MAX(0,C275+E275-K275))</f>
        <v>0</v>
      </c>
      <c r="N275" s="3">
        <f>IF(Inputs!$B$28&lt;&gt;"Ready to model","PENDING INPUTS",L275+M275)</f>
        <v>0</v>
      </c>
      <c r="O275" s="3">
        <f>IF(Inputs!$B$28&lt;&gt;"Ready to model","PENDING INPUTS",D275+E275+O274)</f>
        <v>1516.37</v>
      </c>
      <c r="P275" s="3">
        <f>IF(Inputs!$B$28&lt;&gt;"Ready to model","PENDING INPUTS",J275+K275+P274)</f>
        <v>11532.370000000006</v>
      </c>
    </row>
    <row r="276" spans="1:16" ht="27.95" customHeight="1" x14ac:dyDescent="0.25">
      <c r="A276">
        <v>272</v>
      </c>
      <c r="B276" s="3">
        <f>IF(Inputs!$B$28&lt;&gt;"Ready to model","PENDING INPUTS",L275)</f>
        <v>0</v>
      </c>
      <c r="C276" s="3">
        <f>IF(Inputs!$B$28&lt;&gt;"Ready to model","PENDING INPUTS",M275)</f>
        <v>0</v>
      </c>
      <c r="D276" s="3">
        <f>IF(Inputs!$B$28&lt;&gt;"Ready to model","PENDING INPUTS",ROUND(B276*(Inputs!$B$17)/12,2))</f>
        <v>0</v>
      </c>
      <c r="E276" s="3">
        <f>IF(Inputs!$B$28&lt;&gt;"Ready to model","PENDING INPUTS",ROUND(C276*Inputs!$B$5/12,2))</f>
        <v>0</v>
      </c>
      <c r="F276" s="3">
        <f>IF(Inputs!$B$28&lt;&gt;"Ready to model","PENDING INPUTS",MIN(B276+D276,IF(A276&gt;=Inputs!$B$18,B276+D276,ROUND(IF(Inputs!$B$17=0,Inputs!$B$8*(1+Inputs!$B$19*Inputs!$B$20)/Inputs!$B$18,-PMT(Inputs!$B$17/12,Inputs!$B$18,Inputs!$B$8*(1+Inputs!$B$19*Inputs!$B$20))),2))))</f>
        <v>0</v>
      </c>
      <c r="G276" s="3">
        <f>IF(Inputs!$B$28&lt;&gt;"Ready to model","PENDING INPUTS",MIN(C276+E276,Inputs!$B$9))</f>
        <v>0</v>
      </c>
      <c r="H276" s="3">
        <f>IF(Inputs!$B$28&lt;&gt;"Ready to model","PENDING INPUTS",Inputs!$B$7)</f>
        <v>550</v>
      </c>
      <c r="I276" s="3">
        <f>IF(Inputs!$B$28&lt;&gt;"Ready to model","PENDING INPUTS",MAX(0,F276+G276-H276))</f>
        <v>0</v>
      </c>
      <c r="J276" s="3">
        <f>IF(Inputs!$B$28&lt;&gt;"Ready to model","PENDING INPUTS",IF(F276+G276&gt;H276,IF(F276+G276=0,0,H276*F276/(F276+G276)),MIN(B276+D276,F276+MAX(0,H276-F276-G276-IF((Inputs!$B$17)&lt;Inputs!$B$5,C276+E276-G276,0)))))</f>
        <v>0</v>
      </c>
      <c r="K276" s="3">
        <f>IF(Inputs!$B$28&lt;&gt;"Ready to model","PENDING INPUTS",MIN(C276+E276,MAX(0,H276-J276)))</f>
        <v>0</v>
      </c>
      <c r="L276" s="3">
        <f>IF(Inputs!$B$28&lt;&gt;"Ready to model","PENDING INPUTS",MAX(0,B276+D276-J276))</f>
        <v>0</v>
      </c>
      <c r="M276" s="3">
        <f>IF(Inputs!$B$28&lt;&gt;"Ready to model","PENDING INPUTS",MAX(0,C276+E276-K276))</f>
        <v>0</v>
      </c>
      <c r="N276" s="3">
        <f>IF(Inputs!$B$28&lt;&gt;"Ready to model","PENDING INPUTS",L276+M276)</f>
        <v>0</v>
      </c>
      <c r="O276" s="3">
        <f>IF(Inputs!$B$28&lt;&gt;"Ready to model","PENDING INPUTS",D276+E276+O275)</f>
        <v>1516.37</v>
      </c>
      <c r="P276" s="3">
        <f>IF(Inputs!$B$28&lt;&gt;"Ready to model","PENDING INPUTS",J276+K276+P275)</f>
        <v>11532.370000000006</v>
      </c>
    </row>
    <row r="277" spans="1:16" ht="27.95" customHeight="1" x14ac:dyDescent="0.25">
      <c r="A277">
        <v>273</v>
      </c>
      <c r="B277" s="3">
        <f>IF(Inputs!$B$28&lt;&gt;"Ready to model","PENDING INPUTS",L276)</f>
        <v>0</v>
      </c>
      <c r="C277" s="3">
        <f>IF(Inputs!$B$28&lt;&gt;"Ready to model","PENDING INPUTS",M276)</f>
        <v>0</v>
      </c>
      <c r="D277" s="3">
        <f>IF(Inputs!$B$28&lt;&gt;"Ready to model","PENDING INPUTS",ROUND(B277*(Inputs!$B$17)/12,2))</f>
        <v>0</v>
      </c>
      <c r="E277" s="3">
        <f>IF(Inputs!$B$28&lt;&gt;"Ready to model","PENDING INPUTS",ROUND(C277*Inputs!$B$5/12,2))</f>
        <v>0</v>
      </c>
      <c r="F277" s="3">
        <f>IF(Inputs!$B$28&lt;&gt;"Ready to model","PENDING INPUTS",MIN(B277+D277,IF(A277&gt;=Inputs!$B$18,B277+D277,ROUND(IF(Inputs!$B$17=0,Inputs!$B$8*(1+Inputs!$B$19*Inputs!$B$20)/Inputs!$B$18,-PMT(Inputs!$B$17/12,Inputs!$B$18,Inputs!$B$8*(1+Inputs!$B$19*Inputs!$B$20))),2))))</f>
        <v>0</v>
      </c>
      <c r="G277" s="3">
        <f>IF(Inputs!$B$28&lt;&gt;"Ready to model","PENDING INPUTS",MIN(C277+E277,Inputs!$B$9))</f>
        <v>0</v>
      </c>
      <c r="H277" s="3">
        <f>IF(Inputs!$B$28&lt;&gt;"Ready to model","PENDING INPUTS",Inputs!$B$7)</f>
        <v>550</v>
      </c>
      <c r="I277" s="3">
        <f>IF(Inputs!$B$28&lt;&gt;"Ready to model","PENDING INPUTS",MAX(0,F277+G277-H277))</f>
        <v>0</v>
      </c>
      <c r="J277" s="3">
        <f>IF(Inputs!$B$28&lt;&gt;"Ready to model","PENDING INPUTS",IF(F277+G277&gt;H277,IF(F277+G277=0,0,H277*F277/(F277+G277)),MIN(B277+D277,F277+MAX(0,H277-F277-G277-IF((Inputs!$B$17)&lt;Inputs!$B$5,C277+E277-G277,0)))))</f>
        <v>0</v>
      </c>
      <c r="K277" s="3">
        <f>IF(Inputs!$B$28&lt;&gt;"Ready to model","PENDING INPUTS",MIN(C277+E277,MAX(0,H277-J277)))</f>
        <v>0</v>
      </c>
      <c r="L277" s="3">
        <f>IF(Inputs!$B$28&lt;&gt;"Ready to model","PENDING INPUTS",MAX(0,B277+D277-J277))</f>
        <v>0</v>
      </c>
      <c r="M277" s="3">
        <f>IF(Inputs!$B$28&lt;&gt;"Ready to model","PENDING INPUTS",MAX(0,C277+E277-K277))</f>
        <v>0</v>
      </c>
      <c r="N277" s="3">
        <f>IF(Inputs!$B$28&lt;&gt;"Ready to model","PENDING INPUTS",L277+M277)</f>
        <v>0</v>
      </c>
      <c r="O277" s="3">
        <f>IF(Inputs!$B$28&lt;&gt;"Ready to model","PENDING INPUTS",D277+E277+O276)</f>
        <v>1516.37</v>
      </c>
      <c r="P277" s="3">
        <f>IF(Inputs!$B$28&lt;&gt;"Ready to model","PENDING INPUTS",J277+K277+P276)</f>
        <v>11532.370000000006</v>
      </c>
    </row>
    <row r="278" spans="1:16" ht="27.95" customHeight="1" x14ac:dyDescent="0.25">
      <c r="A278">
        <v>274</v>
      </c>
      <c r="B278" s="3">
        <f>IF(Inputs!$B$28&lt;&gt;"Ready to model","PENDING INPUTS",L277)</f>
        <v>0</v>
      </c>
      <c r="C278" s="3">
        <f>IF(Inputs!$B$28&lt;&gt;"Ready to model","PENDING INPUTS",M277)</f>
        <v>0</v>
      </c>
      <c r="D278" s="3">
        <f>IF(Inputs!$B$28&lt;&gt;"Ready to model","PENDING INPUTS",ROUND(B278*(Inputs!$B$17)/12,2))</f>
        <v>0</v>
      </c>
      <c r="E278" s="3">
        <f>IF(Inputs!$B$28&lt;&gt;"Ready to model","PENDING INPUTS",ROUND(C278*Inputs!$B$5/12,2))</f>
        <v>0</v>
      </c>
      <c r="F278" s="3">
        <f>IF(Inputs!$B$28&lt;&gt;"Ready to model","PENDING INPUTS",MIN(B278+D278,IF(A278&gt;=Inputs!$B$18,B278+D278,ROUND(IF(Inputs!$B$17=0,Inputs!$B$8*(1+Inputs!$B$19*Inputs!$B$20)/Inputs!$B$18,-PMT(Inputs!$B$17/12,Inputs!$B$18,Inputs!$B$8*(1+Inputs!$B$19*Inputs!$B$20))),2))))</f>
        <v>0</v>
      </c>
      <c r="G278" s="3">
        <f>IF(Inputs!$B$28&lt;&gt;"Ready to model","PENDING INPUTS",MIN(C278+E278,Inputs!$B$9))</f>
        <v>0</v>
      </c>
      <c r="H278" s="3">
        <f>IF(Inputs!$B$28&lt;&gt;"Ready to model","PENDING INPUTS",Inputs!$B$7)</f>
        <v>550</v>
      </c>
      <c r="I278" s="3">
        <f>IF(Inputs!$B$28&lt;&gt;"Ready to model","PENDING INPUTS",MAX(0,F278+G278-H278))</f>
        <v>0</v>
      </c>
      <c r="J278" s="3">
        <f>IF(Inputs!$B$28&lt;&gt;"Ready to model","PENDING INPUTS",IF(F278+G278&gt;H278,IF(F278+G278=0,0,H278*F278/(F278+G278)),MIN(B278+D278,F278+MAX(0,H278-F278-G278-IF((Inputs!$B$17)&lt;Inputs!$B$5,C278+E278-G278,0)))))</f>
        <v>0</v>
      </c>
      <c r="K278" s="3">
        <f>IF(Inputs!$B$28&lt;&gt;"Ready to model","PENDING INPUTS",MIN(C278+E278,MAX(0,H278-J278)))</f>
        <v>0</v>
      </c>
      <c r="L278" s="3">
        <f>IF(Inputs!$B$28&lt;&gt;"Ready to model","PENDING INPUTS",MAX(0,B278+D278-J278))</f>
        <v>0</v>
      </c>
      <c r="M278" s="3">
        <f>IF(Inputs!$B$28&lt;&gt;"Ready to model","PENDING INPUTS",MAX(0,C278+E278-K278))</f>
        <v>0</v>
      </c>
      <c r="N278" s="3">
        <f>IF(Inputs!$B$28&lt;&gt;"Ready to model","PENDING INPUTS",L278+M278)</f>
        <v>0</v>
      </c>
      <c r="O278" s="3">
        <f>IF(Inputs!$B$28&lt;&gt;"Ready to model","PENDING INPUTS",D278+E278+O277)</f>
        <v>1516.37</v>
      </c>
      <c r="P278" s="3">
        <f>IF(Inputs!$B$28&lt;&gt;"Ready to model","PENDING INPUTS",J278+K278+P277)</f>
        <v>11532.370000000006</v>
      </c>
    </row>
    <row r="279" spans="1:16" ht="27.95" customHeight="1" x14ac:dyDescent="0.25">
      <c r="A279">
        <v>275</v>
      </c>
      <c r="B279" s="3">
        <f>IF(Inputs!$B$28&lt;&gt;"Ready to model","PENDING INPUTS",L278)</f>
        <v>0</v>
      </c>
      <c r="C279" s="3">
        <f>IF(Inputs!$B$28&lt;&gt;"Ready to model","PENDING INPUTS",M278)</f>
        <v>0</v>
      </c>
      <c r="D279" s="3">
        <f>IF(Inputs!$B$28&lt;&gt;"Ready to model","PENDING INPUTS",ROUND(B279*(Inputs!$B$17)/12,2))</f>
        <v>0</v>
      </c>
      <c r="E279" s="3">
        <f>IF(Inputs!$B$28&lt;&gt;"Ready to model","PENDING INPUTS",ROUND(C279*Inputs!$B$5/12,2))</f>
        <v>0</v>
      </c>
      <c r="F279" s="3">
        <f>IF(Inputs!$B$28&lt;&gt;"Ready to model","PENDING INPUTS",MIN(B279+D279,IF(A279&gt;=Inputs!$B$18,B279+D279,ROUND(IF(Inputs!$B$17=0,Inputs!$B$8*(1+Inputs!$B$19*Inputs!$B$20)/Inputs!$B$18,-PMT(Inputs!$B$17/12,Inputs!$B$18,Inputs!$B$8*(1+Inputs!$B$19*Inputs!$B$20))),2))))</f>
        <v>0</v>
      </c>
      <c r="G279" s="3">
        <f>IF(Inputs!$B$28&lt;&gt;"Ready to model","PENDING INPUTS",MIN(C279+E279,Inputs!$B$9))</f>
        <v>0</v>
      </c>
      <c r="H279" s="3">
        <f>IF(Inputs!$B$28&lt;&gt;"Ready to model","PENDING INPUTS",Inputs!$B$7)</f>
        <v>550</v>
      </c>
      <c r="I279" s="3">
        <f>IF(Inputs!$B$28&lt;&gt;"Ready to model","PENDING INPUTS",MAX(0,F279+G279-H279))</f>
        <v>0</v>
      </c>
      <c r="J279" s="3">
        <f>IF(Inputs!$B$28&lt;&gt;"Ready to model","PENDING INPUTS",IF(F279+G279&gt;H279,IF(F279+G279=0,0,H279*F279/(F279+G279)),MIN(B279+D279,F279+MAX(0,H279-F279-G279-IF((Inputs!$B$17)&lt;Inputs!$B$5,C279+E279-G279,0)))))</f>
        <v>0</v>
      </c>
      <c r="K279" s="3">
        <f>IF(Inputs!$B$28&lt;&gt;"Ready to model","PENDING INPUTS",MIN(C279+E279,MAX(0,H279-J279)))</f>
        <v>0</v>
      </c>
      <c r="L279" s="3">
        <f>IF(Inputs!$B$28&lt;&gt;"Ready to model","PENDING INPUTS",MAX(0,B279+D279-J279))</f>
        <v>0</v>
      </c>
      <c r="M279" s="3">
        <f>IF(Inputs!$B$28&lt;&gt;"Ready to model","PENDING INPUTS",MAX(0,C279+E279-K279))</f>
        <v>0</v>
      </c>
      <c r="N279" s="3">
        <f>IF(Inputs!$B$28&lt;&gt;"Ready to model","PENDING INPUTS",L279+M279)</f>
        <v>0</v>
      </c>
      <c r="O279" s="3">
        <f>IF(Inputs!$B$28&lt;&gt;"Ready to model","PENDING INPUTS",D279+E279+O278)</f>
        <v>1516.37</v>
      </c>
      <c r="P279" s="3">
        <f>IF(Inputs!$B$28&lt;&gt;"Ready to model","PENDING INPUTS",J279+K279+P278)</f>
        <v>11532.370000000006</v>
      </c>
    </row>
    <row r="280" spans="1:16" ht="27.95" customHeight="1" x14ac:dyDescent="0.25">
      <c r="A280">
        <v>276</v>
      </c>
      <c r="B280" s="3">
        <f>IF(Inputs!$B$28&lt;&gt;"Ready to model","PENDING INPUTS",L279)</f>
        <v>0</v>
      </c>
      <c r="C280" s="3">
        <f>IF(Inputs!$B$28&lt;&gt;"Ready to model","PENDING INPUTS",M279)</f>
        <v>0</v>
      </c>
      <c r="D280" s="3">
        <f>IF(Inputs!$B$28&lt;&gt;"Ready to model","PENDING INPUTS",ROUND(B280*(Inputs!$B$17)/12,2))</f>
        <v>0</v>
      </c>
      <c r="E280" s="3">
        <f>IF(Inputs!$B$28&lt;&gt;"Ready to model","PENDING INPUTS",ROUND(C280*Inputs!$B$5/12,2))</f>
        <v>0</v>
      </c>
      <c r="F280" s="3">
        <f>IF(Inputs!$B$28&lt;&gt;"Ready to model","PENDING INPUTS",MIN(B280+D280,IF(A280&gt;=Inputs!$B$18,B280+D280,ROUND(IF(Inputs!$B$17=0,Inputs!$B$8*(1+Inputs!$B$19*Inputs!$B$20)/Inputs!$B$18,-PMT(Inputs!$B$17/12,Inputs!$B$18,Inputs!$B$8*(1+Inputs!$B$19*Inputs!$B$20))),2))))</f>
        <v>0</v>
      </c>
      <c r="G280" s="3">
        <f>IF(Inputs!$B$28&lt;&gt;"Ready to model","PENDING INPUTS",MIN(C280+E280,Inputs!$B$9))</f>
        <v>0</v>
      </c>
      <c r="H280" s="3">
        <f>IF(Inputs!$B$28&lt;&gt;"Ready to model","PENDING INPUTS",Inputs!$B$7)</f>
        <v>550</v>
      </c>
      <c r="I280" s="3">
        <f>IF(Inputs!$B$28&lt;&gt;"Ready to model","PENDING INPUTS",MAX(0,F280+G280-H280))</f>
        <v>0</v>
      </c>
      <c r="J280" s="3">
        <f>IF(Inputs!$B$28&lt;&gt;"Ready to model","PENDING INPUTS",IF(F280+G280&gt;H280,IF(F280+G280=0,0,H280*F280/(F280+G280)),MIN(B280+D280,F280+MAX(0,H280-F280-G280-IF((Inputs!$B$17)&lt;Inputs!$B$5,C280+E280-G280,0)))))</f>
        <v>0</v>
      </c>
      <c r="K280" s="3">
        <f>IF(Inputs!$B$28&lt;&gt;"Ready to model","PENDING INPUTS",MIN(C280+E280,MAX(0,H280-J280)))</f>
        <v>0</v>
      </c>
      <c r="L280" s="3">
        <f>IF(Inputs!$B$28&lt;&gt;"Ready to model","PENDING INPUTS",MAX(0,B280+D280-J280))</f>
        <v>0</v>
      </c>
      <c r="M280" s="3">
        <f>IF(Inputs!$B$28&lt;&gt;"Ready to model","PENDING INPUTS",MAX(0,C280+E280-K280))</f>
        <v>0</v>
      </c>
      <c r="N280" s="3">
        <f>IF(Inputs!$B$28&lt;&gt;"Ready to model","PENDING INPUTS",L280+M280)</f>
        <v>0</v>
      </c>
      <c r="O280" s="3">
        <f>IF(Inputs!$B$28&lt;&gt;"Ready to model","PENDING INPUTS",D280+E280+O279)</f>
        <v>1516.37</v>
      </c>
      <c r="P280" s="3">
        <f>IF(Inputs!$B$28&lt;&gt;"Ready to model","PENDING INPUTS",J280+K280+P279)</f>
        <v>11532.370000000006</v>
      </c>
    </row>
    <row r="281" spans="1:16" ht="27.95" customHeight="1" x14ac:dyDescent="0.25">
      <c r="A281">
        <v>277</v>
      </c>
      <c r="B281" s="3">
        <f>IF(Inputs!$B$28&lt;&gt;"Ready to model","PENDING INPUTS",L280)</f>
        <v>0</v>
      </c>
      <c r="C281" s="3">
        <f>IF(Inputs!$B$28&lt;&gt;"Ready to model","PENDING INPUTS",M280)</f>
        <v>0</v>
      </c>
      <c r="D281" s="3">
        <f>IF(Inputs!$B$28&lt;&gt;"Ready to model","PENDING INPUTS",ROUND(B281*(Inputs!$B$17)/12,2))</f>
        <v>0</v>
      </c>
      <c r="E281" s="3">
        <f>IF(Inputs!$B$28&lt;&gt;"Ready to model","PENDING INPUTS",ROUND(C281*Inputs!$B$5/12,2))</f>
        <v>0</v>
      </c>
      <c r="F281" s="3">
        <f>IF(Inputs!$B$28&lt;&gt;"Ready to model","PENDING INPUTS",MIN(B281+D281,IF(A281&gt;=Inputs!$B$18,B281+D281,ROUND(IF(Inputs!$B$17=0,Inputs!$B$8*(1+Inputs!$B$19*Inputs!$B$20)/Inputs!$B$18,-PMT(Inputs!$B$17/12,Inputs!$B$18,Inputs!$B$8*(1+Inputs!$B$19*Inputs!$B$20))),2))))</f>
        <v>0</v>
      </c>
      <c r="G281" s="3">
        <f>IF(Inputs!$B$28&lt;&gt;"Ready to model","PENDING INPUTS",MIN(C281+E281,Inputs!$B$9))</f>
        <v>0</v>
      </c>
      <c r="H281" s="3">
        <f>IF(Inputs!$B$28&lt;&gt;"Ready to model","PENDING INPUTS",Inputs!$B$7)</f>
        <v>550</v>
      </c>
      <c r="I281" s="3">
        <f>IF(Inputs!$B$28&lt;&gt;"Ready to model","PENDING INPUTS",MAX(0,F281+G281-H281))</f>
        <v>0</v>
      </c>
      <c r="J281" s="3">
        <f>IF(Inputs!$B$28&lt;&gt;"Ready to model","PENDING INPUTS",IF(F281+G281&gt;H281,IF(F281+G281=0,0,H281*F281/(F281+G281)),MIN(B281+D281,F281+MAX(0,H281-F281-G281-IF((Inputs!$B$17)&lt;Inputs!$B$5,C281+E281-G281,0)))))</f>
        <v>0</v>
      </c>
      <c r="K281" s="3">
        <f>IF(Inputs!$B$28&lt;&gt;"Ready to model","PENDING INPUTS",MIN(C281+E281,MAX(0,H281-J281)))</f>
        <v>0</v>
      </c>
      <c r="L281" s="3">
        <f>IF(Inputs!$B$28&lt;&gt;"Ready to model","PENDING INPUTS",MAX(0,B281+D281-J281))</f>
        <v>0</v>
      </c>
      <c r="M281" s="3">
        <f>IF(Inputs!$B$28&lt;&gt;"Ready to model","PENDING INPUTS",MAX(0,C281+E281-K281))</f>
        <v>0</v>
      </c>
      <c r="N281" s="3">
        <f>IF(Inputs!$B$28&lt;&gt;"Ready to model","PENDING INPUTS",L281+M281)</f>
        <v>0</v>
      </c>
      <c r="O281" s="3">
        <f>IF(Inputs!$B$28&lt;&gt;"Ready to model","PENDING INPUTS",D281+E281+O280)</f>
        <v>1516.37</v>
      </c>
      <c r="P281" s="3">
        <f>IF(Inputs!$B$28&lt;&gt;"Ready to model","PENDING INPUTS",J281+K281+P280)</f>
        <v>11532.370000000006</v>
      </c>
    </row>
    <row r="282" spans="1:16" ht="27.95" customHeight="1" x14ac:dyDescent="0.25">
      <c r="A282">
        <v>278</v>
      </c>
      <c r="B282" s="3">
        <f>IF(Inputs!$B$28&lt;&gt;"Ready to model","PENDING INPUTS",L281)</f>
        <v>0</v>
      </c>
      <c r="C282" s="3">
        <f>IF(Inputs!$B$28&lt;&gt;"Ready to model","PENDING INPUTS",M281)</f>
        <v>0</v>
      </c>
      <c r="D282" s="3">
        <f>IF(Inputs!$B$28&lt;&gt;"Ready to model","PENDING INPUTS",ROUND(B282*(Inputs!$B$17)/12,2))</f>
        <v>0</v>
      </c>
      <c r="E282" s="3">
        <f>IF(Inputs!$B$28&lt;&gt;"Ready to model","PENDING INPUTS",ROUND(C282*Inputs!$B$5/12,2))</f>
        <v>0</v>
      </c>
      <c r="F282" s="3">
        <f>IF(Inputs!$B$28&lt;&gt;"Ready to model","PENDING INPUTS",MIN(B282+D282,IF(A282&gt;=Inputs!$B$18,B282+D282,ROUND(IF(Inputs!$B$17=0,Inputs!$B$8*(1+Inputs!$B$19*Inputs!$B$20)/Inputs!$B$18,-PMT(Inputs!$B$17/12,Inputs!$B$18,Inputs!$B$8*(1+Inputs!$B$19*Inputs!$B$20))),2))))</f>
        <v>0</v>
      </c>
      <c r="G282" s="3">
        <f>IF(Inputs!$B$28&lt;&gt;"Ready to model","PENDING INPUTS",MIN(C282+E282,Inputs!$B$9))</f>
        <v>0</v>
      </c>
      <c r="H282" s="3">
        <f>IF(Inputs!$B$28&lt;&gt;"Ready to model","PENDING INPUTS",Inputs!$B$7)</f>
        <v>550</v>
      </c>
      <c r="I282" s="3">
        <f>IF(Inputs!$B$28&lt;&gt;"Ready to model","PENDING INPUTS",MAX(0,F282+G282-H282))</f>
        <v>0</v>
      </c>
      <c r="J282" s="3">
        <f>IF(Inputs!$B$28&lt;&gt;"Ready to model","PENDING INPUTS",IF(F282+G282&gt;H282,IF(F282+G282=0,0,H282*F282/(F282+G282)),MIN(B282+D282,F282+MAX(0,H282-F282-G282-IF((Inputs!$B$17)&lt;Inputs!$B$5,C282+E282-G282,0)))))</f>
        <v>0</v>
      </c>
      <c r="K282" s="3">
        <f>IF(Inputs!$B$28&lt;&gt;"Ready to model","PENDING INPUTS",MIN(C282+E282,MAX(0,H282-J282)))</f>
        <v>0</v>
      </c>
      <c r="L282" s="3">
        <f>IF(Inputs!$B$28&lt;&gt;"Ready to model","PENDING INPUTS",MAX(0,B282+D282-J282))</f>
        <v>0</v>
      </c>
      <c r="M282" s="3">
        <f>IF(Inputs!$B$28&lt;&gt;"Ready to model","PENDING INPUTS",MAX(0,C282+E282-K282))</f>
        <v>0</v>
      </c>
      <c r="N282" s="3">
        <f>IF(Inputs!$B$28&lt;&gt;"Ready to model","PENDING INPUTS",L282+M282)</f>
        <v>0</v>
      </c>
      <c r="O282" s="3">
        <f>IF(Inputs!$B$28&lt;&gt;"Ready to model","PENDING INPUTS",D282+E282+O281)</f>
        <v>1516.37</v>
      </c>
      <c r="P282" s="3">
        <f>IF(Inputs!$B$28&lt;&gt;"Ready to model","PENDING INPUTS",J282+K282+P281)</f>
        <v>11532.370000000006</v>
      </c>
    </row>
    <row r="283" spans="1:16" ht="27.95" customHeight="1" x14ac:dyDescent="0.25">
      <c r="A283">
        <v>279</v>
      </c>
      <c r="B283" s="3">
        <f>IF(Inputs!$B$28&lt;&gt;"Ready to model","PENDING INPUTS",L282)</f>
        <v>0</v>
      </c>
      <c r="C283" s="3">
        <f>IF(Inputs!$B$28&lt;&gt;"Ready to model","PENDING INPUTS",M282)</f>
        <v>0</v>
      </c>
      <c r="D283" s="3">
        <f>IF(Inputs!$B$28&lt;&gt;"Ready to model","PENDING INPUTS",ROUND(B283*(Inputs!$B$17)/12,2))</f>
        <v>0</v>
      </c>
      <c r="E283" s="3">
        <f>IF(Inputs!$B$28&lt;&gt;"Ready to model","PENDING INPUTS",ROUND(C283*Inputs!$B$5/12,2))</f>
        <v>0</v>
      </c>
      <c r="F283" s="3">
        <f>IF(Inputs!$B$28&lt;&gt;"Ready to model","PENDING INPUTS",MIN(B283+D283,IF(A283&gt;=Inputs!$B$18,B283+D283,ROUND(IF(Inputs!$B$17=0,Inputs!$B$8*(1+Inputs!$B$19*Inputs!$B$20)/Inputs!$B$18,-PMT(Inputs!$B$17/12,Inputs!$B$18,Inputs!$B$8*(1+Inputs!$B$19*Inputs!$B$20))),2))))</f>
        <v>0</v>
      </c>
      <c r="G283" s="3">
        <f>IF(Inputs!$B$28&lt;&gt;"Ready to model","PENDING INPUTS",MIN(C283+E283,Inputs!$B$9))</f>
        <v>0</v>
      </c>
      <c r="H283" s="3">
        <f>IF(Inputs!$B$28&lt;&gt;"Ready to model","PENDING INPUTS",Inputs!$B$7)</f>
        <v>550</v>
      </c>
      <c r="I283" s="3">
        <f>IF(Inputs!$B$28&lt;&gt;"Ready to model","PENDING INPUTS",MAX(0,F283+G283-H283))</f>
        <v>0</v>
      </c>
      <c r="J283" s="3">
        <f>IF(Inputs!$B$28&lt;&gt;"Ready to model","PENDING INPUTS",IF(F283+G283&gt;H283,IF(F283+G283=0,0,H283*F283/(F283+G283)),MIN(B283+D283,F283+MAX(0,H283-F283-G283-IF((Inputs!$B$17)&lt;Inputs!$B$5,C283+E283-G283,0)))))</f>
        <v>0</v>
      </c>
      <c r="K283" s="3">
        <f>IF(Inputs!$B$28&lt;&gt;"Ready to model","PENDING INPUTS",MIN(C283+E283,MAX(0,H283-J283)))</f>
        <v>0</v>
      </c>
      <c r="L283" s="3">
        <f>IF(Inputs!$B$28&lt;&gt;"Ready to model","PENDING INPUTS",MAX(0,B283+D283-J283))</f>
        <v>0</v>
      </c>
      <c r="M283" s="3">
        <f>IF(Inputs!$B$28&lt;&gt;"Ready to model","PENDING INPUTS",MAX(0,C283+E283-K283))</f>
        <v>0</v>
      </c>
      <c r="N283" s="3">
        <f>IF(Inputs!$B$28&lt;&gt;"Ready to model","PENDING INPUTS",L283+M283)</f>
        <v>0</v>
      </c>
      <c r="O283" s="3">
        <f>IF(Inputs!$B$28&lt;&gt;"Ready to model","PENDING INPUTS",D283+E283+O282)</f>
        <v>1516.37</v>
      </c>
      <c r="P283" s="3">
        <f>IF(Inputs!$B$28&lt;&gt;"Ready to model","PENDING INPUTS",J283+K283+P282)</f>
        <v>11532.370000000006</v>
      </c>
    </row>
    <row r="284" spans="1:16" ht="27.95" customHeight="1" x14ac:dyDescent="0.25">
      <c r="A284">
        <v>280</v>
      </c>
      <c r="B284" s="3">
        <f>IF(Inputs!$B$28&lt;&gt;"Ready to model","PENDING INPUTS",L283)</f>
        <v>0</v>
      </c>
      <c r="C284" s="3">
        <f>IF(Inputs!$B$28&lt;&gt;"Ready to model","PENDING INPUTS",M283)</f>
        <v>0</v>
      </c>
      <c r="D284" s="3">
        <f>IF(Inputs!$B$28&lt;&gt;"Ready to model","PENDING INPUTS",ROUND(B284*(Inputs!$B$17)/12,2))</f>
        <v>0</v>
      </c>
      <c r="E284" s="3">
        <f>IF(Inputs!$B$28&lt;&gt;"Ready to model","PENDING INPUTS",ROUND(C284*Inputs!$B$5/12,2))</f>
        <v>0</v>
      </c>
      <c r="F284" s="3">
        <f>IF(Inputs!$B$28&lt;&gt;"Ready to model","PENDING INPUTS",MIN(B284+D284,IF(A284&gt;=Inputs!$B$18,B284+D284,ROUND(IF(Inputs!$B$17=0,Inputs!$B$8*(1+Inputs!$B$19*Inputs!$B$20)/Inputs!$B$18,-PMT(Inputs!$B$17/12,Inputs!$B$18,Inputs!$B$8*(1+Inputs!$B$19*Inputs!$B$20))),2))))</f>
        <v>0</v>
      </c>
      <c r="G284" s="3">
        <f>IF(Inputs!$B$28&lt;&gt;"Ready to model","PENDING INPUTS",MIN(C284+E284,Inputs!$B$9))</f>
        <v>0</v>
      </c>
      <c r="H284" s="3">
        <f>IF(Inputs!$B$28&lt;&gt;"Ready to model","PENDING INPUTS",Inputs!$B$7)</f>
        <v>550</v>
      </c>
      <c r="I284" s="3">
        <f>IF(Inputs!$B$28&lt;&gt;"Ready to model","PENDING INPUTS",MAX(0,F284+G284-H284))</f>
        <v>0</v>
      </c>
      <c r="J284" s="3">
        <f>IF(Inputs!$B$28&lt;&gt;"Ready to model","PENDING INPUTS",IF(F284+G284&gt;H284,IF(F284+G284=0,0,H284*F284/(F284+G284)),MIN(B284+D284,F284+MAX(0,H284-F284-G284-IF((Inputs!$B$17)&lt;Inputs!$B$5,C284+E284-G284,0)))))</f>
        <v>0</v>
      </c>
      <c r="K284" s="3">
        <f>IF(Inputs!$B$28&lt;&gt;"Ready to model","PENDING INPUTS",MIN(C284+E284,MAX(0,H284-J284)))</f>
        <v>0</v>
      </c>
      <c r="L284" s="3">
        <f>IF(Inputs!$B$28&lt;&gt;"Ready to model","PENDING INPUTS",MAX(0,B284+D284-J284))</f>
        <v>0</v>
      </c>
      <c r="M284" s="3">
        <f>IF(Inputs!$B$28&lt;&gt;"Ready to model","PENDING INPUTS",MAX(0,C284+E284-K284))</f>
        <v>0</v>
      </c>
      <c r="N284" s="3">
        <f>IF(Inputs!$B$28&lt;&gt;"Ready to model","PENDING INPUTS",L284+M284)</f>
        <v>0</v>
      </c>
      <c r="O284" s="3">
        <f>IF(Inputs!$B$28&lt;&gt;"Ready to model","PENDING INPUTS",D284+E284+O283)</f>
        <v>1516.37</v>
      </c>
      <c r="P284" s="3">
        <f>IF(Inputs!$B$28&lt;&gt;"Ready to model","PENDING INPUTS",J284+K284+P283)</f>
        <v>11532.370000000006</v>
      </c>
    </row>
    <row r="285" spans="1:16" ht="27.95" customHeight="1" x14ac:dyDescent="0.25">
      <c r="A285">
        <v>281</v>
      </c>
      <c r="B285" s="3">
        <f>IF(Inputs!$B$28&lt;&gt;"Ready to model","PENDING INPUTS",L284)</f>
        <v>0</v>
      </c>
      <c r="C285" s="3">
        <f>IF(Inputs!$B$28&lt;&gt;"Ready to model","PENDING INPUTS",M284)</f>
        <v>0</v>
      </c>
      <c r="D285" s="3">
        <f>IF(Inputs!$B$28&lt;&gt;"Ready to model","PENDING INPUTS",ROUND(B285*(Inputs!$B$17)/12,2))</f>
        <v>0</v>
      </c>
      <c r="E285" s="3">
        <f>IF(Inputs!$B$28&lt;&gt;"Ready to model","PENDING INPUTS",ROUND(C285*Inputs!$B$5/12,2))</f>
        <v>0</v>
      </c>
      <c r="F285" s="3">
        <f>IF(Inputs!$B$28&lt;&gt;"Ready to model","PENDING INPUTS",MIN(B285+D285,IF(A285&gt;=Inputs!$B$18,B285+D285,ROUND(IF(Inputs!$B$17=0,Inputs!$B$8*(1+Inputs!$B$19*Inputs!$B$20)/Inputs!$B$18,-PMT(Inputs!$B$17/12,Inputs!$B$18,Inputs!$B$8*(1+Inputs!$B$19*Inputs!$B$20))),2))))</f>
        <v>0</v>
      </c>
      <c r="G285" s="3">
        <f>IF(Inputs!$B$28&lt;&gt;"Ready to model","PENDING INPUTS",MIN(C285+E285,Inputs!$B$9))</f>
        <v>0</v>
      </c>
      <c r="H285" s="3">
        <f>IF(Inputs!$B$28&lt;&gt;"Ready to model","PENDING INPUTS",Inputs!$B$7)</f>
        <v>550</v>
      </c>
      <c r="I285" s="3">
        <f>IF(Inputs!$B$28&lt;&gt;"Ready to model","PENDING INPUTS",MAX(0,F285+G285-H285))</f>
        <v>0</v>
      </c>
      <c r="J285" s="3">
        <f>IF(Inputs!$B$28&lt;&gt;"Ready to model","PENDING INPUTS",IF(F285+G285&gt;H285,IF(F285+G285=0,0,H285*F285/(F285+G285)),MIN(B285+D285,F285+MAX(0,H285-F285-G285-IF((Inputs!$B$17)&lt;Inputs!$B$5,C285+E285-G285,0)))))</f>
        <v>0</v>
      </c>
      <c r="K285" s="3">
        <f>IF(Inputs!$B$28&lt;&gt;"Ready to model","PENDING INPUTS",MIN(C285+E285,MAX(0,H285-J285)))</f>
        <v>0</v>
      </c>
      <c r="L285" s="3">
        <f>IF(Inputs!$B$28&lt;&gt;"Ready to model","PENDING INPUTS",MAX(0,B285+D285-J285))</f>
        <v>0</v>
      </c>
      <c r="M285" s="3">
        <f>IF(Inputs!$B$28&lt;&gt;"Ready to model","PENDING INPUTS",MAX(0,C285+E285-K285))</f>
        <v>0</v>
      </c>
      <c r="N285" s="3">
        <f>IF(Inputs!$B$28&lt;&gt;"Ready to model","PENDING INPUTS",L285+M285)</f>
        <v>0</v>
      </c>
      <c r="O285" s="3">
        <f>IF(Inputs!$B$28&lt;&gt;"Ready to model","PENDING INPUTS",D285+E285+O284)</f>
        <v>1516.37</v>
      </c>
      <c r="P285" s="3">
        <f>IF(Inputs!$B$28&lt;&gt;"Ready to model","PENDING INPUTS",J285+K285+P284)</f>
        <v>11532.370000000006</v>
      </c>
    </row>
    <row r="286" spans="1:16" ht="27.95" customHeight="1" x14ac:dyDescent="0.25">
      <c r="A286">
        <v>282</v>
      </c>
      <c r="B286" s="3">
        <f>IF(Inputs!$B$28&lt;&gt;"Ready to model","PENDING INPUTS",L285)</f>
        <v>0</v>
      </c>
      <c r="C286" s="3">
        <f>IF(Inputs!$B$28&lt;&gt;"Ready to model","PENDING INPUTS",M285)</f>
        <v>0</v>
      </c>
      <c r="D286" s="3">
        <f>IF(Inputs!$B$28&lt;&gt;"Ready to model","PENDING INPUTS",ROUND(B286*(Inputs!$B$17)/12,2))</f>
        <v>0</v>
      </c>
      <c r="E286" s="3">
        <f>IF(Inputs!$B$28&lt;&gt;"Ready to model","PENDING INPUTS",ROUND(C286*Inputs!$B$5/12,2))</f>
        <v>0</v>
      </c>
      <c r="F286" s="3">
        <f>IF(Inputs!$B$28&lt;&gt;"Ready to model","PENDING INPUTS",MIN(B286+D286,IF(A286&gt;=Inputs!$B$18,B286+D286,ROUND(IF(Inputs!$B$17=0,Inputs!$B$8*(1+Inputs!$B$19*Inputs!$B$20)/Inputs!$B$18,-PMT(Inputs!$B$17/12,Inputs!$B$18,Inputs!$B$8*(1+Inputs!$B$19*Inputs!$B$20))),2))))</f>
        <v>0</v>
      </c>
      <c r="G286" s="3">
        <f>IF(Inputs!$B$28&lt;&gt;"Ready to model","PENDING INPUTS",MIN(C286+E286,Inputs!$B$9))</f>
        <v>0</v>
      </c>
      <c r="H286" s="3">
        <f>IF(Inputs!$B$28&lt;&gt;"Ready to model","PENDING INPUTS",Inputs!$B$7)</f>
        <v>550</v>
      </c>
      <c r="I286" s="3">
        <f>IF(Inputs!$B$28&lt;&gt;"Ready to model","PENDING INPUTS",MAX(0,F286+G286-H286))</f>
        <v>0</v>
      </c>
      <c r="J286" s="3">
        <f>IF(Inputs!$B$28&lt;&gt;"Ready to model","PENDING INPUTS",IF(F286+G286&gt;H286,IF(F286+G286=0,0,H286*F286/(F286+G286)),MIN(B286+D286,F286+MAX(0,H286-F286-G286-IF((Inputs!$B$17)&lt;Inputs!$B$5,C286+E286-G286,0)))))</f>
        <v>0</v>
      </c>
      <c r="K286" s="3">
        <f>IF(Inputs!$B$28&lt;&gt;"Ready to model","PENDING INPUTS",MIN(C286+E286,MAX(0,H286-J286)))</f>
        <v>0</v>
      </c>
      <c r="L286" s="3">
        <f>IF(Inputs!$B$28&lt;&gt;"Ready to model","PENDING INPUTS",MAX(0,B286+D286-J286))</f>
        <v>0</v>
      </c>
      <c r="M286" s="3">
        <f>IF(Inputs!$B$28&lt;&gt;"Ready to model","PENDING INPUTS",MAX(0,C286+E286-K286))</f>
        <v>0</v>
      </c>
      <c r="N286" s="3">
        <f>IF(Inputs!$B$28&lt;&gt;"Ready to model","PENDING INPUTS",L286+M286)</f>
        <v>0</v>
      </c>
      <c r="O286" s="3">
        <f>IF(Inputs!$B$28&lt;&gt;"Ready to model","PENDING INPUTS",D286+E286+O285)</f>
        <v>1516.37</v>
      </c>
      <c r="P286" s="3">
        <f>IF(Inputs!$B$28&lt;&gt;"Ready to model","PENDING INPUTS",J286+K286+P285)</f>
        <v>11532.370000000006</v>
      </c>
    </row>
    <row r="287" spans="1:16" ht="27.95" customHeight="1" x14ac:dyDescent="0.25">
      <c r="A287">
        <v>283</v>
      </c>
      <c r="B287" s="3">
        <f>IF(Inputs!$B$28&lt;&gt;"Ready to model","PENDING INPUTS",L286)</f>
        <v>0</v>
      </c>
      <c r="C287" s="3">
        <f>IF(Inputs!$B$28&lt;&gt;"Ready to model","PENDING INPUTS",M286)</f>
        <v>0</v>
      </c>
      <c r="D287" s="3">
        <f>IF(Inputs!$B$28&lt;&gt;"Ready to model","PENDING INPUTS",ROUND(B287*(Inputs!$B$17)/12,2))</f>
        <v>0</v>
      </c>
      <c r="E287" s="3">
        <f>IF(Inputs!$B$28&lt;&gt;"Ready to model","PENDING INPUTS",ROUND(C287*Inputs!$B$5/12,2))</f>
        <v>0</v>
      </c>
      <c r="F287" s="3">
        <f>IF(Inputs!$B$28&lt;&gt;"Ready to model","PENDING INPUTS",MIN(B287+D287,IF(A287&gt;=Inputs!$B$18,B287+D287,ROUND(IF(Inputs!$B$17=0,Inputs!$B$8*(1+Inputs!$B$19*Inputs!$B$20)/Inputs!$B$18,-PMT(Inputs!$B$17/12,Inputs!$B$18,Inputs!$B$8*(1+Inputs!$B$19*Inputs!$B$20))),2))))</f>
        <v>0</v>
      </c>
      <c r="G287" s="3">
        <f>IF(Inputs!$B$28&lt;&gt;"Ready to model","PENDING INPUTS",MIN(C287+E287,Inputs!$B$9))</f>
        <v>0</v>
      </c>
      <c r="H287" s="3">
        <f>IF(Inputs!$B$28&lt;&gt;"Ready to model","PENDING INPUTS",Inputs!$B$7)</f>
        <v>550</v>
      </c>
      <c r="I287" s="3">
        <f>IF(Inputs!$B$28&lt;&gt;"Ready to model","PENDING INPUTS",MAX(0,F287+G287-H287))</f>
        <v>0</v>
      </c>
      <c r="J287" s="3">
        <f>IF(Inputs!$B$28&lt;&gt;"Ready to model","PENDING INPUTS",IF(F287+G287&gt;H287,IF(F287+G287=0,0,H287*F287/(F287+G287)),MIN(B287+D287,F287+MAX(0,H287-F287-G287-IF((Inputs!$B$17)&lt;Inputs!$B$5,C287+E287-G287,0)))))</f>
        <v>0</v>
      </c>
      <c r="K287" s="3">
        <f>IF(Inputs!$B$28&lt;&gt;"Ready to model","PENDING INPUTS",MIN(C287+E287,MAX(0,H287-J287)))</f>
        <v>0</v>
      </c>
      <c r="L287" s="3">
        <f>IF(Inputs!$B$28&lt;&gt;"Ready to model","PENDING INPUTS",MAX(0,B287+D287-J287))</f>
        <v>0</v>
      </c>
      <c r="M287" s="3">
        <f>IF(Inputs!$B$28&lt;&gt;"Ready to model","PENDING INPUTS",MAX(0,C287+E287-K287))</f>
        <v>0</v>
      </c>
      <c r="N287" s="3">
        <f>IF(Inputs!$B$28&lt;&gt;"Ready to model","PENDING INPUTS",L287+M287)</f>
        <v>0</v>
      </c>
      <c r="O287" s="3">
        <f>IF(Inputs!$B$28&lt;&gt;"Ready to model","PENDING INPUTS",D287+E287+O286)</f>
        <v>1516.37</v>
      </c>
      <c r="P287" s="3">
        <f>IF(Inputs!$B$28&lt;&gt;"Ready to model","PENDING INPUTS",J287+K287+P286)</f>
        <v>11532.370000000006</v>
      </c>
    </row>
    <row r="288" spans="1:16" ht="27.95" customHeight="1" x14ac:dyDescent="0.25">
      <c r="A288">
        <v>284</v>
      </c>
      <c r="B288" s="3">
        <f>IF(Inputs!$B$28&lt;&gt;"Ready to model","PENDING INPUTS",L287)</f>
        <v>0</v>
      </c>
      <c r="C288" s="3">
        <f>IF(Inputs!$B$28&lt;&gt;"Ready to model","PENDING INPUTS",M287)</f>
        <v>0</v>
      </c>
      <c r="D288" s="3">
        <f>IF(Inputs!$B$28&lt;&gt;"Ready to model","PENDING INPUTS",ROUND(B288*(Inputs!$B$17)/12,2))</f>
        <v>0</v>
      </c>
      <c r="E288" s="3">
        <f>IF(Inputs!$B$28&lt;&gt;"Ready to model","PENDING INPUTS",ROUND(C288*Inputs!$B$5/12,2))</f>
        <v>0</v>
      </c>
      <c r="F288" s="3">
        <f>IF(Inputs!$B$28&lt;&gt;"Ready to model","PENDING INPUTS",MIN(B288+D288,IF(A288&gt;=Inputs!$B$18,B288+D288,ROUND(IF(Inputs!$B$17=0,Inputs!$B$8*(1+Inputs!$B$19*Inputs!$B$20)/Inputs!$B$18,-PMT(Inputs!$B$17/12,Inputs!$B$18,Inputs!$B$8*(1+Inputs!$B$19*Inputs!$B$20))),2))))</f>
        <v>0</v>
      </c>
      <c r="G288" s="3">
        <f>IF(Inputs!$B$28&lt;&gt;"Ready to model","PENDING INPUTS",MIN(C288+E288,Inputs!$B$9))</f>
        <v>0</v>
      </c>
      <c r="H288" s="3">
        <f>IF(Inputs!$B$28&lt;&gt;"Ready to model","PENDING INPUTS",Inputs!$B$7)</f>
        <v>550</v>
      </c>
      <c r="I288" s="3">
        <f>IF(Inputs!$B$28&lt;&gt;"Ready to model","PENDING INPUTS",MAX(0,F288+G288-H288))</f>
        <v>0</v>
      </c>
      <c r="J288" s="3">
        <f>IF(Inputs!$B$28&lt;&gt;"Ready to model","PENDING INPUTS",IF(F288+G288&gt;H288,IF(F288+G288=0,0,H288*F288/(F288+G288)),MIN(B288+D288,F288+MAX(0,H288-F288-G288-IF((Inputs!$B$17)&lt;Inputs!$B$5,C288+E288-G288,0)))))</f>
        <v>0</v>
      </c>
      <c r="K288" s="3">
        <f>IF(Inputs!$B$28&lt;&gt;"Ready to model","PENDING INPUTS",MIN(C288+E288,MAX(0,H288-J288)))</f>
        <v>0</v>
      </c>
      <c r="L288" s="3">
        <f>IF(Inputs!$B$28&lt;&gt;"Ready to model","PENDING INPUTS",MAX(0,B288+D288-J288))</f>
        <v>0</v>
      </c>
      <c r="M288" s="3">
        <f>IF(Inputs!$B$28&lt;&gt;"Ready to model","PENDING INPUTS",MAX(0,C288+E288-K288))</f>
        <v>0</v>
      </c>
      <c r="N288" s="3">
        <f>IF(Inputs!$B$28&lt;&gt;"Ready to model","PENDING INPUTS",L288+M288)</f>
        <v>0</v>
      </c>
      <c r="O288" s="3">
        <f>IF(Inputs!$B$28&lt;&gt;"Ready to model","PENDING INPUTS",D288+E288+O287)</f>
        <v>1516.37</v>
      </c>
      <c r="P288" s="3">
        <f>IF(Inputs!$B$28&lt;&gt;"Ready to model","PENDING INPUTS",J288+K288+P287)</f>
        <v>11532.370000000006</v>
      </c>
    </row>
    <row r="289" spans="1:16" ht="27.95" customHeight="1" x14ac:dyDescent="0.25">
      <c r="A289">
        <v>285</v>
      </c>
      <c r="B289" s="3">
        <f>IF(Inputs!$B$28&lt;&gt;"Ready to model","PENDING INPUTS",L288)</f>
        <v>0</v>
      </c>
      <c r="C289" s="3">
        <f>IF(Inputs!$B$28&lt;&gt;"Ready to model","PENDING INPUTS",M288)</f>
        <v>0</v>
      </c>
      <c r="D289" s="3">
        <f>IF(Inputs!$B$28&lt;&gt;"Ready to model","PENDING INPUTS",ROUND(B289*(Inputs!$B$17)/12,2))</f>
        <v>0</v>
      </c>
      <c r="E289" s="3">
        <f>IF(Inputs!$B$28&lt;&gt;"Ready to model","PENDING INPUTS",ROUND(C289*Inputs!$B$5/12,2))</f>
        <v>0</v>
      </c>
      <c r="F289" s="3">
        <f>IF(Inputs!$B$28&lt;&gt;"Ready to model","PENDING INPUTS",MIN(B289+D289,IF(A289&gt;=Inputs!$B$18,B289+D289,ROUND(IF(Inputs!$B$17=0,Inputs!$B$8*(1+Inputs!$B$19*Inputs!$B$20)/Inputs!$B$18,-PMT(Inputs!$B$17/12,Inputs!$B$18,Inputs!$B$8*(1+Inputs!$B$19*Inputs!$B$20))),2))))</f>
        <v>0</v>
      </c>
      <c r="G289" s="3">
        <f>IF(Inputs!$B$28&lt;&gt;"Ready to model","PENDING INPUTS",MIN(C289+E289,Inputs!$B$9))</f>
        <v>0</v>
      </c>
      <c r="H289" s="3">
        <f>IF(Inputs!$B$28&lt;&gt;"Ready to model","PENDING INPUTS",Inputs!$B$7)</f>
        <v>550</v>
      </c>
      <c r="I289" s="3">
        <f>IF(Inputs!$B$28&lt;&gt;"Ready to model","PENDING INPUTS",MAX(0,F289+G289-H289))</f>
        <v>0</v>
      </c>
      <c r="J289" s="3">
        <f>IF(Inputs!$B$28&lt;&gt;"Ready to model","PENDING INPUTS",IF(F289+G289&gt;H289,IF(F289+G289=0,0,H289*F289/(F289+G289)),MIN(B289+D289,F289+MAX(0,H289-F289-G289-IF((Inputs!$B$17)&lt;Inputs!$B$5,C289+E289-G289,0)))))</f>
        <v>0</v>
      </c>
      <c r="K289" s="3">
        <f>IF(Inputs!$B$28&lt;&gt;"Ready to model","PENDING INPUTS",MIN(C289+E289,MAX(0,H289-J289)))</f>
        <v>0</v>
      </c>
      <c r="L289" s="3">
        <f>IF(Inputs!$B$28&lt;&gt;"Ready to model","PENDING INPUTS",MAX(0,B289+D289-J289))</f>
        <v>0</v>
      </c>
      <c r="M289" s="3">
        <f>IF(Inputs!$B$28&lt;&gt;"Ready to model","PENDING INPUTS",MAX(0,C289+E289-K289))</f>
        <v>0</v>
      </c>
      <c r="N289" s="3">
        <f>IF(Inputs!$B$28&lt;&gt;"Ready to model","PENDING INPUTS",L289+M289)</f>
        <v>0</v>
      </c>
      <c r="O289" s="3">
        <f>IF(Inputs!$B$28&lt;&gt;"Ready to model","PENDING INPUTS",D289+E289+O288)</f>
        <v>1516.37</v>
      </c>
      <c r="P289" s="3">
        <f>IF(Inputs!$B$28&lt;&gt;"Ready to model","PENDING INPUTS",J289+K289+P288)</f>
        <v>11532.370000000006</v>
      </c>
    </row>
    <row r="290" spans="1:16" ht="27.95" customHeight="1" x14ac:dyDescent="0.25">
      <c r="A290">
        <v>286</v>
      </c>
      <c r="B290" s="3">
        <f>IF(Inputs!$B$28&lt;&gt;"Ready to model","PENDING INPUTS",L289)</f>
        <v>0</v>
      </c>
      <c r="C290" s="3">
        <f>IF(Inputs!$B$28&lt;&gt;"Ready to model","PENDING INPUTS",M289)</f>
        <v>0</v>
      </c>
      <c r="D290" s="3">
        <f>IF(Inputs!$B$28&lt;&gt;"Ready to model","PENDING INPUTS",ROUND(B290*(Inputs!$B$17)/12,2))</f>
        <v>0</v>
      </c>
      <c r="E290" s="3">
        <f>IF(Inputs!$B$28&lt;&gt;"Ready to model","PENDING INPUTS",ROUND(C290*Inputs!$B$5/12,2))</f>
        <v>0</v>
      </c>
      <c r="F290" s="3">
        <f>IF(Inputs!$B$28&lt;&gt;"Ready to model","PENDING INPUTS",MIN(B290+D290,IF(A290&gt;=Inputs!$B$18,B290+D290,ROUND(IF(Inputs!$B$17=0,Inputs!$B$8*(1+Inputs!$B$19*Inputs!$B$20)/Inputs!$B$18,-PMT(Inputs!$B$17/12,Inputs!$B$18,Inputs!$B$8*(1+Inputs!$B$19*Inputs!$B$20))),2))))</f>
        <v>0</v>
      </c>
      <c r="G290" s="3">
        <f>IF(Inputs!$B$28&lt;&gt;"Ready to model","PENDING INPUTS",MIN(C290+E290,Inputs!$B$9))</f>
        <v>0</v>
      </c>
      <c r="H290" s="3">
        <f>IF(Inputs!$B$28&lt;&gt;"Ready to model","PENDING INPUTS",Inputs!$B$7)</f>
        <v>550</v>
      </c>
      <c r="I290" s="3">
        <f>IF(Inputs!$B$28&lt;&gt;"Ready to model","PENDING INPUTS",MAX(0,F290+G290-H290))</f>
        <v>0</v>
      </c>
      <c r="J290" s="3">
        <f>IF(Inputs!$B$28&lt;&gt;"Ready to model","PENDING INPUTS",IF(F290+G290&gt;H290,IF(F290+G290=0,0,H290*F290/(F290+G290)),MIN(B290+D290,F290+MAX(0,H290-F290-G290-IF((Inputs!$B$17)&lt;Inputs!$B$5,C290+E290-G290,0)))))</f>
        <v>0</v>
      </c>
      <c r="K290" s="3">
        <f>IF(Inputs!$B$28&lt;&gt;"Ready to model","PENDING INPUTS",MIN(C290+E290,MAX(0,H290-J290)))</f>
        <v>0</v>
      </c>
      <c r="L290" s="3">
        <f>IF(Inputs!$B$28&lt;&gt;"Ready to model","PENDING INPUTS",MAX(0,B290+D290-J290))</f>
        <v>0</v>
      </c>
      <c r="M290" s="3">
        <f>IF(Inputs!$B$28&lt;&gt;"Ready to model","PENDING INPUTS",MAX(0,C290+E290-K290))</f>
        <v>0</v>
      </c>
      <c r="N290" s="3">
        <f>IF(Inputs!$B$28&lt;&gt;"Ready to model","PENDING INPUTS",L290+M290)</f>
        <v>0</v>
      </c>
      <c r="O290" s="3">
        <f>IF(Inputs!$B$28&lt;&gt;"Ready to model","PENDING INPUTS",D290+E290+O289)</f>
        <v>1516.37</v>
      </c>
      <c r="P290" s="3">
        <f>IF(Inputs!$B$28&lt;&gt;"Ready to model","PENDING INPUTS",J290+K290+P289)</f>
        <v>11532.370000000006</v>
      </c>
    </row>
    <row r="291" spans="1:16" ht="27.95" customHeight="1" x14ac:dyDescent="0.25">
      <c r="A291">
        <v>287</v>
      </c>
      <c r="B291" s="3">
        <f>IF(Inputs!$B$28&lt;&gt;"Ready to model","PENDING INPUTS",L290)</f>
        <v>0</v>
      </c>
      <c r="C291" s="3">
        <f>IF(Inputs!$B$28&lt;&gt;"Ready to model","PENDING INPUTS",M290)</f>
        <v>0</v>
      </c>
      <c r="D291" s="3">
        <f>IF(Inputs!$B$28&lt;&gt;"Ready to model","PENDING INPUTS",ROUND(B291*(Inputs!$B$17)/12,2))</f>
        <v>0</v>
      </c>
      <c r="E291" s="3">
        <f>IF(Inputs!$B$28&lt;&gt;"Ready to model","PENDING INPUTS",ROUND(C291*Inputs!$B$5/12,2))</f>
        <v>0</v>
      </c>
      <c r="F291" s="3">
        <f>IF(Inputs!$B$28&lt;&gt;"Ready to model","PENDING INPUTS",MIN(B291+D291,IF(A291&gt;=Inputs!$B$18,B291+D291,ROUND(IF(Inputs!$B$17=0,Inputs!$B$8*(1+Inputs!$B$19*Inputs!$B$20)/Inputs!$B$18,-PMT(Inputs!$B$17/12,Inputs!$B$18,Inputs!$B$8*(1+Inputs!$B$19*Inputs!$B$20))),2))))</f>
        <v>0</v>
      </c>
      <c r="G291" s="3">
        <f>IF(Inputs!$B$28&lt;&gt;"Ready to model","PENDING INPUTS",MIN(C291+E291,Inputs!$B$9))</f>
        <v>0</v>
      </c>
      <c r="H291" s="3">
        <f>IF(Inputs!$B$28&lt;&gt;"Ready to model","PENDING INPUTS",Inputs!$B$7)</f>
        <v>550</v>
      </c>
      <c r="I291" s="3">
        <f>IF(Inputs!$B$28&lt;&gt;"Ready to model","PENDING INPUTS",MAX(0,F291+G291-H291))</f>
        <v>0</v>
      </c>
      <c r="J291" s="3">
        <f>IF(Inputs!$B$28&lt;&gt;"Ready to model","PENDING INPUTS",IF(F291+G291&gt;H291,IF(F291+G291=0,0,H291*F291/(F291+G291)),MIN(B291+D291,F291+MAX(0,H291-F291-G291-IF((Inputs!$B$17)&lt;Inputs!$B$5,C291+E291-G291,0)))))</f>
        <v>0</v>
      </c>
      <c r="K291" s="3">
        <f>IF(Inputs!$B$28&lt;&gt;"Ready to model","PENDING INPUTS",MIN(C291+E291,MAX(0,H291-J291)))</f>
        <v>0</v>
      </c>
      <c r="L291" s="3">
        <f>IF(Inputs!$B$28&lt;&gt;"Ready to model","PENDING INPUTS",MAX(0,B291+D291-J291))</f>
        <v>0</v>
      </c>
      <c r="M291" s="3">
        <f>IF(Inputs!$B$28&lt;&gt;"Ready to model","PENDING INPUTS",MAX(0,C291+E291-K291))</f>
        <v>0</v>
      </c>
      <c r="N291" s="3">
        <f>IF(Inputs!$B$28&lt;&gt;"Ready to model","PENDING INPUTS",L291+M291)</f>
        <v>0</v>
      </c>
      <c r="O291" s="3">
        <f>IF(Inputs!$B$28&lt;&gt;"Ready to model","PENDING INPUTS",D291+E291+O290)</f>
        <v>1516.37</v>
      </c>
      <c r="P291" s="3">
        <f>IF(Inputs!$B$28&lt;&gt;"Ready to model","PENDING INPUTS",J291+K291+P290)</f>
        <v>11532.370000000006</v>
      </c>
    </row>
    <row r="292" spans="1:16" ht="27.95" customHeight="1" x14ac:dyDescent="0.25">
      <c r="A292">
        <v>288</v>
      </c>
      <c r="B292" s="3">
        <f>IF(Inputs!$B$28&lt;&gt;"Ready to model","PENDING INPUTS",L291)</f>
        <v>0</v>
      </c>
      <c r="C292" s="3">
        <f>IF(Inputs!$B$28&lt;&gt;"Ready to model","PENDING INPUTS",M291)</f>
        <v>0</v>
      </c>
      <c r="D292" s="3">
        <f>IF(Inputs!$B$28&lt;&gt;"Ready to model","PENDING INPUTS",ROUND(B292*(Inputs!$B$17)/12,2))</f>
        <v>0</v>
      </c>
      <c r="E292" s="3">
        <f>IF(Inputs!$B$28&lt;&gt;"Ready to model","PENDING INPUTS",ROUND(C292*Inputs!$B$5/12,2))</f>
        <v>0</v>
      </c>
      <c r="F292" s="3">
        <f>IF(Inputs!$B$28&lt;&gt;"Ready to model","PENDING INPUTS",MIN(B292+D292,IF(A292&gt;=Inputs!$B$18,B292+D292,ROUND(IF(Inputs!$B$17=0,Inputs!$B$8*(1+Inputs!$B$19*Inputs!$B$20)/Inputs!$B$18,-PMT(Inputs!$B$17/12,Inputs!$B$18,Inputs!$B$8*(1+Inputs!$B$19*Inputs!$B$20))),2))))</f>
        <v>0</v>
      </c>
      <c r="G292" s="3">
        <f>IF(Inputs!$B$28&lt;&gt;"Ready to model","PENDING INPUTS",MIN(C292+E292,Inputs!$B$9))</f>
        <v>0</v>
      </c>
      <c r="H292" s="3">
        <f>IF(Inputs!$B$28&lt;&gt;"Ready to model","PENDING INPUTS",Inputs!$B$7)</f>
        <v>550</v>
      </c>
      <c r="I292" s="3">
        <f>IF(Inputs!$B$28&lt;&gt;"Ready to model","PENDING INPUTS",MAX(0,F292+G292-H292))</f>
        <v>0</v>
      </c>
      <c r="J292" s="3">
        <f>IF(Inputs!$B$28&lt;&gt;"Ready to model","PENDING INPUTS",IF(F292+G292&gt;H292,IF(F292+G292=0,0,H292*F292/(F292+G292)),MIN(B292+D292,F292+MAX(0,H292-F292-G292-IF((Inputs!$B$17)&lt;Inputs!$B$5,C292+E292-G292,0)))))</f>
        <v>0</v>
      </c>
      <c r="K292" s="3">
        <f>IF(Inputs!$B$28&lt;&gt;"Ready to model","PENDING INPUTS",MIN(C292+E292,MAX(0,H292-J292)))</f>
        <v>0</v>
      </c>
      <c r="L292" s="3">
        <f>IF(Inputs!$B$28&lt;&gt;"Ready to model","PENDING INPUTS",MAX(0,B292+D292-J292))</f>
        <v>0</v>
      </c>
      <c r="M292" s="3">
        <f>IF(Inputs!$B$28&lt;&gt;"Ready to model","PENDING INPUTS",MAX(0,C292+E292-K292))</f>
        <v>0</v>
      </c>
      <c r="N292" s="3">
        <f>IF(Inputs!$B$28&lt;&gt;"Ready to model","PENDING INPUTS",L292+M292)</f>
        <v>0</v>
      </c>
      <c r="O292" s="3">
        <f>IF(Inputs!$B$28&lt;&gt;"Ready to model","PENDING INPUTS",D292+E292+O291)</f>
        <v>1516.37</v>
      </c>
      <c r="P292" s="3">
        <f>IF(Inputs!$B$28&lt;&gt;"Ready to model","PENDING INPUTS",J292+K292+P291)</f>
        <v>11532.370000000006</v>
      </c>
    </row>
    <row r="293" spans="1:16" ht="27.95" customHeight="1" x14ac:dyDescent="0.25">
      <c r="A293">
        <v>289</v>
      </c>
      <c r="B293" s="3">
        <f>IF(Inputs!$B$28&lt;&gt;"Ready to model","PENDING INPUTS",L292)</f>
        <v>0</v>
      </c>
      <c r="C293" s="3">
        <f>IF(Inputs!$B$28&lt;&gt;"Ready to model","PENDING INPUTS",M292)</f>
        <v>0</v>
      </c>
      <c r="D293" s="3">
        <f>IF(Inputs!$B$28&lt;&gt;"Ready to model","PENDING INPUTS",ROUND(B293*(Inputs!$B$17)/12,2))</f>
        <v>0</v>
      </c>
      <c r="E293" s="3">
        <f>IF(Inputs!$B$28&lt;&gt;"Ready to model","PENDING INPUTS",ROUND(C293*Inputs!$B$5/12,2))</f>
        <v>0</v>
      </c>
      <c r="F293" s="3">
        <f>IF(Inputs!$B$28&lt;&gt;"Ready to model","PENDING INPUTS",MIN(B293+D293,IF(A293&gt;=Inputs!$B$18,B293+D293,ROUND(IF(Inputs!$B$17=0,Inputs!$B$8*(1+Inputs!$B$19*Inputs!$B$20)/Inputs!$B$18,-PMT(Inputs!$B$17/12,Inputs!$B$18,Inputs!$B$8*(1+Inputs!$B$19*Inputs!$B$20))),2))))</f>
        <v>0</v>
      </c>
      <c r="G293" s="3">
        <f>IF(Inputs!$B$28&lt;&gt;"Ready to model","PENDING INPUTS",MIN(C293+E293,Inputs!$B$9))</f>
        <v>0</v>
      </c>
      <c r="H293" s="3">
        <f>IF(Inputs!$B$28&lt;&gt;"Ready to model","PENDING INPUTS",Inputs!$B$7)</f>
        <v>550</v>
      </c>
      <c r="I293" s="3">
        <f>IF(Inputs!$B$28&lt;&gt;"Ready to model","PENDING INPUTS",MAX(0,F293+G293-H293))</f>
        <v>0</v>
      </c>
      <c r="J293" s="3">
        <f>IF(Inputs!$B$28&lt;&gt;"Ready to model","PENDING INPUTS",IF(F293+G293&gt;H293,IF(F293+G293=0,0,H293*F293/(F293+G293)),MIN(B293+D293,F293+MAX(0,H293-F293-G293-IF((Inputs!$B$17)&lt;Inputs!$B$5,C293+E293-G293,0)))))</f>
        <v>0</v>
      </c>
      <c r="K293" s="3">
        <f>IF(Inputs!$B$28&lt;&gt;"Ready to model","PENDING INPUTS",MIN(C293+E293,MAX(0,H293-J293)))</f>
        <v>0</v>
      </c>
      <c r="L293" s="3">
        <f>IF(Inputs!$B$28&lt;&gt;"Ready to model","PENDING INPUTS",MAX(0,B293+D293-J293))</f>
        <v>0</v>
      </c>
      <c r="M293" s="3">
        <f>IF(Inputs!$B$28&lt;&gt;"Ready to model","PENDING INPUTS",MAX(0,C293+E293-K293))</f>
        <v>0</v>
      </c>
      <c r="N293" s="3">
        <f>IF(Inputs!$B$28&lt;&gt;"Ready to model","PENDING INPUTS",L293+M293)</f>
        <v>0</v>
      </c>
      <c r="O293" s="3">
        <f>IF(Inputs!$B$28&lt;&gt;"Ready to model","PENDING INPUTS",D293+E293+O292)</f>
        <v>1516.37</v>
      </c>
      <c r="P293" s="3">
        <f>IF(Inputs!$B$28&lt;&gt;"Ready to model","PENDING INPUTS",J293+K293+P292)</f>
        <v>11532.370000000006</v>
      </c>
    </row>
    <row r="294" spans="1:16" ht="27.95" customHeight="1" x14ac:dyDescent="0.25">
      <c r="A294">
        <v>290</v>
      </c>
      <c r="B294" s="3">
        <f>IF(Inputs!$B$28&lt;&gt;"Ready to model","PENDING INPUTS",L293)</f>
        <v>0</v>
      </c>
      <c r="C294" s="3">
        <f>IF(Inputs!$B$28&lt;&gt;"Ready to model","PENDING INPUTS",M293)</f>
        <v>0</v>
      </c>
      <c r="D294" s="3">
        <f>IF(Inputs!$B$28&lt;&gt;"Ready to model","PENDING INPUTS",ROUND(B294*(Inputs!$B$17)/12,2))</f>
        <v>0</v>
      </c>
      <c r="E294" s="3">
        <f>IF(Inputs!$B$28&lt;&gt;"Ready to model","PENDING INPUTS",ROUND(C294*Inputs!$B$5/12,2))</f>
        <v>0</v>
      </c>
      <c r="F294" s="3">
        <f>IF(Inputs!$B$28&lt;&gt;"Ready to model","PENDING INPUTS",MIN(B294+D294,IF(A294&gt;=Inputs!$B$18,B294+D294,ROUND(IF(Inputs!$B$17=0,Inputs!$B$8*(1+Inputs!$B$19*Inputs!$B$20)/Inputs!$B$18,-PMT(Inputs!$B$17/12,Inputs!$B$18,Inputs!$B$8*(1+Inputs!$B$19*Inputs!$B$20))),2))))</f>
        <v>0</v>
      </c>
      <c r="G294" s="3">
        <f>IF(Inputs!$B$28&lt;&gt;"Ready to model","PENDING INPUTS",MIN(C294+E294,Inputs!$B$9))</f>
        <v>0</v>
      </c>
      <c r="H294" s="3">
        <f>IF(Inputs!$B$28&lt;&gt;"Ready to model","PENDING INPUTS",Inputs!$B$7)</f>
        <v>550</v>
      </c>
      <c r="I294" s="3">
        <f>IF(Inputs!$B$28&lt;&gt;"Ready to model","PENDING INPUTS",MAX(0,F294+G294-H294))</f>
        <v>0</v>
      </c>
      <c r="J294" s="3">
        <f>IF(Inputs!$B$28&lt;&gt;"Ready to model","PENDING INPUTS",IF(F294+G294&gt;H294,IF(F294+G294=0,0,H294*F294/(F294+G294)),MIN(B294+D294,F294+MAX(0,H294-F294-G294-IF((Inputs!$B$17)&lt;Inputs!$B$5,C294+E294-G294,0)))))</f>
        <v>0</v>
      </c>
      <c r="K294" s="3">
        <f>IF(Inputs!$B$28&lt;&gt;"Ready to model","PENDING INPUTS",MIN(C294+E294,MAX(0,H294-J294)))</f>
        <v>0</v>
      </c>
      <c r="L294" s="3">
        <f>IF(Inputs!$B$28&lt;&gt;"Ready to model","PENDING INPUTS",MAX(0,B294+D294-J294))</f>
        <v>0</v>
      </c>
      <c r="M294" s="3">
        <f>IF(Inputs!$B$28&lt;&gt;"Ready to model","PENDING INPUTS",MAX(0,C294+E294-K294))</f>
        <v>0</v>
      </c>
      <c r="N294" s="3">
        <f>IF(Inputs!$B$28&lt;&gt;"Ready to model","PENDING INPUTS",L294+M294)</f>
        <v>0</v>
      </c>
      <c r="O294" s="3">
        <f>IF(Inputs!$B$28&lt;&gt;"Ready to model","PENDING INPUTS",D294+E294+O293)</f>
        <v>1516.37</v>
      </c>
      <c r="P294" s="3">
        <f>IF(Inputs!$B$28&lt;&gt;"Ready to model","PENDING INPUTS",J294+K294+P293)</f>
        <v>11532.370000000006</v>
      </c>
    </row>
    <row r="295" spans="1:16" ht="27.95" customHeight="1" x14ac:dyDescent="0.25">
      <c r="A295">
        <v>291</v>
      </c>
      <c r="B295" s="3">
        <f>IF(Inputs!$B$28&lt;&gt;"Ready to model","PENDING INPUTS",L294)</f>
        <v>0</v>
      </c>
      <c r="C295" s="3">
        <f>IF(Inputs!$B$28&lt;&gt;"Ready to model","PENDING INPUTS",M294)</f>
        <v>0</v>
      </c>
      <c r="D295" s="3">
        <f>IF(Inputs!$B$28&lt;&gt;"Ready to model","PENDING INPUTS",ROUND(B295*(Inputs!$B$17)/12,2))</f>
        <v>0</v>
      </c>
      <c r="E295" s="3">
        <f>IF(Inputs!$B$28&lt;&gt;"Ready to model","PENDING INPUTS",ROUND(C295*Inputs!$B$5/12,2))</f>
        <v>0</v>
      </c>
      <c r="F295" s="3">
        <f>IF(Inputs!$B$28&lt;&gt;"Ready to model","PENDING INPUTS",MIN(B295+D295,IF(A295&gt;=Inputs!$B$18,B295+D295,ROUND(IF(Inputs!$B$17=0,Inputs!$B$8*(1+Inputs!$B$19*Inputs!$B$20)/Inputs!$B$18,-PMT(Inputs!$B$17/12,Inputs!$B$18,Inputs!$B$8*(1+Inputs!$B$19*Inputs!$B$20))),2))))</f>
        <v>0</v>
      </c>
      <c r="G295" s="3">
        <f>IF(Inputs!$B$28&lt;&gt;"Ready to model","PENDING INPUTS",MIN(C295+E295,Inputs!$B$9))</f>
        <v>0</v>
      </c>
      <c r="H295" s="3">
        <f>IF(Inputs!$B$28&lt;&gt;"Ready to model","PENDING INPUTS",Inputs!$B$7)</f>
        <v>550</v>
      </c>
      <c r="I295" s="3">
        <f>IF(Inputs!$B$28&lt;&gt;"Ready to model","PENDING INPUTS",MAX(0,F295+G295-H295))</f>
        <v>0</v>
      </c>
      <c r="J295" s="3">
        <f>IF(Inputs!$B$28&lt;&gt;"Ready to model","PENDING INPUTS",IF(F295+G295&gt;H295,IF(F295+G295=0,0,H295*F295/(F295+G295)),MIN(B295+D295,F295+MAX(0,H295-F295-G295-IF((Inputs!$B$17)&lt;Inputs!$B$5,C295+E295-G295,0)))))</f>
        <v>0</v>
      </c>
      <c r="K295" s="3">
        <f>IF(Inputs!$B$28&lt;&gt;"Ready to model","PENDING INPUTS",MIN(C295+E295,MAX(0,H295-J295)))</f>
        <v>0</v>
      </c>
      <c r="L295" s="3">
        <f>IF(Inputs!$B$28&lt;&gt;"Ready to model","PENDING INPUTS",MAX(0,B295+D295-J295))</f>
        <v>0</v>
      </c>
      <c r="M295" s="3">
        <f>IF(Inputs!$B$28&lt;&gt;"Ready to model","PENDING INPUTS",MAX(0,C295+E295-K295))</f>
        <v>0</v>
      </c>
      <c r="N295" s="3">
        <f>IF(Inputs!$B$28&lt;&gt;"Ready to model","PENDING INPUTS",L295+M295)</f>
        <v>0</v>
      </c>
      <c r="O295" s="3">
        <f>IF(Inputs!$B$28&lt;&gt;"Ready to model","PENDING INPUTS",D295+E295+O294)</f>
        <v>1516.37</v>
      </c>
      <c r="P295" s="3">
        <f>IF(Inputs!$B$28&lt;&gt;"Ready to model","PENDING INPUTS",J295+K295+P294)</f>
        <v>11532.370000000006</v>
      </c>
    </row>
    <row r="296" spans="1:16" ht="27.95" customHeight="1" x14ac:dyDescent="0.25">
      <c r="A296">
        <v>292</v>
      </c>
      <c r="B296" s="3">
        <f>IF(Inputs!$B$28&lt;&gt;"Ready to model","PENDING INPUTS",L295)</f>
        <v>0</v>
      </c>
      <c r="C296" s="3">
        <f>IF(Inputs!$B$28&lt;&gt;"Ready to model","PENDING INPUTS",M295)</f>
        <v>0</v>
      </c>
      <c r="D296" s="3">
        <f>IF(Inputs!$B$28&lt;&gt;"Ready to model","PENDING INPUTS",ROUND(B296*(Inputs!$B$17)/12,2))</f>
        <v>0</v>
      </c>
      <c r="E296" s="3">
        <f>IF(Inputs!$B$28&lt;&gt;"Ready to model","PENDING INPUTS",ROUND(C296*Inputs!$B$5/12,2))</f>
        <v>0</v>
      </c>
      <c r="F296" s="3">
        <f>IF(Inputs!$B$28&lt;&gt;"Ready to model","PENDING INPUTS",MIN(B296+D296,IF(A296&gt;=Inputs!$B$18,B296+D296,ROUND(IF(Inputs!$B$17=0,Inputs!$B$8*(1+Inputs!$B$19*Inputs!$B$20)/Inputs!$B$18,-PMT(Inputs!$B$17/12,Inputs!$B$18,Inputs!$B$8*(1+Inputs!$B$19*Inputs!$B$20))),2))))</f>
        <v>0</v>
      </c>
      <c r="G296" s="3">
        <f>IF(Inputs!$B$28&lt;&gt;"Ready to model","PENDING INPUTS",MIN(C296+E296,Inputs!$B$9))</f>
        <v>0</v>
      </c>
      <c r="H296" s="3">
        <f>IF(Inputs!$B$28&lt;&gt;"Ready to model","PENDING INPUTS",Inputs!$B$7)</f>
        <v>550</v>
      </c>
      <c r="I296" s="3">
        <f>IF(Inputs!$B$28&lt;&gt;"Ready to model","PENDING INPUTS",MAX(0,F296+G296-H296))</f>
        <v>0</v>
      </c>
      <c r="J296" s="3">
        <f>IF(Inputs!$B$28&lt;&gt;"Ready to model","PENDING INPUTS",IF(F296+G296&gt;H296,IF(F296+G296=0,0,H296*F296/(F296+G296)),MIN(B296+D296,F296+MAX(0,H296-F296-G296-IF((Inputs!$B$17)&lt;Inputs!$B$5,C296+E296-G296,0)))))</f>
        <v>0</v>
      </c>
      <c r="K296" s="3">
        <f>IF(Inputs!$B$28&lt;&gt;"Ready to model","PENDING INPUTS",MIN(C296+E296,MAX(0,H296-J296)))</f>
        <v>0</v>
      </c>
      <c r="L296" s="3">
        <f>IF(Inputs!$B$28&lt;&gt;"Ready to model","PENDING INPUTS",MAX(0,B296+D296-J296))</f>
        <v>0</v>
      </c>
      <c r="M296" s="3">
        <f>IF(Inputs!$B$28&lt;&gt;"Ready to model","PENDING INPUTS",MAX(0,C296+E296-K296))</f>
        <v>0</v>
      </c>
      <c r="N296" s="3">
        <f>IF(Inputs!$B$28&lt;&gt;"Ready to model","PENDING INPUTS",L296+M296)</f>
        <v>0</v>
      </c>
      <c r="O296" s="3">
        <f>IF(Inputs!$B$28&lt;&gt;"Ready to model","PENDING INPUTS",D296+E296+O295)</f>
        <v>1516.37</v>
      </c>
      <c r="P296" s="3">
        <f>IF(Inputs!$B$28&lt;&gt;"Ready to model","PENDING INPUTS",J296+K296+P295)</f>
        <v>11532.370000000006</v>
      </c>
    </row>
    <row r="297" spans="1:16" ht="27.95" customHeight="1" x14ac:dyDescent="0.25">
      <c r="A297">
        <v>293</v>
      </c>
      <c r="B297" s="3">
        <f>IF(Inputs!$B$28&lt;&gt;"Ready to model","PENDING INPUTS",L296)</f>
        <v>0</v>
      </c>
      <c r="C297" s="3">
        <f>IF(Inputs!$B$28&lt;&gt;"Ready to model","PENDING INPUTS",M296)</f>
        <v>0</v>
      </c>
      <c r="D297" s="3">
        <f>IF(Inputs!$B$28&lt;&gt;"Ready to model","PENDING INPUTS",ROUND(B297*(Inputs!$B$17)/12,2))</f>
        <v>0</v>
      </c>
      <c r="E297" s="3">
        <f>IF(Inputs!$B$28&lt;&gt;"Ready to model","PENDING INPUTS",ROUND(C297*Inputs!$B$5/12,2))</f>
        <v>0</v>
      </c>
      <c r="F297" s="3">
        <f>IF(Inputs!$B$28&lt;&gt;"Ready to model","PENDING INPUTS",MIN(B297+D297,IF(A297&gt;=Inputs!$B$18,B297+D297,ROUND(IF(Inputs!$B$17=0,Inputs!$B$8*(1+Inputs!$B$19*Inputs!$B$20)/Inputs!$B$18,-PMT(Inputs!$B$17/12,Inputs!$B$18,Inputs!$B$8*(1+Inputs!$B$19*Inputs!$B$20))),2))))</f>
        <v>0</v>
      </c>
      <c r="G297" s="3">
        <f>IF(Inputs!$B$28&lt;&gt;"Ready to model","PENDING INPUTS",MIN(C297+E297,Inputs!$B$9))</f>
        <v>0</v>
      </c>
      <c r="H297" s="3">
        <f>IF(Inputs!$B$28&lt;&gt;"Ready to model","PENDING INPUTS",Inputs!$B$7)</f>
        <v>550</v>
      </c>
      <c r="I297" s="3">
        <f>IF(Inputs!$B$28&lt;&gt;"Ready to model","PENDING INPUTS",MAX(0,F297+G297-H297))</f>
        <v>0</v>
      </c>
      <c r="J297" s="3">
        <f>IF(Inputs!$B$28&lt;&gt;"Ready to model","PENDING INPUTS",IF(F297+G297&gt;H297,IF(F297+G297=0,0,H297*F297/(F297+G297)),MIN(B297+D297,F297+MAX(0,H297-F297-G297-IF((Inputs!$B$17)&lt;Inputs!$B$5,C297+E297-G297,0)))))</f>
        <v>0</v>
      </c>
      <c r="K297" s="3">
        <f>IF(Inputs!$B$28&lt;&gt;"Ready to model","PENDING INPUTS",MIN(C297+E297,MAX(0,H297-J297)))</f>
        <v>0</v>
      </c>
      <c r="L297" s="3">
        <f>IF(Inputs!$B$28&lt;&gt;"Ready to model","PENDING INPUTS",MAX(0,B297+D297-J297))</f>
        <v>0</v>
      </c>
      <c r="M297" s="3">
        <f>IF(Inputs!$B$28&lt;&gt;"Ready to model","PENDING INPUTS",MAX(0,C297+E297-K297))</f>
        <v>0</v>
      </c>
      <c r="N297" s="3">
        <f>IF(Inputs!$B$28&lt;&gt;"Ready to model","PENDING INPUTS",L297+M297)</f>
        <v>0</v>
      </c>
      <c r="O297" s="3">
        <f>IF(Inputs!$B$28&lt;&gt;"Ready to model","PENDING INPUTS",D297+E297+O296)</f>
        <v>1516.37</v>
      </c>
      <c r="P297" s="3">
        <f>IF(Inputs!$B$28&lt;&gt;"Ready to model","PENDING INPUTS",J297+K297+P296)</f>
        <v>11532.370000000006</v>
      </c>
    </row>
    <row r="298" spans="1:16" ht="27.95" customHeight="1" x14ac:dyDescent="0.25">
      <c r="A298">
        <v>294</v>
      </c>
      <c r="B298" s="3">
        <f>IF(Inputs!$B$28&lt;&gt;"Ready to model","PENDING INPUTS",L297)</f>
        <v>0</v>
      </c>
      <c r="C298" s="3">
        <f>IF(Inputs!$B$28&lt;&gt;"Ready to model","PENDING INPUTS",M297)</f>
        <v>0</v>
      </c>
      <c r="D298" s="3">
        <f>IF(Inputs!$B$28&lt;&gt;"Ready to model","PENDING INPUTS",ROUND(B298*(Inputs!$B$17)/12,2))</f>
        <v>0</v>
      </c>
      <c r="E298" s="3">
        <f>IF(Inputs!$B$28&lt;&gt;"Ready to model","PENDING INPUTS",ROUND(C298*Inputs!$B$5/12,2))</f>
        <v>0</v>
      </c>
      <c r="F298" s="3">
        <f>IF(Inputs!$B$28&lt;&gt;"Ready to model","PENDING INPUTS",MIN(B298+D298,IF(A298&gt;=Inputs!$B$18,B298+D298,ROUND(IF(Inputs!$B$17=0,Inputs!$B$8*(1+Inputs!$B$19*Inputs!$B$20)/Inputs!$B$18,-PMT(Inputs!$B$17/12,Inputs!$B$18,Inputs!$B$8*(1+Inputs!$B$19*Inputs!$B$20))),2))))</f>
        <v>0</v>
      </c>
      <c r="G298" s="3">
        <f>IF(Inputs!$B$28&lt;&gt;"Ready to model","PENDING INPUTS",MIN(C298+E298,Inputs!$B$9))</f>
        <v>0</v>
      </c>
      <c r="H298" s="3">
        <f>IF(Inputs!$B$28&lt;&gt;"Ready to model","PENDING INPUTS",Inputs!$B$7)</f>
        <v>550</v>
      </c>
      <c r="I298" s="3">
        <f>IF(Inputs!$B$28&lt;&gt;"Ready to model","PENDING INPUTS",MAX(0,F298+G298-H298))</f>
        <v>0</v>
      </c>
      <c r="J298" s="3">
        <f>IF(Inputs!$B$28&lt;&gt;"Ready to model","PENDING INPUTS",IF(F298+G298&gt;H298,IF(F298+G298=0,0,H298*F298/(F298+G298)),MIN(B298+D298,F298+MAX(0,H298-F298-G298-IF((Inputs!$B$17)&lt;Inputs!$B$5,C298+E298-G298,0)))))</f>
        <v>0</v>
      </c>
      <c r="K298" s="3">
        <f>IF(Inputs!$B$28&lt;&gt;"Ready to model","PENDING INPUTS",MIN(C298+E298,MAX(0,H298-J298)))</f>
        <v>0</v>
      </c>
      <c r="L298" s="3">
        <f>IF(Inputs!$B$28&lt;&gt;"Ready to model","PENDING INPUTS",MAX(0,B298+D298-J298))</f>
        <v>0</v>
      </c>
      <c r="M298" s="3">
        <f>IF(Inputs!$B$28&lt;&gt;"Ready to model","PENDING INPUTS",MAX(0,C298+E298-K298))</f>
        <v>0</v>
      </c>
      <c r="N298" s="3">
        <f>IF(Inputs!$B$28&lt;&gt;"Ready to model","PENDING INPUTS",L298+M298)</f>
        <v>0</v>
      </c>
      <c r="O298" s="3">
        <f>IF(Inputs!$B$28&lt;&gt;"Ready to model","PENDING INPUTS",D298+E298+O297)</f>
        <v>1516.37</v>
      </c>
      <c r="P298" s="3">
        <f>IF(Inputs!$B$28&lt;&gt;"Ready to model","PENDING INPUTS",J298+K298+P297)</f>
        <v>11532.370000000006</v>
      </c>
    </row>
    <row r="299" spans="1:16" ht="27.95" customHeight="1" x14ac:dyDescent="0.25">
      <c r="A299">
        <v>295</v>
      </c>
      <c r="B299" s="3">
        <f>IF(Inputs!$B$28&lt;&gt;"Ready to model","PENDING INPUTS",L298)</f>
        <v>0</v>
      </c>
      <c r="C299" s="3">
        <f>IF(Inputs!$B$28&lt;&gt;"Ready to model","PENDING INPUTS",M298)</f>
        <v>0</v>
      </c>
      <c r="D299" s="3">
        <f>IF(Inputs!$B$28&lt;&gt;"Ready to model","PENDING INPUTS",ROUND(B299*(Inputs!$B$17)/12,2))</f>
        <v>0</v>
      </c>
      <c r="E299" s="3">
        <f>IF(Inputs!$B$28&lt;&gt;"Ready to model","PENDING INPUTS",ROUND(C299*Inputs!$B$5/12,2))</f>
        <v>0</v>
      </c>
      <c r="F299" s="3">
        <f>IF(Inputs!$B$28&lt;&gt;"Ready to model","PENDING INPUTS",MIN(B299+D299,IF(A299&gt;=Inputs!$B$18,B299+D299,ROUND(IF(Inputs!$B$17=0,Inputs!$B$8*(1+Inputs!$B$19*Inputs!$B$20)/Inputs!$B$18,-PMT(Inputs!$B$17/12,Inputs!$B$18,Inputs!$B$8*(1+Inputs!$B$19*Inputs!$B$20))),2))))</f>
        <v>0</v>
      </c>
      <c r="G299" s="3">
        <f>IF(Inputs!$B$28&lt;&gt;"Ready to model","PENDING INPUTS",MIN(C299+E299,Inputs!$B$9))</f>
        <v>0</v>
      </c>
      <c r="H299" s="3">
        <f>IF(Inputs!$B$28&lt;&gt;"Ready to model","PENDING INPUTS",Inputs!$B$7)</f>
        <v>550</v>
      </c>
      <c r="I299" s="3">
        <f>IF(Inputs!$B$28&lt;&gt;"Ready to model","PENDING INPUTS",MAX(0,F299+G299-H299))</f>
        <v>0</v>
      </c>
      <c r="J299" s="3">
        <f>IF(Inputs!$B$28&lt;&gt;"Ready to model","PENDING INPUTS",IF(F299+G299&gt;H299,IF(F299+G299=0,0,H299*F299/(F299+G299)),MIN(B299+D299,F299+MAX(0,H299-F299-G299-IF((Inputs!$B$17)&lt;Inputs!$B$5,C299+E299-G299,0)))))</f>
        <v>0</v>
      </c>
      <c r="K299" s="3">
        <f>IF(Inputs!$B$28&lt;&gt;"Ready to model","PENDING INPUTS",MIN(C299+E299,MAX(0,H299-J299)))</f>
        <v>0</v>
      </c>
      <c r="L299" s="3">
        <f>IF(Inputs!$B$28&lt;&gt;"Ready to model","PENDING INPUTS",MAX(0,B299+D299-J299))</f>
        <v>0</v>
      </c>
      <c r="M299" s="3">
        <f>IF(Inputs!$B$28&lt;&gt;"Ready to model","PENDING INPUTS",MAX(0,C299+E299-K299))</f>
        <v>0</v>
      </c>
      <c r="N299" s="3">
        <f>IF(Inputs!$B$28&lt;&gt;"Ready to model","PENDING INPUTS",L299+M299)</f>
        <v>0</v>
      </c>
      <c r="O299" s="3">
        <f>IF(Inputs!$B$28&lt;&gt;"Ready to model","PENDING INPUTS",D299+E299+O298)</f>
        <v>1516.37</v>
      </c>
      <c r="P299" s="3">
        <f>IF(Inputs!$B$28&lt;&gt;"Ready to model","PENDING INPUTS",J299+K299+P298)</f>
        <v>11532.370000000006</v>
      </c>
    </row>
    <row r="300" spans="1:16" ht="27.95" customHeight="1" x14ac:dyDescent="0.25">
      <c r="A300">
        <v>296</v>
      </c>
      <c r="B300" s="3">
        <f>IF(Inputs!$B$28&lt;&gt;"Ready to model","PENDING INPUTS",L299)</f>
        <v>0</v>
      </c>
      <c r="C300" s="3">
        <f>IF(Inputs!$B$28&lt;&gt;"Ready to model","PENDING INPUTS",M299)</f>
        <v>0</v>
      </c>
      <c r="D300" s="3">
        <f>IF(Inputs!$B$28&lt;&gt;"Ready to model","PENDING INPUTS",ROUND(B300*(Inputs!$B$17)/12,2))</f>
        <v>0</v>
      </c>
      <c r="E300" s="3">
        <f>IF(Inputs!$B$28&lt;&gt;"Ready to model","PENDING INPUTS",ROUND(C300*Inputs!$B$5/12,2))</f>
        <v>0</v>
      </c>
      <c r="F300" s="3">
        <f>IF(Inputs!$B$28&lt;&gt;"Ready to model","PENDING INPUTS",MIN(B300+D300,IF(A300&gt;=Inputs!$B$18,B300+D300,ROUND(IF(Inputs!$B$17=0,Inputs!$B$8*(1+Inputs!$B$19*Inputs!$B$20)/Inputs!$B$18,-PMT(Inputs!$B$17/12,Inputs!$B$18,Inputs!$B$8*(1+Inputs!$B$19*Inputs!$B$20))),2))))</f>
        <v>0</v>
      </c>
      <c r="G300" s="3">
        <f>IF(Inputs!$B$28&lt;&gt;"Ready to model","PENDING INPUTS",MIN(C300+E300,Inputs!$B$9))</f>
        <v>0</v>
      </c>
      <c r="H300" s="3">
        <f>IF(Inputs!$B$28&lt;&gt;"Ready to model","PENDING INPUTS",Inputs!$B$7)</f>
        <v>550</v>
      </c>
      <c r="I300" s="3">
        <f>IF(Inputs!$B$28&lt;&gt;"Ready to model","PENDING INPUTS",MAX(0,F300+G300-H300))</f>
        <v>0</v>
      </c>
      <c r="J300" s="3">
        <f>IF(Inputs!$B$28&lt;&gt;"Ready to model","PENDING INPUTS",IF(F300+G300&gt;H300,IF(F300+G300=0,0,H300*F300/(F300+G300)),MIN(B300+D300,F300+MAX(0,H300-F300-G300-IF((Inputs!$B$17)&lt;Inputs!$B$5,C300+E300-G300,0)))))</f>
        <v>0</v>
      </c>
      <c r="K300" s="3">
        <f>IF(Inputs!$B$28&lt;&gt;"Ready to model","PENDING INPUTS",MIN(C300+E300,MAX(0,H300-J300)))</f>
        <v>0</v>
      </c>
      <c r="L300" s="3">
        <f>IF(Inputs!$B$28&lt;&gt;"Ready to model","PENDING INPUTS",MAX(0,B300+D300-J300))</f>
        <v>0</v>
      </c>
      <c r="M300" s="3">
        <f>IF(Inputs!$B$28&lt;&gt;"Ready to model","PENDING INPUTS",MAX(0,C300+E300-K300))</f>
        <v>0</v>
      </c>
      <c r="N300" s="3">
        <f>IF(Inputs!$B$28&lt;&gt;"Ready to model","PENDING INPUTS",L300+M300)</f>
        <v>0</v>
      </c>
      <c r="O300" s="3">
        <f>IF(Inputs!$B$28&lt;&gt;"Ready to model","PENDING INPUTS",D300+E300+O299)</f>
        <v>1516.37</v>
      </c>
      <c r="P300" s="3">
        <f>IF(Inputs!$B$28&lt;&gt;"Ready to model","PENDING INPUTS",J300+K300+P299)</f>
        <v>11532.370000000006</v>
      </c>
    </row>
    <row r="301" spans="1:16" ht="27.95" customHeight="1" x14ac:dyDescent="0.25">
      <c r="A301">
        <v>297</v>
      </c>
      <c r="B301" s="3">
        <f>IF(Inputs!$B$28&lt;&gt;"Ready to model","PENDING INPUTS",L300)</f>
        <v>0</v>
      </c>
      <c r="C301" s="3">
        <f>IF(Inputs!$B$28&lt;&gt;"Ready to model","PENDING INPUTS",M300)</f>
        <v>0</v>
      </c>
      <c r="D301" s="3">
        <f>IF(Inputs!$B$28&lt;&gt;"Ready to model","PENDING INPUTS",ROUND(B301*(Inputs!$B$17)/12,2))</f>
        <v>0</v>
      </c>
      <c r="E301" s="3">
        <f>IF(Inputs!$B$28&lt;&gt;"Ready to model","PENDING INPUTS",ROUND(C301*Inputs!$B$5/12,2))</f>
        <v>0</v>
      </c>
      <c r="F301" s="3">
        <f>IF(Inputs!$B$28&lt;&gt;"Ready to model","PENDING INPUTS",MIN(B301+D301,IF(A301&gt;=Inputs!$B$18,B301+D301,ROUND(IF(Inputs!$B$17=0,Inputs!$B$8*(1+Inputs!$B$19*Inputs!$B$20)/Inputs!$B$18,-PMT(Inputs!$B$17/12,Inputs!$B$18,Inputs!$B$8*(1+Inputs!$B$19*Inputs!$B$20))),2))))</f>
        <v>0</v>
      </c>
      <c r="G301" s="3">
        <f>IF(Inputs!$B$28&lt;&gt;"Ready to model","PENDING INPUTS",MIN(C301+E301,Inputs!$B$9))</f>
        <v>0</v>
      </c>
      <c r="H301" s="3">
        <f>IF(Inputs!$B$28&lt;&gt;"Ready to model","PENDING INPUTS",Inputs!$B$7)</f>
        <v>550</v>
      </c>
      <c r="I301" s="3">
        <f>IF(Inputs!$B$28&lt;&gt;"Ready to model","PENDING INPUTS",MAX(0,F301+G301-H301))</f>
        <v>0</v>
      </c>
      <c r="J301" s="3">
        <f>IF(Inputs!$B$28&lt;&gt;"Ready to model","PENDING INPUTS",IF(F301+G301&gt;H301,IF(F301+G301=0,0,H301*F301/(F301+G301)),MIN(B301+D301,F301+MAX(0,H301-F301-G301-IF((Inputs!$B$17)&lt;Inputs!$B$5,C301+E301-G301,0)))))</f>
        <v>0</v>
      </c>
      <c r="K301" s="3">
        <f>IF(Inputs!$B$28&lt;&gt;"Ready to model","PENDING INPUTS",MIN(C301+E301,MAX(0,H301-J301)))</f>
        <v>0</v>
      </c>
      <c r="L301" s="3">
        <f>IF(Inputs!$B$28&lt;&gt;"Ready to model","PENDING INPUTS",MAX(0,B301+D301-J301))</f>
        <v>0</v>
      </c>
      <c r="M301" s="3">
        <f>IF(Inputs!$B$28&lt;&gt;"Ready to model","PENDING INPUTS",MAX(0,C301+E301-K301))</f>
        <v>0</v>
      </c>
      <c r="N301" s="3">
        <f>IF(Inputs!$B$28&lt;&gt;"Ready to model","PENDING INPUTS",L301+M301)</f>
        <v>0</v>
      </c>
      <c r="O301" s="3">
        <f>IF(Inputs!$B$28&lt;&gt;"Ready to model","PENDING INPUTS",D301+E301+O300)</f>
        <v>1516.37</v>
      </c>
      <c r="P301" s="3">
        <f>IF(Inputs!$B$28&lt;&gt;"Ready to model","PENDING INPUTS",J301+K301+P300)</f>
        <v>11532.370000000006</v>
      </c>
    </row>
    <row r="302" spans="1:16" ht="27.95" customHeight="1" x14ac:dyDescent="0.25">
      <c r="A302">
        <v>298</v>
      </c>
      <c r="B302" s="3">
        <f>IF(Inputs!$B$28&lt;&gt;"Ready to model","PENDING INPUTS",L301)</f>
        <v>0</v>
      </c>
      <c r="C302" s="3">
        <f>IF(Inputs!$B$28&lt;&gt;"Ready to model","PENDING INPUTS",M301)</f>
        <v>0</v>
      </c>
      <c r="D302" s="3">
        <f>IF(Inputs!$B$28&lt;&gt;"Ready to model","PENDING INPUTS",ROUND(B302*(Inputs!$B$17)/12,2))</f>
        <v>0</v>
      </c>
      <c r="E302" s="3">
        <f>IF(Inputs!$B$28&lt;&gt;"Ready to model","PENDING INPUTS",ROUND(C302*Inputs!$B$5/12,2))</f>
        <v>0</v>
      </c>
      <c r="F302" s="3">
        <f>IF(Inputs!$B$28&lt;&gt;"Ready to model","PENDING INPUTS",MIN(B302+D302,IF(A302&gt;=Inputs!$B$18,B302+D302,ROUND(IF(Inputs!$B$17=0,Inputs!$B$8*(1+Inputs!$B$19*Inputs!$B$20)/Inputs!$B$18,-PMT(Inputs!$B$17/12,Inputs!$B$18,Inputs!$B$8*(1+Inputs!$B$19*Inputs!$B$20))),2))))</f>
        <v>0</v>
      </c>
      <c r="G302" s="3">
        <f>IF(Inputs!$B$28&lt;&gt;"Ready to model","PENDING INPUTS",MIN(C302+E302,Inputs!$B$9))</f>
        <v>0</v>
      </c>
      <c r="H302" s="3">
        <f>IF(Inputs!$B$28&lt;&gt;"Ready to model","PENDING INPUTS",Inputs!$B$7)</f>
        <v>550</v>
      </c>
      <c r="I302" s="3">
        <f>IF(Inputs!$B$28&lt;&gt;"Ready to model","PENDING INPUTS",MAX(0,F302+G302-H302))</f>
        <v>0</v>
      </c>
      <c r="J302" s="3">
        <f>IF(Inputs!$B$28&lt;&gt;"Ready to model","PENDING INPUTS",IF(F302+G302&gt;H302,IF(F302+G302=0,0,H302*F302/(F302+G302)),MIN(B302+D302,F302+MAX(0,H302-F302-G302-IF((Inputs!$B$17)&lt;Inputs!$B$5,C302+E302-G302,0)))))</f>
        <v>0</v>
      </c>
      <c r="K302" s="3">
        <f>IF(Inputs!$B$28&lt;&gt;"Ready to model","PENDING INPUTS",MIN(C302+E302,MAX(0,H302-J302)))</f>
        <v>0</v>
      </c>
      <c r="L302" s="3">
        <f>IF(Inputs!$B$28&lt;&gt;"Ready to model","PENDING INPUTS",MAX(0,B302+D302-J302))</f>
        <v>0</v>
      </c>
      <c r="M302" s="3">
        <f>IF(Inputs!$B$28&lt;&gt;"Ready to model","PENDING INPUTS",MAX(0,C302+E302-K302))</f>
        <v>0</v>
      </c>
      <c r="N302" s="3">
        <f>IF(Inputs!$B$28&lt;&gt;"Ready to model","PENDING INPUTS",L302+M302)</f>
        <v>0</v>
      </c>
      <c r="O302" s="3">
        <f>IF(Inputs!$B$28&lt;&gt;"Ready to model","PENDING INPUTS",D302+E302+O301)</f>
        <v>1516.37</v>
      </c>
      <c r="P302" s="3">
        <f>IF(Inputs!$B$28&lt;&gt;"Ready to model","PENDING INPUTS",J302+K302+P301)</f>
        <v>11532.370000000006</v>
      </c>
    </row>
    <row r="303" spans="1:16" ht="27.95" customHeight="1" x14ac:dyDescent="0.25">
      <c r="A303">
        <v>299</v>
      </c>
      <c r="B303" s="3">
        <f>IF(Inputs!$B$28&lt;&gt;"Ready to model","PENDING INPUTS",L302)</f>
        <v>0</v>
      </c>
      <c r="C303" s="3">
        <f>IF(Inputs!$B$28&lt;&gt;"Ready to model","PENDING INPUTS",M302)</f>
        <v>0</v>
      </c>
      <c r="D303" s="3">
        <f>IF(Inputs!$B$28&lt;&gt;"Ready to model","PENDING INPUTS",ROUND(B303*(Inputs!$B$17)/12,2))</f>
        <v>0</v>
      </c>
      <c r="E303" s="3">
        <f>IF(Inputs!$B$28&lt;&gt;"Ready to model","PENDING INPUTS",ROUND(C303*Inputs!$B$5/12,2))</f>
        <v>0</v>
      </c>
      <c r="F303" s="3">
        <f>IF(Inputs!$B$28&lt;&gt;"Ready to model","PENDING INPUTS",MIN(B303+D303,IF(A303&gt;=Inputs!$B$18,B303+D303,ROUND(IF(Inputs!$B$17=0,Inputs!$B$8*(1+Inputs!$B$19*Inputs!$B$20)/Inputs!$B$18,-PMT(Inputs!$B$17/12,Inputs!$B$18,Inputs!$B$8*(1+Inputs!$B$19*Inputs!$B$20))),2))))</f>
        <v>0</v>
      </c>
      <c r="G303" s="3">
        <f>IF(Inputs!$B$28&lt;&gt;"Ready to model","PENDING INPUTS",MIN(C303+E303,Inputs!$B$9))</f>
        <v>0</v>
      </c>
      <c r="H303" s="3">
        <f>IF(Inputs!$B$28&lt;&gt;"Ready to model","PENDING INPUTS",Inputs!$B$7)</f>
        <v>550</v>
      </c>
      <c r="I303" s="3">
        <f>IF(Inputs!$B$28&lt;&gt;"Ready to model","PENDING INPUTS",MAX(0,F303+G303-H303))</f>
        <v>0</v>
      </c>
      <c r="J303" s="3">
        <f>IF(Inputs!$B$28&lt;&gt;"Ready to model","PENDING INPUTS",IF(F303+G303&gt;H303,IF(F303+G303=0,0,H303*F303/(F303+G303)),MIN(B303+D303,F303+MAX(0,H303-F303-G303-IF((Inputs!$B$17)&lt;Inputs!$B$5,C303+E303-G303,0)))))</f>
        <v>0</v>
      </c>
      <c r="K303" s="3">
        <f>IF(Inputs!$B$28&lt;&gt;"Ready to model","PENDING INPUTS",MIN(C303+E303,MAX(0,H303-J303)))</f>
        <v>0</v>
      </c>
      <c r="L303" s="3">
        <f>IF(Inputs!$B$28&lt;&gt;"Ready to model","PENDING INPUTS",MAX(0,B303+D303-J303))</f>
        <v>0</v>
      </c>
      <c r="M303" s="3">
        <f>IF(Inputs!$B$28&lt;&gt;"Ready to model","PENDING INPUTS",MAX(0,C303+E303-K303))</f>
        <v>0</v>
      </c>
      <c r="N303" s="3">
        <f>IF(Inputs!$B$28&lt;&gt;"Ready to model","PENDING INPUTS",L303+M303)</f>
        <v>0</v>
      </c>
      <c r="O303" s="3">
        <f>IF(Inputs!$B$28&lt;&gt;"Ready to model","PENDING INPUTS",D303+E303+O302)</f>
        <v>1516.37</v>
      </c>
      <c r="P303" s="3">
        <f>IF(Inputs!$B$28&lt;&gt;"Ready to model","PENDING INPUTS",J303+K303+P302)</f>
        <v>11532.370000000006</v>
      </c>
    </row>
    <row r="304" spans="1:16" ht="27.95" customHeight="1" x14ac:dyDescent="0.25">
      <c r="A304">
        <v>300</v>
      </c>
      <c r="B304" s="3">
        <f>IF(Inputs!$B$28&lt;&gt;"Ready to model","PENDING INPUTS",L303)</f>
        <v>0</v>
      </c>
      <c r="C304" s="3">
        <f>IF(Inputs!$B$28&lt;&gt;"Ready to model","PENDING INPUTS",M303)</f>
        <v>0</v>
      </c>
      <c r="D304" s="3">
        <f>IF(Inputs!$B$28&lt;&gt;"Ready to model","PENDING INPUTS",ROUND(B304*(Inputs!$B$17)/12,2))</f>
        <v>0</v>
      </c>
      <c r="E304" s="3">
        <f>IF(Inputs!$B$28&lt;&gt;"Ready to model","PENDING INPUTS",ROUND(C304*Inputs!$B$5/12,2))</f>
        <v>0</v>
      </c>
      <c r="F304" s="3">
        <f>IF(Inputs!$B$28&lt;&gt;"Ready to model","PENDING INPUTS",MIN(B304+D304,IF(A304&gt;=Inputs!$B$18,B304+D304,ROUND(IF(Inputs!$B$17=0,Inputs!$B$8*(1+Inputs!$B$19*Inputs!$B$20)/Inputs!$B$18,-PMT(Inputs!$B$17/12,Inputs!$B$18,Inputs!$B$8*(1+Inputs!$B$19*Inputs!$B$20))),2))))</f>
        <v>0</v>
      </c>
      <c r="G304" s="3">
        <f>IF(Inputs!$B$28&lt;&gt;"Ready to model","PENDING INPUTS",MIN(C304+E304,Inputs!$B$9))</f>
        <v>0</v>
      </c>
      <c r="H304" s="3">
        <f>IF(Inputs!$B$28&lt;&gt;"Ready to model","PENDING INPUTS",Inputs!$B$7)</f>
        <v>550</v>
      </c>
      <c r="I304" s="3">
        <f>IF(Inputs!$B$28&lt;&gt;"Ready to model","PENDING INPUTS",MAX(0,F304+G304-H304))</f>
        <v>0</v>
      </c>
      <c r="J304" s="3">
        <f>IF(Inputs!$B$28&lt;&gt;"Ready to model","PENDING INPUTS",IF(F304+G304&gt;H304,IF(F304+G304=0,0,H304*F304/(F304+G304)),MIN(B304+D304,F304+MAX(0,H304-F304-G304-IF((Inputs!$B$17)&lt;Inputs!$B$5,C304+E304-G304,0)))))</f>
        <v>0</v>
      </c>
      <c r="K304" s="3">
        <f>IF(Inputs!$B$28&lt;&gt;"Ready to model","PENDING INPUTS",MIN(C304+E304,MAX(0,H304-J304)))</f>
        <v>0</v>
      </c>
      <c r="L304" s="3">
        <f>IF(Inputs!$B$28&lt;&gt;"Ready to model","PENDING INPUTS",MAX(0,B304+D304-J304))</f>
        <v>0</v>
      </c>
      <c r="M304" s="3">
        <f>IF(Inputs!$B$28&lt;&gt;"Ready to model","PENDING INPUTS",MAX(0,C304+E304-K304))</f>
        <v>0</v>
      </c>
      <c r="N304" s="3">
        <f>IF(Inputs!$B$28&lt;&gt;"Ready to model","PENDING INPUTS",L304+M304)</f>
        <v>0</v>
      </c>
      <c r="O304" s="3">
        <f>IF(Inputs!$B$28&lt;&gt;"Ready to model","PENDING INPUTS",D304+E304+O303)</f>
        <v>1516.37</v>
      </c>
      <c r="P304" s="3">
        <f>IF(Inputs!$B$28&lt;&gt;"Ready to model","PENDING INPUTS",J304+K304+P303)</f>
        <v>11532.370000000006</v>
      </c>
    </row>
    <row r="305" spans="1:16" ht="27.95" customHeight="1" x14ac:dyDescent="0.25">
      <c r="A305">
        <v>301</v>
      </c>
      <c r="B305" s="3">
        <f>IF(Inputs!$B$28&lt;&gt;"Ready to model","PENDING INPUTS",L304)</f>
        <v>0</v>
      </c>
      <c r="C305" s="3">
        <f>IF(Inputs!$B$28&lt;&gt;"Ready to model","PENDING INPUTS",M304)</f>
        <v>0</v>
      </c>
      <c r="D305" s="3">
        <f>IF(Inputs!$B$28&lt;&gt;"Ready to model","PENDING INPUTS",ROUND(B305*(Inputs!$B$17)/12,2))</f>
        <v>0</v>
      </c>
      <c r="E305" s="3">
        <f>IF(Inputs!$B$28&lt;&gt;"Ready to model","PENDING INPUTS",ROUND(C305*Inputs!$B$5/12,2))</f>
        <v>0</v>
      </c>
      <c r="F305" s="3">
        <f>IF(Inputs!$B$28&lt;&gt;"Ready to model","PENDING INPUTS",MIN(B305+D305,IF(A305&gt;=Inputs!$B$18,B305+D305,ROUND(IF(Inputs!$B$17=0,Inputs!$B$8*(1+Inputs!$B$19*Inputs!$B$20)/Inputs!$B$18,-PMT(Inputs!$B$17/12,Inputs!$B$18,Inputs!$B$8*(1+Inputs!$B$19*Inputs!$B$20))),2))))</f>
        <v>0</v>
      </c>
      <c r="G305" s="3">
        <f>IF(Inputs!$B$28&lt;&gt;"Ready to model","PENDING INPUTS",MIN(C305+E305,Inputs!$B$9))</f>
        <v>0</v>
      </c>
      <c r="H305" s="3">
        <f>IF(Inputs!$B$28&lt;&gt;"Ready to model","PENDING INPUTS",Inputs!$B$7)</f>
        <v>550</v>
      </c>
      <c r="I305" s="3">
        <f>IF(Inputs!$B$28&lt;&gt;"Ready to model","PENDING INPUTS",MAX(0,F305+G305-H305))</f>
        <v>0</v>
      </c>
      <c r="J305" s="3">
        <f>IF(Inputs!$B$28&lt;&gt;"Ready to model","PENDING INPUTS",IF(F305+G305&gt;H305,IF(F305+G305=0,0,H305*F305/(F305+G305)),MIN(B305+D305,F305+MAX(0,H305-F305-G305-IF((Inputs!$B$17)&lt;Inputs!$B$5,C305+E305-G305,0)))))</f>
        <v>0</v>
      </c>
      <c r="K305" s="3">
        <f>IF(Inputs!$B$28&lt;&gt;"Ready to model","PENDING INPUTS",MIN(C305+E305,MAX(0,H305-J305)))</f>
        <v>0</v>
      </c>
      <c r="L305" s="3">
        <f>IF(Inputs!$B$28&lt;&gt;"Ready to model","PENDING INPUTS",MAX(0,B305+D305-J305))</f>
        <v>0</v>
      </c>
      <c r="M305" s="3">
        <f>IF(Inputs!$B$28&lt;&gt;"Ready to model","PENDING INPUTS",MAX(0,C305+E305-K305))</f>
        <v>0</v>
      </c>
      <c r="N305" s="3">
        <f>IF(Inputs!$B$28&lt;&gt;"Ready to model","PENDING INPUTS",L305+M305)</f>
        <v>0</v>
      </c>
      <c r="O305" s="3">
        <f>IF(Inputs!$B$28&lt;&gt;"Ready to model","PENDING INPUTS",D305+E305+O304)</f>
        <v>1516.37</v>
      </c>
      <c r="P305" s="3">
        <f>IF(Inputs!$B$28&lt;&gt;"Ready to model","PENDING INPUTS",J305+K305+P304)</f>
        <v>11532.370000000006</v>
      </c>
    </row>
    <row r="306" spans="1:16" ht="27.95" customHeight="1" x14ac:dyDescent="0.25">
      <c r="A306">
        <v>302</v>
      </c>
      <c r="B306" s="3">
        <f>IF(Inputs!$B$28&lt;&gt;"Ready to model","PENDING INPUTS",L305)</f>
        <v>0</v>
      </c>
      <c r="C306" s="3">
        <f>IF(Inputs!$B$28&lt;&gt;"Ready to model","PENDING INPUTS",M305)</f>
        <v>0</v>
      </c>
      <c r="D306" s="3">
        <f>IF(Inputs!$B$28&lt;&gt;"Ready to model","PENDING INPUTS",ROUND(B306*(Inputs!$B$17)/12,2))</f>
        <v>0</v>
      </c>
      <c r="E306" s="3">
        <f>IF(Inputs!$B$28&lt;&gt;"Ready to model","PENDING INPUTS",ROUND(C306*Inputs!$B$5/12,2))</f>
        <v>0</v>
      </c>
      <c r="F306" s="3">
        <f>IF(Inputs!$B$28&lt;&gt;"Ready to model","PENDING INPUTS",MIN(B306+D306,IF(A306&gt;=Inputs!$B$18,B306+D306,ROUND(IF(Inputs!$B$17=0,Inputs!$B$8*(1+Inputs!$B$19*Inputs!$B$20)/Inputs!$B$18,-PMT(Inputs!$B$17/12,Inputs!$B$18,Inputs!$B$8*(1+Inputs!$B$19*Inputs!$B$20))),2))))</f>
        <v>0</v>
      </c>
      <c r="G306" s="3">
        <f>IF(Inputs!$B$28&lt;&gt;"Ready to model","PENDING INPUTS",MIN(C306+E306,Inputs!$B$9))</f>
        <v>0</v>
      </c>
      <c r="H306" s="3">
        <f>IF(Inputs!$B$28&lt;&gt;"Ready to model","PENDING INPUTS",Inputs!$B$7)</f>
        <v>550</v>
      </c>
      <c r="I306" s="3">
        <f>IF(Inputs!$B$28&lt;&gt;"Ready to model","PENDING INPUTS",MAX(0,F306+G306-H306))</f>
        <v>0</v>
      </c>
      <c r="J306" s="3">
        <f>IF(Inputs!$B$28&lt;&gt;"Ready to model","PENDING INPUTS",IF(F306+G306&gt;H306,IF(F306+G306=0,0,H306*F306/(F306+G306)),MIN(B306+D306,F306+MAX(0,H306-F306-G306-IF((Inputs!$B$17)&lt;Inputs!$B$5,C306+E306-G306,0)))))</f>
        <v>0</v>
      </c>
      <c r="K306" s="3">
        <f>IF(Inputs!$B$28&lt;&gt;"Ready to model","PENDING INPUTS",MIN(C306+E306,MAX(0,H306-J306)))</f>
        <v>0</v>
      </c>
      <c r="L306" s="3">
        <f>IF(Inputs!$B$28&lt;&gt;"Ready to model","PENDING INPUTS",MAX(0,B306+D306-J306))</f>
        <v>0</v>
      </c>
      <c r="M306" s="3">
        <f>IF(Inputs!$B$28&lt;&gt;"Ready to model","PENDING INPUTS",MAX(0,C306+E306-K306))</f>
        <v>0</v>
      </c>
      <c r="N306" s="3">
        <f>IF(Inputs!$B$28&lt;&gt;"Ready to model","PENDING INPUTS",L306+M306)</f>
        <v>0</v>
      </c>
      <c r="O306" s="3">
        <f>IF(Inputs!$B$28&lt;&gt;"Ready to model","PENDING INPUTS",D306+E306+O305)</f>
        <v>1516.37</v>
      </c>
      <c r="P306" s="3">
        <f>IF(Inputs!$B$28&lt;&gt;"Ready to model","PENDING INPUTS",J306+K306+P305)</f>
        <v>11532.370000000006</v>
      </c>
    </row>
    <row r="307" spans="1:16" ht="27.95" customHeight="1" x14ac:dyDescent="0.25">
      <c r="A307">
        <v>303</v>
      </c>
      <c r="B307" s="3">
        <f>IF(Inputs!$B$28&lt;&gt;"Ready to model","PENDING INPUTS",L306)</f>
        <v>0</v>
      </c>
      <c r="C307" s="3">
        <f>IF(Inputs!$B$28&lt;&gt;"Ready to model","PENDING INPUTS",M306)</f>
        <v>0</v>
      </c>
      <c r="D307" s="3">
        <f>IF(Inputs!$B$28&lt;&gt;"Ready to model","PENDING INPUTS",ROUND(B307*(Inputs!$B$17)/12,2))</f>
        <v>0</v>
      </c>
      <c r="E307" s="3">
        <f>IF(Inputs!$B$28&lt;&gt;"Ready to model","PENDING INPUTS",ROUND(C307*Inputs!$B$5/12,2))</f>
        <v>0</v>
      </c>
      <c r="F307" s="3">
        <f>IF(Inputs!$B$28&lt;&gt;"Ready to model","PENDING INPUTS",MIN(B307+D307,IF(A307&gt;=Inputs!$B$18,B307+D307,ROUND(IF(Inputs!$B$17=0,Inputs!$B$8*(1+Inputs!$B$19*Inputs!$B$20)/Inputs!$B$18,-PMT(Inputs!$B$17/12,Inputs!$B$18,Inputs!$B$8*(1+Inputs!$B$19*Inputs!$B$20))),2))))</f>
        <v>0</v>
      </c>
      <c r="G307" s="3">
        <f>IF(Inputs!$B$28&lt;&gt;"Ready to model","PENDING INPUTS",MIN(C307+E307,Inputs!$B$9))</f>
        <v>0</v>
      </c>
      <c r="H307" s="3">
        <f>IF(Inputs!$B$28&lt;&gt;"Ready to model","PENDING INPUTS",Inputs!$B$7)</f>
        <v>550</v>
      </c>
      <c r="I307" s="3">
        <f>IF(Inputs!$B$28&lt;&gt;"Ready to model","PENDING INPUTS",MAX(0,F307+G307-H307))</f>
        <v>0</v>
      </c>
      <c r="J307" s="3">
        <f>IF(Inputs!$B$28&lt;&gt;"Ready to model","PENDING INPUTS",IF(F307+G307&gt;H307,IF(F307+G307=0,0,H307*F307/(F307+G307)),MIN(B307+D307,F307+MAX(0,H307-F307-G307-IF((Inputs!$B$17)&lt;Inputs!$B$5,C307+E307-G307,0)))))</f>
        <v>0</v>
      </c>
      <c r="K307" s="3">
        <f>IF(Inputs!$B$28&lt;&gt;"Ready to model","PENDING INPUTS",MIN(C307+E307,MAX(0,H307-J307)))</f>
        <v>0</v>
      </c>
      <c r="L307" s="3">
        <f>IF(Inputs!$B$28&lt;&gt;"Ready to model","PENDING INPUTS",MAX(0,B307+D307-J307))</f>
        <v>0</v>
      </c>
      <c r="M307" s="3">
        <f>IF(Inputs!$B$28&lt;&gt;"Ready to model","PENDING INPUTS",MAX(0,C307+E307-K307))</f>
        <v>0</v>
      </c>
      <c r="N307" s="3">
        <f>IF(Inputs!$B$28&lt;&gt;"Ready to model","PENDING INPUTS",L307+M307)</f>
        <v>0</v>
      </c>
      <c r="O307" s="3">
        <f>IF(Inputs!$B$28&lt;&gt;"Ready to model","PENDING INPUTS",D307+E307+O306)</f>
        <v>1516.37</v>
      </c>
      <c r="P307" s="3">
        <f>IF(Inputs!$B$28&lt;&gt;"Ready to model","PENDING INPUTS",J307+K307+P306)</f>
        <v>11532.370000000006</v>
      </c>
    </row>
    <row r="308" spans="1:16" ht="27.95" customHeight="1" x14ac:dyDescent="0.25">
      <c r="A308">
        <v>304</v>
      </c>
      <c r="B308" s="3">
        <f>IF(Inputs!$B$28&lt;&gt;"Ready to model","PENDING INPUTS",L307)</f>
        <v>0</v>
      </c>
      <c r="C308" s="3">
        <f>IF(Inputs!$B$28&lt;&gt;"Ready to model","PENDING INPUTS",M307)</f>
        <v>0</v>
      </c>
      <c r="D308" s="3">
        <f>IF(Inputs!$B$28&lt;&gt;"Ready to model","PENDING INPUTS",ROUND(B308*(Inputs!$B$17)/12,2))</f>
        <v>0</v>
      </c>
      <c r="E308" s="3">
        <f>IF(Inputs!$B$28&lt;&gt;"Ready to model","PENDING INPUTS",ROUND(C308*Inputs!$B$5/12,2))</f>
        <v>0</v>
      </c>
      <c r="F308" s="3">
        <f>IF(Inputs!$B$28&lt;&gt;"Ready to model","PENDING INPUTS",MIN(B308+D308,IF(A308&gt;=Inputs!$B$18,B308+D308,ROUND(IF(Inputs!$B$17=0,Inputs!$B$8*(1+Inputs!$B$19*Inputs!$B$20)/Inputs!$B$18,-PMT(Inputs!$B$17/12,Inputs!$B$18,Inputs!$B$8*(1+Inputs!$B$19*Inputs!$B$20))),2))))</f>
        <v>0</v>
      </c>
      <c r="G308" s="3">
        <f>IF(Inputs!$B$28&lt;&gt;"Ready to model","PENDING INPUTS",MIN(C308+E308,Inputs!$B$9))</f>
        <v>0</v>
      </c>
      <c r="H308" s="3">
        <f>IF(Inputs!$B$28&lt;&gt;"Ready to model","PENDING INPUTS",Inputs!$B$7)</f>
        <v>550</v>
      </c>
      <c r="I308" s="3">
        <f>IF(Inputs!$B$28&lt;&gt;"Ready to model","PENDING INPUTS",MAX(0,F308+G308-H308))</f>
        <v>0</v>
      </c>
      <c r="J308" s="3">
        <f>IF(Inputs!$B$28&lt;&gt;"Ready to model","PENDING INPUTS",IF(F308+G308&gt;H308,IF(F308+G308=0,0,H308*F308/(F308+G308)),MIN(B308+D308,F308+MAX(0,H308-F308-G308-IF((Inputs!$B$17)&lt;Inputs!$B$5,C308+E308-G308,0)))))</f>
        <v>0</v>
      </c>
      <c r="K308" s="3">
        <f>IF(Inputs!$B$28&lt;&gt;"Ready to model","PENDING INPUTS",MIN(C308+E308,MAX(0,H308-J308)))</f>
        <v>0</v>
      </c>
      <c r="L308" s="3">
        <f>IF(Inputs!$B$28&lt;&gt;"Ready to model","PENDING INPUTS",MAX(0,B308+D308-J308))</f>
        <v>0</v>
      </c>
      <c r="M308" s="3">
        <f>IF(Inputs!$B$28&lt;&gt;"Ready to model","PENDING INPUTS",MAX(0,C308+E308-K308))</f>
        <v>0</v>
      </c>
      <c r="N308" s="3">
        <f>IF(Inputs!$B$28&lt;&gt;"Ready to model","PENDING INPUTS",L308+M308)</f>
        <v>0</v>
      </c>
      <c r="O308" s="3">
        <f>IF(Inputs!$B$28&lt;&gt;"Ready to model","PENDING INPUTS",D308+E308+O307)</f>
        <v>1516.37</v>
      </c>
      <c r="P308" s="3">
        <f>IF(Inputs!$B$28&lt;&gt;"Ready to model","PENDING INPUTS",J308+K308+P307)</f>
        <v>11532.370000000006</v>
      </c>
    </row>
    <row r="309" spans="1:16" ht="27.95" customHeight="1" x14ac:dyDescent="0.25">
      <c r="A309">
        <v>305</v>
      </c>
      <c r="B309" s="3">
        <f>IF(Inputs!$B$28&lt;&gt;"Ready to model","PENDING INPUTS",L308)</f>
        <v>0</v>
      </c>
      <c r="C309" s="3">
        <f>IF(Inputs!$B$28&lt;&gt;"Ready to model","PENDING INPUTS",M308)</f>
        <v>0</v>
      </c>
      <c r="D309" s="3">
        <f>IF(Inputs!$B$28&lt;&gt;"Ready to model","PENDING INPUTS",ROUND(B309*(Inputs!$B$17)/12,2))</f>
        <v>0</v>
      </c>
      <c r="E309" s="3">
        <f>IF(Inputs!$B$28&lt;&gt;"Ready to model","PENDING INPUTS",ROUND(C309*Inputs!$B$5/12,2))</f>
        <v>0</v>
      </c>
      <c r="F309" s="3">
        <f>IF(Inputs!$B$28&lt;&gt;"Ready to model","PENDING INPUTS",MIN(B309+D309,IF(A309&gt;=Inputs!$B$18,B309+D309,ROUND(IF(Inputs!$B$17=0,Inputs!$B$8*(1+Inputs!$B$19*Inputs!$B$20)/Inputs!$B$18,-PMT(Inputs!$B$17/12,Inputs!$B$18,Inputs!$B$8*(1+Inputs!$B$19*Inputs!$B$20))),2))))</f>
        <v>0</v>
      </c>
      <c r="G309" s="3">
        <f>IF(Inputs!$B$28&lt;&gt;"Ready to model","PENDING INPUTS",MIN(C309+E309,Inputs!$B$9))</f>
        <v>0</v>
      </c>
      <c r="H309" s="3">
        <f>IF(Inputs!$B$28&lt;&gt;"Ready to model","PENDING INPUTS",Inputs!$B$7)</f>
        <v>550</v>
      </c>
      <c r="I309" s="3">
        <f>IF(Inputs!$B$28&lt;&gt;"Ready to model","PENDING INPUTS",MAX(0,F309+G309-H309))</f>
        <v>0</v>
      </c>
      <c r="J309" s="3">
        <f>IF(Inputs!$B$28&lt;&gt;"Ready to model","PENDING INPUTS",IF(F309+G309&gt;H309,IF(F309+G309=0,0,H309*F309/(F309+G309)),MIN(B309+D309,F309+MAX(0,H309-F309-G309-IF((Inputs!$B$17)&lt;Inputs!$B$5,C309+E309-G309,0)))))</f>
        <v>0</v>
      </c>
      <c r="K309" s="3">
        <f>IF(Inputs!$B$28&lt;&gt;"Ready to model","PENDING INPUTS",MIN(C309+E309,MAX(0,H309-J309)))</f>
        <v>0</v>
      </c>
      <c r="L309" s="3">
        <f>IF(Inputs!$B$28&lt;&gt;"Ready to model","PENDING INPUTS",MAX(0,B309+D309-J309))</f>
        <v>0</v>
      </c>
      <c r="M309" s="3">
        <f>IF(Inputs!$B$28&lt;&gt;"Ready to model","PENDING INPUTS",MAX(0,C309+E309-K309))</f>
        <v>0</v>
      </c>
      <c r="N309" s="3">
        <f>IF(Inputs!$B$28&lt;&gt;"Ready to model","PENDING INPUTS",L309+M309)</f>
        <v>0</v>
      </c>
      <c r="O309" s="3">
        <f>IF(Inputs!$B$28&lt;&gt;"Ready to model","PENDING INPUTS",D309+E309+O308)</f>
        <v>1516.37</v>
      </c>
      <c r="P309" s="3">
        <f>IF(Inputs!$B$28&lt;&gt;"Ready to model","PENDING INPUTS",J309+K309+P308)</f>
        <v>11532.370000000006</v>
      </c>
    </row>
    <row r="310" spans="1:16" ht="27.95" customHeight="1" x14ac:dyDescent="0.25">
      <c r="A310">
        <v>306</v>
      </c>
      <c r="B310" s="3">
        <f>IF(Inputs!$B$28&lt;&gt;"Ready to model","PENDING INPUTS",L309)</f>
        <v>0</v>
      </c>
      <c r="C310" s="3">
        <f>IF(Inputs!$B$28&lt;&gt;"Ready to model","PENDING INPUTS",M309)</f>
        <v>0</v>
      </c>
      <c r="D310" s="3">
        <f>IF(Inputs!$B$28&lt;&gt;"Ready to model","PENDING INPUTS",ROUND(B310*(Inputs!$B$17)/12,2))</f>
        <v>0</v>
      </c>
      <c r="E310" s="3">
        <f>IF(Inputs!$B$28&lt;&gt;"Ready to model","PENDING INPUTS",ROUND(C310*Inputs!$B$5/12,2))</f>
        <v>0</v>
      </c>
      <c r="F310" s="3">
        <f>IF(Inputs!$B$28&lt;&gt;"Ready to model","PENDING INPUTS",MIN(B310+D310,IF(A310&gt;=Inputs!$B$18,B310+D310,ROUND(IF(Inputs!$B$17=0,Inputs!$B$8*(1+Inputs!$B$19*Inputs!$B$20)/Inputs!$B$18,-PMT(Inputs!$B$17/12,Inputs!$B$18,Inputs!$B$8*(1+Inputs!$B$19*Inputs!$B$20))),2))))</f>
        <v>0</v>
      </c>
      <c r="G310" s="3">
        <f>IF(Inputs!$B$28&lt;&gt;"Ready to model","PENDING INPUTS",MIN(C310+E310,Inputs!$B$9))</f>
        <v>0</v>
      </c>
      <c r="H310" s="3">
        <f>IF(Inputs!$B$28&lt;&gt;"Ready to model","PENDING INPUTS",Inputs!$B$7)</f>
        <v>550</v>
      </c>
      <c r="I310" s="3">
        <f>IF(Inputs!$B$28&lt;&gt;"Ready to model","PENDING INPUTS",MAX(0,F310+G310-H310))</f>
        <v>0</v>
      </c>
      <c r="J310" s="3">
        <f>IF(Inputs!$B$28&lt;&gt;"Ready to model","PENDING INPUTS",IF(F310+G310&gt;H310,IF(F310+G310=0,0,H310*F310/(F310+G310)),MIN(B310+D310,F310+MAX(0,H310-F310-G310-IF((Inputs!$B$17)&lt;Inputs!$B$5,C310+E310-G310,0)))))</f>
        <v>0</v>
      </c>
      <c r="K310" s="3">
        <f>IF(Inputs!$B$28&lt;&gt;"Ready to model","PENDING INPUTS",MIN(C310+E310,MAX(0,H310-J310)))</f>
        <v>0</v>
      </c>
      <c r="L310" s="3">
        <f>IF(Inputs!$B$28&lt;&gt;"Ready to model","PENDING INPUTS",MAX(0,B310+D310-J310))</f>
        <v>0</v>
      </c>
      <c r="M310" s="3">
        <f>IF(Inputs!$B$28&lt;&gt;"Ready to model","PENDING INPUTS",MAX(0,C310+E310-K310))</f>
        <v>0</v>
      </c>
      <c r="N310" s="3">
        <f>IF(Inputs!$B$28&lt;&gt;"Ready to model","PENDING INPUTS",L310+M310)</f>
        <v>0</v>
      </c>
      <c r="O310" s="3">
        <f>IF(Inputs!$B$28&lt;&gt;"Ready to model","PENDING INPUTS",D310+E310+O309)</f>
        <v>1516.37</v>
      </c>
      <c r="P310" s="3">
        <f>IF(Inputs!$B$28&lt;&gt;"Ready to model","PENDING INPUTS",J310+K310+P309)</f>
        <v>11532.370000000006</v>
      </c>
    </row>
    <row r="311" spans="1:16" ht="27.95" customHeight="1" x14ac:dyDescent="0.25">
      <c r="A311">
        <v>307</v>
      </c>
      <c r="B311" s="3">
        <f>IF(Inputs!$B$28&lt;&gt;"Ready to model","PENDING INPUTS",L310)</f>
        <v>0</v>
      </c>
      <c r="C311" s="3">
        <f>IF(Inputs!$B$28&lt;&gt;"Ready to model","PENDING INPUTS",M310)</f>
        <v>0</v>
      </c>
      <c r="D311" s="3">
        <f>IF(Inputs!$B$28&lt;&gt;"Ready to model","PENDING INPUTS",ROUND(B311*(Inputs!$B$17)/12,2))</f>
        <v>0</v>
      </c>
      <c r="E311" s="3">
        <f>IF(Inputs!$B$28&lt;&gt;"Ready to model","PENDING INPUTS",ROUND(C311*Inputs!$B$5/12,2))</f>
        <v>0</v>
      </c>
      <c r="F311" s="3">
        <f>IF(Inputs!$B$28&lt;&gt;"Ready to model","PENDING INPUTS",MIN(B311+D311,IF(A311&gt;=Inputs!$B$18,B311+D311,ROUND(IF(Inputs!$B$17=0,Inputs!$B$8*(1+Inputs!$B$19*Inputs!$B$20)/Inputs!$B$18,-PMT(Inputs!$B$17/12,Inputs!$B$18,Inputs!$B$8*(1+Inputs!$B$19*Inputs!$B$20))),2))))</f>
        <v>0</v>
      </c>
      <c r="G311" s="3">
        <f>IF(Inputs!$B$28&lt;&gt;"Ready to model","PENDING INPUTS",MIN(C311+E311,Inputs!$B$9))</f>
        <v>0</v>
      </c>
      <c r="H311" s="3">
        <f>IF(Inputs!$B$28&lt;&gt;"Ready to model","PENDING INPUTS",Inputs!$B$7)</f>
        <v>550</v>
      </c>
      <c r="I311" s="3">
        <f>IF(Inputs!$B$28&lt;&gt;"Ready to model","PENDING INPUTS",MAX(0,F311+G311-H311))</f>
        <v>0</v>
      </c>
      <c r="J311" s="3">
        <f>IF(Inputs!$B$28&lt;&gt;"Ready to model","PENDING INPUTS",IF(F311+G311&gt;H311,IF(F311+G311=0,0,H311*F311/(F311+G311)),MIN(B311+D311,F311+MAX(0,H311-F311-G311-IF((Inputs!$B$17)&lt;Inputs!$B$5,C311+E311-G311,0)))))</f>
        <v>0</v>
      </c>
      <c r="K311" s="3">
        <f>IF(Inputs!$B$28&lt;&gt;"Ready to model","PENDING INPUTS",MIN(C311+E311,MAX(0,H311-J311)))</f>
        <v>0</v>
      </c>
      <c r="L311" s="3">
        <f>IF(Inputs!$B$28&lt;&gt;"Ready to model","PENDING INPUTS",MAX(0,B311+D311-J311))</f>
        <v>0</v>
      </c>
      <c r="M311" s="3">
        <f>IF(Inputs!$B$28&lt;&gt;"Ready to model","PENDING INPUTS",MAX(0,C311+E311-K311))</f>
        <v>0</v>
      </c>
      <c r="N311" s="3">
        <f>IF(Inputs!$B$28&lt;&gt;"Ready to model","PENDING INPUTS",L311+M311)</f>
        <v>0</v>
      </c>
      <c r="O311" s="3">
        <f>IF(Inputs!$B$28&lt;&gt;"Ready to model","PENDING INPUTS",D311+E311+O310)</f>
        <v>1516.37</v>
      </c>
      <c r="P311" s="3">
        <f>IF(Inputs!$B$28&lt;&gt;"Ready to model","PENDING INPUTS",J311+K311+P310)</f>
        <v>11532.370000000006</v>
      </c>
    </row>
    <row r="312" spans="1:16" ht="27.95" customHeight="1" x14ac:dyDescent="0.25">
      <c r="A312">
        <v>308</v>
      </c>
      <c r="B312" s="3">
        <f>IF(Inputs!$B$28&lt;&gt;"Ready to model","PENDING INPUTS",L311)</f>
        <v>0</v>
      </c>
      <c r="C312" s="3">
        <f>IF(Inputs!$B$28&lt;&gt;"Ready to model","PENDING INPUTS",M311)</f>
        <v>0</v>
      </c>
      <c r="D312" s="3">
        <f>IF(Inputs!$B$28&lt;&gt;"Ready to model","PENDING INPUTS",ROUND(B312*(Inputs!$B$17)/12,2))</f>
        <v>0</v>
      </c>
      <c r="E312" s="3">
        <f>IF(Inputs!$B$28&lt;&gt;"Ready to model","PENDING INPUTS",ROUND(C312*Inputs!$B$5/12,2))</f>
        <v>0</v>
      </c>
      <c r="F312" s="3">
        <f>IF(Inputs!$B$28&lt;&gt;"Ready to model","PENDING INPUTS",MIN(B312+D312,IF(A312&gt;=Inputs!$B$18,B312+D312,ROUND(IF(Inputs!$B$17=0,Inputs!$B$8*(1+Inputs!$B$19*Inputs!$B$20)/Inputs!$B$18,-PMT(Inputs!$B$17/12,Inputs!$B$18,Inputs!$B$8*(1+Inputs!$B$19*Inputs!$B$20))),2))))</f>
        <v>0</v>
      </c>
      <c r="G312" s="3">
        <f>IF(Inputs!$B$28&lt;&gt;"Ready to model","PENDING INPUTS",MIN(C312+E312,Inputs!$B$9))</f>
        <v>0</v>
      </c>
      <c r="H312" s="3">
        <f>IF(Inputs!$B$28&lt;&gt;"Ready to model","PENDING INPUTS",Inputs!$B$7)</f>
        <v>550</v>
      </c>
      <c r="I312" s="3">
        <f>IF(Inputs!$B$28&lt;&gt;"Ready to model","PENDING INPUTS",MAX(0,F312+G312-H312))</f>
        <v>0</v>
      </c>
      <c r="J312" s="3">
        <f>IF(Inputs!$B$28&lt;&gt;"Ready to model","PENDING INPUTS",IF(F312+G312&gt;H312,IF(F312+G312=0,0,H312*F312/(F312+G312)),MIN(B312+D312,F312+MAX(0,H312-F312-G312-IF((Inputs!$B$17)&lt;Inputs!$B$5,C312+E312-G312,0)))))</f>
        <v>0</v>
      </c>
      <c r="K312" s="3">
        <f>IF(Inputs!$B$28&lt;&gt;"Ready to model","PENDING INPUTS",MIN(C312+E312,MAX(0,H312-J312)))</f>
        <v>0</v>
      </c>
      <c r="L312" s="3">
        <f>IF(Inputs!$B$28&lt;&gt;"Ready to model","PENDING INPUTS",MAX(0,B312+D312-J312))</f>
        <v>0</v>
      </c>
      <c r="M312" s="3">
        <f>IF(Inputs!$B$28&lt;&gt;"Ready to model","PENDING INPUTS",MAX(0,C312+E312-K312))</f>
        <v>0</v>
      </c>
      <c r="N312" s="3">
        <f>IF(Inputs!$B$28&lt;&gt;"Ready to model","PENDING INPUTS",L312+M312)</f>
        <v>0</v>
      </c>
      <c r="O312" s="3">
        <f>IF(Inputs!$B$28&lt;&gt;"Ready to model","PENDING INPUTS",D312+E312+O311)</f>
        <v>1516.37</v>
      </c>
      <c r="P312" s="3">
        <f>IF(Inputs!$B$28&lt;&gt;"Ready to model","PENDING INPUTS",J312+K312+P311)</f>
        <v>11532.370000000006</v>
      </c>
    </row>
    <row r="313" spans="1:16" ht="27.95" customHeight="1" x14ac:dyDescent="0.25">
      <c r="A313">
        <v>309</v>
      </c>
      <c r="B313" s="3">
        <f>IF(Inputs!$B$28&lt;&gt;"Ready to model","PENDING INPUTS",L312)</f>
        <v>0</v>
      </c>
      <c r="C313" s="3">
        <f>IF(Inputs!$B$28&lt;&gt;"Ready to model","PENDING INPUTS",M312)</f>
        <v>0</v>
      </c>
      <c r="D313" s="3">
        <f>IF(Inputs!$B$28&lt;&gt;"Ready to model","PENDING INPUTS",ROUND(B313*(Inputs!$B$17)/12,2))</f>
        <v>0</v>
      </c>
      <c r="E313" s="3">
        <f>IF(Inputs!$B$28&lt;&gt;"Ready to model","PENDING INPUTS",ROUND(C313*Inputs!$B$5/12,2))</f>
        <v>0</v>
      </c>
      <c r="F313" s="3">
        <f>IF(Inputs!$B$28&lt;&gt;"Ready to model","PENDING INPUTS",MIN(B313+D313,IF(A313&gt;=Inputs!$B$18,B313+D313,ROUND(IF(Inputs!$B$17=0,Inputs!$B$8*(1+Inputs!$B$19*Inputs!$B$20)/Inputs!$B$18,-PMT(Inputs!$B$17/12,Inputs!$B$18,Inputs!$B$8*(1+Inputs!$B$19*Inputs!$B$20))),2))))</f>
        <v>0</v>
      </c>
      <c r="G313" s="3">
        <f>IF(Inputs!$B$28&lt;&gt;"Ready to model","PENDING INPUTS",MIN(C313+E313,Inputs!$B$9))</f>
        <v>0</v>
      </c>
      <c r="H313" s="3">
        <f>IF(Inputs!$B$28&lt;&gt;"Ready to model","PENDING INPUTS",Inputs!$B$7)</f>
        <v>550</v>
      </c>
      <c r="I313" s="3">
        <f>IF(Inputs!$B$28&lt;&gt;"Ready to model","PENDING INPUTS",MAX(0,F313+G313-H313))</f>
        <v>0</v>
      </c>
      <c r="J313" s="3">
        <f>IF(Inputs!$B$28&lt;&gt;"Ready to model","PENDING INPUTS",IF(F313+G313&gt;H313,IF(F313+G313=0,0,H313*F313/(F313+G313)),MIN(B313+D313,F313+MAX(0,H313-F313-G313-IF((Inputs!$B$17)&lt;Inputs!$B$5,C313+E313-G313,0)))))</f>
        <v>0</v>
      </c>
      <c r="K313" s="3">
        <f>IF(Inputs!$B$28&lt;&gt;"Ready to model","PENDING INPUTS",MIN(C313+E313,MAX(0,H313-J313)))</f>
        <v>0</v>
      </c>
      <c r="L313" s="3">
        <f>IF(Inputs!$B$28&lt;&gt;"Ready to model","PENDING INPUTS",MAX(0,B313+D313-J313))</f>
        <v>0</v>
      </c>
      <c r="M313" s="3">
        <f>IF(Inputs!$B$28&lt;&gt;"Ready to model","PENDING INPUTS",MAX(0,C313+E313-K313))</f>
        <v>0</v>
      </c>
      <c r="N313" s="3">
        <f>IF(Inputs!$B$28&lt;&gt;"Ready to model","PENDING INPUTS",L313+M313)</f>
        <v>0</v>
      </c>
      <c r="O313" s="3">
        <f>IF(Inputs!$B$28&lt;&gt;"Ready to model","PENDING INPUTS",D313+E313+O312)</f>
        <v>1516.37</v>
      </c>
      <c r="P313" s="3">
        <f>IF(Inputs!$B$28&lt;&gt;"Ready to model","PENDING INPUTS",J313+K313+P312)</f>
        <v>11532.370000000006</v>
      </c>
    </row>
    <row r="314" spans="1:16" ht="27.95" customHeight="1" x14ac:dyDescent="0.25">
      <c r="A314">
        <v>310</v>
      </c>
      <c r="B314" s="3">
        <f>IF(Inputs!$B$28&lt;&gt;"Ready to model","PENDING INPUTS",L313)</f>
        <v>0</v>
      </c>
      <c r="C314" s="3">
        <f>IF(Inputs!$B$28&lt;&gt;"Ready to model","PENDING INPUTS",M313)</f>
        <v>0</v>
      </c>
      <c r="D314" s="3">
        <f>IF(Inputs!$B$28&lt;&gt;"Ready to model","PENDING INPUTS",ROUND(B314*(Inputs!$B$17)/12,2))</f>
        <v>0</v>
      </c>
      <c r="E314" s="3">
        <f>IF(Inputs!$B$28&lt;&gt;"Ready to model","PENDING INPUTS",ROUND(C314*Inputs!$B$5/12,2))</f>
        <v>0</v>
      </c>
      <c r="F314" s="3">
        <f>IF(Inputs!$B$28&lt;&gt;"Ready to model","PENDING INPUTS",MIN(B314+D314,IF(A314&gt;=Inputs!$B$18,B314+D314,ROUND(IF(Inputs!$B$17=0,Inputs!$B$8*(1+Inputs!$B$19*Inputs!$B$20)/Inputs!$B$18,-PMT(Inputs!$B$17/12,Inputs!$B$18,Inputs!$B$8*(1+Inputs!$B$19*Inputs!$B$20))),2))))</f>
        <v>0</v>
      </c>
      <c r="G314" s="3">
        <f>IF(Inputs!$B$28&lt;&gt;"Ready to model","PENDING INPUTS",MIN(C314+E314,Inputs!$B$9))</f>
        <v>0</v>
      </c>
      <c r="H314" s="3">
        <f>IF(Inputs!$B$28&lt;&gt;"Ready to model","PENDING INPUTS",Inputs!$B$7)</f>
        <v>550</v>
      </c>
      <c r="I314" s="3">
        <f>IF(Inputs!$B$28&lt;&gt;"Ready to model","PENDING INPUTS",MAX(0,F314+G314-H314))</f>
        <v>0</v>
      </c>
      <c r="J314" s="3">
        <f>IF(Inputs!$B$28&lt;&gt;"Ready to model","PENDING INPUTS",IF(F314+G314&gt;H314,IF(F314+G314=0,0,H314*F314/(F314+G314)),MIN(B314+D314,F314+MAX(0,H314-F314-G314-IF((Inputs!$B$17)&lt;Inputs!$B$5,C314+E314-G314,0)))))</f>
        <v>0</v>
      </c>
      <c r="K314" s="3">
        <f>IF(Inputs!$B$28&lt;&gt;"Ready to model","PENDING INPUTS",MIN(C314+E314,MAX(0,H314-J314)))</f>
        <v>0</v>
      </c>
      <c r="L314" s="3">
        <f>IF(Inputs!$B$28&lt;&gt;"Ready to model","PENDING INPUTS",MAX(0,B314+D314-J314))</f>
        <v>0</v>
      </c>
      <c r="M314" s="3">
        <f>IF(Inputs!$B$28&lt;&gt;"Ready to model","PENDING INPUTS",MAX(0,C314+E314-K314))</f>
        <v>0</v>
      </c>
      <c r="N314" s="3">
        <f>IF(Inputs!$B$28&lt;&gt;"Ready to model","PENDING INPUTS",L314+M314)</f>
        <v>0</v>
      </c>
      <c r="O314" s="3">
        <f>IF(Inputs!$B$28&lt;&gt;"Ready to model","PENDING INPUTS",D314+E314+O313)</f>
        <v>1516.37</v>
      </c>
      <c r="P314" s="3">
        <f>IF(Inputs!$B$28&lt;&gt;"Ready to model","PENDING INPUTS",J314+K314+P313)</f>
        <v>11532.370000000006</v>
      </c>
    </row>
    <row r="315" spans="1:16" ht="27.95" customHeight="1" x14ac:dyDescent="0.25">
      <c r="A315">
        <v>311</v>
      </c>
      <c r="B315" s="3">
        <f>IF(Inputs!$B$28&lt;&gt;"Ready to model","PENDING INPUTS",L314)</f>
        <v>0</v>
      </c>
      <c r="C315" s="3">
        <f>IF(Inputs!$B$28&lt;&gt;"Ready to model","PENDING INPUTS",M314)</f>
        <v>0</v>
      </c>
      <c r="D315" s="3">
        <f>IF(Inputs!$B$28&lt;&gt;"Ready to model","PENDING INPUTS",ROUND(B315*(Inputs!$B$17)/12,2))</f>
        <v>0</v>
      </c>
      <c r="E315" s="3">
        <f>IF(Inputs!$B$28&lt;&gt;"Ready to model","PENDING INPUTS",ROUND(C315*Inputs!$B$5/12,2))</f>
        <v>0</v>
      </c>
      <c r="F315" s="3">
        <f>IF(Inputs!$B$28&lt;&gt;"Ready to model","PENDING INPUTS",MIN(B315+D315,IF(A315&gt;=Inputs!$B$18,B315+D315,ROUND(IF(Inputs!$B$17=0,Inputs!$B$8*(1+Inputs!$B$19*Inputs!$B$20)/Inputs!$B$18,-PMT(Inputs!$B$17/12,Inputs!$B$18,Inputs!$B$8*(1+Inputs!$B$19*Inputs!$B$20))),2))))</f>
        <v>0</v>
      </c>
      <c r="G315" s="3">
        <f>IF(Inputs!$B$28&lt;&gt;"Ready to model","PENDING INPUTS",MIN(C315+E315,Inputs!$B$9))</f>
        <v>0</v>
      </c>
      <c r="H315" s="3">
        <f>IF(Inputs!$B$28&lt;&gt;"Ready to model","PENDING INPUTS",Inputs!$B$7)</f>
        <v>550</v>
      </c>
      <c r="I315" s="3">
        <f>IF(Inputs!$B$28&lt;&gt;"Ready to model","PENDING INPUTS",MAX(0,F315+G315-H315))</f>
        <v>0</v>
      </c>
      <c r="J315" s="3">
        <f>IF(Inputs!$B$28&lt;&gt;"Ready to model","PENDING INPUTS",IF(F315+G315&gt;H315,IF(F315+G315=0,0,H315*F315/(F315+G315)),MIN(B315+D315,F315+MAX(0,H315-F315-G315-IF((Inputs!$B$17)&lt;Inputs!$B$5,C315+E315-G315,0)))))</f>
        <v>0</v>
      </c>
      <c r="K315" s="3">
        <f>IF(Inputs!$B$28&lt;&gt;"Ready to model","PENDING INPUTS",MIN(C315+E315,MAX(0,H315-J315)))</f>
        <v>0</v>
      </c>
      <c r="L315" s="3">
        <f>IF(Inputs!$B$28&lt;&gt;"Ready to model","PENDING INPUTS",MAX(0,B315+D315-J315))</f>
        <v>0</v>
      </c>
      <c r="M315" s="3">
        <f>IF(Inputs!$B$28&lt;&gt;"Ready to model","PENDING INPUTS",MAX(0,C315+E315-K315))</f>
        <v>0</v>
      </c>
      <c r="N315" s="3">
        <f>IF(Inputs!$B$28&lt;&gt;"Ready to model","PENDING INPUTS",L315+M315)</f>
        <v>0</v>
      </c>
      <c r="O315" s="3">
        <f>IF(Inputs!$B$28&lt;&gt;"Ready to model","PENDING INPUTS",D315+E315+O314)</f>
        <v>1516.37</v>
      </c>
      <c r="P315" s="3">
        <f>IF(Inputs!$B$28&lt;&gt;"Ready to model","PENDING INPUTS",J315+K315+P314)</f>
        <v>11532.370000000006</v>
      </c>
    </row>
    <row r="316" spans="1:16" ht="27.95" customHeight="1" x14ac:dyDescent="0.25">
      <c r="A316">
        <v>312</v>
      </c>
      <c r="B316" s="3">
        <f>IF(Inputs!$B$28&lt;&gt;"Ready to model","PENDING INPUTS",L315)</f>
        <v>0</v>
      </c>
      <c r="C316" s="3">
        <f>IF(Inputs!$B$28&lt;&gt;"Ready to model","PENDING INPUTS",M315)</f>
        <v>0</v>
      </c>
      <c r="D316" s="3">
        <f>IF(Inputs!$B$28&lt;&gt;"Ready to model","PENDING INPUTS",ROUND(B316*(Inputs!$B$17)/12,2))</f>
        <v>0</v>
      </c>
      <c r="E316" s="3">
        <f>IF(Inputs!$B$28&lt;&gt;"Ready to model","PENDING INPUTS",ROUND(C316*Inputs!$B$5/12,2))</f>
        <v>0</v>
      </c>
      <c r="F316" s="3">
        <f>IF(Inputs!$B$28&lt;&gt;"Ready to model","PENDING INPUTS",MIN(B316+D316,IF(A316&gt;=Inputs!$B$18,B316+D316,ROUND(IF(Inputs!$B$17=0,Inputs!$B$8*(1+Inputs!$B$19*Inputs!$B$20)/Inputs!$B$18,-PMT(Inputs!$B$17/12,Inputs!$B$18,Inputs!$B$8*(1+Inputs!$B$19*Inputs!$B$20))),2))))</f>
        <v>0</v>
      </c>
      <c r="G316" s="3">
        <f>IF(Inputs!$B$28&lt;&gt;"Ready to model","PENDING INPUTS",MIN(C316+E316,Inputs!$B$9))</f>
        <v>0</v>
      </c>
      <c r="H316" s="3">
        <f>IF(Inputs!$B$28&lt;&gt;"Ready to model","PENDING INPUTS",Inputs!$B$7)</f>
        <v>550</v>
      </c>
      <c r="I316" s="3">
        <f>IF(Inputs!$B$28&lt;&gt;"Ready to model","PENDING INPUTS",MAX(0,F316+G316-H316))</f>
        <v>0</v>
      </c>
      <c r="J316" s="3">
        <f>IF(Inputs!$B$28&lt;&gt;"Ready to model","PENDING INPUTS",IF(F316+G316&gt;H316,IF(F316+G316=0,0,H316*F316/(F316+G316)),MIN(B316+D316,F316+MAX(0,H316-F316-G316-IF((Inputs!$B$17)&lt;Inputs!$B$5,C316+E316-G316,0)))))</f>
        <v>0</v>
      </c>
      <c r="K316" s="3">
        <f>IF(Inputs!$B$28&lt;&gt;"Ready to model","PENDING INPUTS",MIN(C316+E316,MAX(0,H316-J316)))</f>
        <v>0</v>
      </c>
      <c r="L316" s="3">
        <f>IF(Inputs!$B$28&lt;&gt;"Ready to model","PENDING INPUTS",MAX(0,B316+D316-J316))</f>
        <v>0</v>
      </c>
      <c r="M316" s="3">
        <f>IF(Inputs!$B$28&lt;&gt;"Ready to model","PENDING INPUTS",MAX(0,C316+E316-K316))</f>
        <v>0</v>
      </c>
      <c r="N316" s="3">
        <f>IF(Inputs!$B$28&lt;&gt;"Ready to model","PENDING INPUTS",L316+M316)</f>
        <v>0</v>
      </c>
      <c r="O316" s="3">
        <f>IF(Inputs!$B$28&lt;&gt;"Ready to model","PENDING INPUTS",D316+E316+O315)</f>
        <v>1516.37</v>
      </c>
      <c r="P316" s="3">
        <f>IF(Inputs!$B$28&lt;&gt;"Ready to model","PENDING INPUTS",J316+K316+P315)</f>
        <v>11532.370000000006</v>
      </c>
    </row>
    <row r="317" spans="1:16" ht="27.95" customHeight="1" x14ac:dyDescent="0.25">
      <c r="A317">
        <v>313</v>
      </c>
      <c r="B317" s="3">
        <f>IF(Inputs!$B$28&lt;&gt;"Ready to model","PENDING INPUTS",L316)</f>
        <v>0</v>
      </c>
      <c r="C317" s="3">
        <f>IF(Inputs!$B$28&lt;&gt;"Ready to model","PENDING INPUTS",M316)</f>
        <v>0</v>
      </c>
      <c r="D317" s="3">
        <f>IF(Inputs!$B$28&lt;&gt;"Ready to model","PENDING INPUTS",ROUND(B317*(Inputs!$B$17)/12,2))</f>
        <v>0</v>
      </c>
      <c r="E317" s="3">
        <f>IF(Inputs!$B$28&lt;&gt;"Ready to model","PENDING INPUTS",ROUND(C317*Inputs!$B$5/12,2))</f>
        <v>0</v>
      </c>
      <c r="F317" s="3">
        <f>IF(Inputs!$B$28&lt;&gt;"Ready to model","PENDING INPUTS",MIN(B317+D317,IF(A317&gt;=Inputs!$B$18,B317+D317,ROUND(IF(Inputs!$B$17=0,Inputs!$B$8*(1+Inputs!$B$19*Inputs!$B$20)/Inputs!$B$18,-PMT(Inputs!$B$17/12,Inputs!$B$18,Inputs!$B$8*(1+Inputs!$B$19*Inputs!$B$20))),2))))</f>
        <v>0</v>
      </c>
      <c r="G317" s="3">
        <f>IF(Inputs!$B$28&lt;&gt;"Ready to model","PENDING INPUTS",MIN(C317+E317,Inputs!$B$9))</f>
        <v>0</v>
      </c>
      <c r="H317" s="3">
        <f>IF(Inputs!$B$28&lt;&gt;"Ready to model","PENDING INPUTS",Inputs!$B$7)</f>
        <v>550</v>
      </c>
      <c r="I317" s="3">
        <f>IF(Inputs!$B$28&lt;&gt;"Ready to model","PENDING INPUTS",MAX(0,F317+G317-H317))</f>
        <v>0</v>
      </c>
      <c r="J317" s="3">
        <f>IF(Inputs!$B$28&lt;&gt;"Ready to model","PENDING INPUTS",IF(F317+G317&gt;H317,IF(F317+G317=0,0,H317*F317/(F317+G317)),MIN(B317+D317,F317+MAX(0,H317-F317-G317-IF((Inputs!$B$17)&lt;Inputs!$B$5,C317+E317-G317,0)))))</f>
        <v>0</v>
      </c>
      <c r="K317" s="3">
        <f>IF(Inputs!$B$28&lt;&gt;"Ready to model","PENDING INPUTS",MIN(C317+E317,MAX(0,H317-J317)))</f>
        <v>0</v>
      </c>
      <c r="L317" s="3">
        <f>IF(Inputs!$B$28&lt;&gt;"Ready to model","PENDING INPUTS",MAX(0,B317+D317-J317))</f>
        <v>0</v>
      </c>
      <c r="M317" s="3">
        <f>IF(Inputs!$B$28&lt;&gt;"Ready to model","PENDING INPUTS",MAX(0,C317+E317-K317))</f>
        <v>0</v>
      </c>
      <c r="N317" s="3">
        <f>IF(Inputs!$B$28&lt;&gt;"Ready to model","PENDING INPUTS",L317+M317)</f>
        <v>0</v>
      </c>
      <c r="O317" s="3">
        <f>IF(Inputs!$B$28&lt;&gt;"Ready to model","PENDING INPUTS",D317+E317+O316)</f>
        <v>1516.37</v>
      </c>
      <c r="P317" s="3">
        <f>IF(Inputs!$B$28&lt;&gt;"Ready to model","PENDING INPUTS",J317+K317+P316)</f>
        <v>11532.370000000006</v>
      </c>
    </row>
    <row r="318" spans="1:16" ht="27.95" customHeight="1" x14ac:dyDescent="0.25">
      <c r="A318">
        <v>314</v>
      </c>
      <c r="B318" s="3">
        <f>IF(Inputs!$B$28&lt;&gt;"Ready to model","PENDING INPUTS",L317)</f>
        <v>0</v>
      </c>
      <c r="C318" s="3">
        <f>IF(Inputs!$B$28&lt;&gt;"Ready to model","PENDING INPUTS",M317)</f>
        <v>0</v>
      </c>
      <c r="D318" s="3">
        <f>IF(Inputs!$B$28&lt;&gt;"Ready to model","PENDING INPUTS",ROUND(B318*(Inputs!$B$17)/12,2))</f>
        <v>0</v>
      </c>
      <c r="E318" s="3">
        <f>IF(Inputs!$B$28&lt;&gt;"Ready to model","PENDING INPUTS",ROUND(C318*Inputs!$B$5/12,2))</f>
        <v>0</v>
      </c>
      <c r="F318" s="3">
        <f>IF(Inputs!$B$28&lt;&gt;"Ready to model","PENDING INPUTS",MIN(B318+D318,IF(A318&gt;=Inputs!$B$18,B318+D318,ROUND(IF(Inputs!$B$17=0,Inputs!$B$8*(1+Inputs!$B$19*Inputs!$B$20)/Inputs!$B$18,-PMT(Inputs!$B$17/12,Inputs!$B$18,Inputs!$B$8*(1+Inputs!$B$19*Inputs!$B$20))),2))))</f>
        <v>0</v>
      </c>
      <c r="G318" s="3">
        <f>IF(Inputs!$B$28&lt;&gt;"Ready to model","PENDING INPUTS",MIN(C318+E318,Inputs!$B$9))</f>
        <v>0</v>
      </c>
      <c r="H318" s="3">
        <f>IF(Inputs!$B$28&lt;&gt;"Ready to model","PENDING INPUTS",Inputs!$B$7)</f>
        <v>550</v>
      </c>
      <c r="I318" s="3">
        <f>IF(Inputs!$B$28&lt;&gt;"Ready to model","PENDING INPUTS",MAX(0,F318+G318-H318))</f>
        <v>0</v>
      </c>
      <c r="J318" s="3">
        <f>IF(Inputs!$B$28&lt;&gt;"Ready to model","PENDING INPUTS",IF(F318+G318&gt;H318,IF(F318+G318=0,0,H318*F318/(F318+G318)),MIN(B318+D318,F318+MAX(0,H318-F318-G318-IF((Inputs!$B$17)&lt;Inputs!$B$5,C318+E318-G318,0)))))</f>
        <v>0</v>
      </c>
      <c r="K318" s="3">
        <f>IF(Inputs!$B$28&lt;&gt;"Ready to model","PENDING INPUTS",MIN(C318+E318,MAX(0,H318-J318)))</f>
        <v>0</v>
      </c>
      <c r="L318" s="3">
        <f>IF(Inputs!$B$28&lt;&gt;"Ready to model","PENDING INPUTS",MAX(0,B318+D318-J318))</f>
        <v>0</v>
      </c>
      <c r="M318" s="3">
        <f>IF(Inputs!$B$28&lt;&gt;"Ready to model","PENDING INPUTS",MAX(0,C318+E318-K318))</f>
        <v>0</v>
      </c>
      <c r="N318" s="3">
        <f>IF(Inputs!$B$28&lt;&gt;"Ready to model","PENDING INPUTS",L318+M318)</f>
        <v>0</v>
      </c>
      <c r="O318" s="3">
        <f>IF(Inputs!$B$28&lt;&gt;"Ready to model","PENDING INPUTS",D318+E318+O317)</f>
        <v>1516.37</v>
      </c>
      <c r="P318" s="3">
        <f>IF(Inputs!$B$28&lt;&gt;"Ready to model","PENDING INPUTS",J318+K318+P317)</f>
        <v>11532.370000000006</v>
      </c>
    </row>
    <row r="319" spans="1:16" ht="27.95" customHeight="1" x14ac:dyDescent="0.25">
      <c r="A319">
        <v>315</v>
      </c>
      <c r="B319" s="3">
        <f>IF(Inputs!$B$28&lt;&gt;"Ready to model","PENDING INPUTS",L318)</f>
        <v>0</v>
      </c>
      <c r="C319" s="3">
        <f>IF(Inputs!$B$28&lt;&gt;"Ready to model","PENDING INPUTS",M318)</f>
        <v>0</v>
      </c>
      <c r="D319" s="3">
        <f>IF(Inputs!$B$28&lt;&gt;"Ready to model","PENDING INPUTS",ROUND(B319*(Inputs!$B$17)/12,2))</f>
        <v>0</v>
      </c>
      <c r="E319" s="3">
        <f>IF(Inputs!$B$28&lt;&gt;"Ready to model","PENDING INPUTS",ROUND(C319*Inputs!$B$5/12,2))</f>
        <v>0</v>
      </c>
      <c r="F319" s="3">
        <f>IF(Inputs!$B$28&lt;&gt;"Ready to model","PENDING INPUTS",MIN(B319+D319,IF(A319&gt;=Inputs!$B$18,B319+D319,ROUND(IF(Inputs!$B$17=0,Inputs!$B$8*(1+Inputs!$B$19*Inputs!$B$20)/Inputs!$B$18,-PMT(Inputs!$B$17/12,Inputs!$B$18,Inputs!$B$8*(1+Inputs!$B$19*Inputs!$B$20))),2))))</f>
        <v>0</v>
      </c>
      <c r="G319" s="3">
        <f>IF(Inputs!$B$28&lt;&gt;"Ready to model","PENDING INPUTS",MIN(C319+E319,Inputs!$B$9))</f>
        <v>0</v>
      </c>
      <c r="H319" s="3">
        <f>IF(Inputs!$B$28&lt;&gt;"Ready to model","PENDING INPUTS",Inputs!$B$7)</f>
        <v>550</v>
      </c>
      <c r="I319" s="3">
        <f>IF(Inputs!$B$28&lt;&gt;"Ready to model","PENDING INPUTS",MAX(0,F319+G319-H319))</f>
        <v>0</v>
      </c>
      <c r="J319" s="3">
        <f>IF(Inputs!$B$28&lt;&gt;"Ready to model","PENDING INPUTS",IF(F319+G319&gt;H319,IF(F319+G319=0,0,H319*F319/(F319+G319)),MIN(B319+D319,F319+MAX(0,H319-F319-G319-IF((Inputs!$B$17)&lt;Inputs!$B$5,C319+E319-G319,0)))))</f>
        <v>0</v>
      </c>
      <c r="K319" s="3">
        <f>IF(Inputs!$B$28&lt;&gt;"Ready to model","PENDING INPUTS",MIN(C319+E319,MAX(0,H319-J319)))</f>
        <v>0</v>
      </c>
      <c r="L319" s="3">
        <f>IF(Inputs!$B$28&lt;&gt;"Ready to model","PENDING INPUTS",MAX(0,B319+D319-J319))</f>
        <v>0</v>
      </c>
      <c r="M319" s="3">
        <f>IF(Inputs!$B$28&lt;&gt;"Ready to model","PENDING INPUTS",MAX(0,C319+E319-K319))</f>
        <v>0</v>
      </c>
      <c r="N319" s="3">
        <f>IF(Inputs!$B$28&lt;&gt;"Ready to model","PENDING INPUTS",L319+M319)</f>
        <v>0</v>
      </c>
      <c r="O319" s="3">
        <f>IF(Inputs!$B$28&lt;&gt;"Ready to model","PENDING INPUTS",D319+E319+O318)</f>
        <v>1516.37</v>
      </c>
      <c r="P319" s="3">
        <f>IF(Inputs!$B$28&lt;&gt;"Ready to model","PENDING INPUTS",J319+K319+P318)</f>
        <v>11532.370000000006</v>
      </c>
    </row>
    <row r="320" spans="1:16" ht="27.95" customHeight="1" x14ac:dyDescent="0.25">
      <c r="A320">
        <v>316</v>
      </c>
      <c r="B320" s="3">
        <f>IF(Inputs!$B$28&lt;&gt;"Ready to model","PENDING INPUTS",L319)</f>
        <v>0</v>
      </c>
      <c r="C320" s="3">
        <f>IF(Inputs!$B$28&lt;&gt;"Ready to model","PENDING INPUTS",M319)</f>
        <v>0</v>
      </c>
      <c r="D320" s="3">
        <f>IF(Inputs!$B$28&lt;&gt;"Ready to model","PENDING INPUTS",ROUND(B320*(Inputs!$B$17)/12,2))</f>
        <v>0</v>
      </c>
      <c r="E320" s="3">
        <f>IF(Inputs!$B$28&lt;&gt;"Ready to model","PENDING INPUTS",ROUND(C320*Inputs!$B$5/12,2))</f>
        <v>0</v>
      </c>
      <c r="F320" s="3">
        <f>IF(Inputs!$B$28&lt;&gt;"Ready to model","PENDING INPUTS",MIN(B320+D320,IF(A320&gt;=Inputs!$B$18,B320+D320,ROUND(IF(Inputs!$B$17=0,Inputs!$B$8*(1+Inputs!$B$19*Inputs!$B$20)/Inputs!$B$18,-PMT(Inputs!$B$17/12,Inputs!$B$18,Inputs!$B$8*(1+Inputs!$B$19*Inputs!$B$20))),2))))</f>
        <v>0</v>
      </c>
      <c r="G320" s="3">
        <f>IF(Inputs!$B$28&lt;&gt;"Ready to model","PENDING INPUTS",MIN(C320+E320,Inputs!$B$9))</f>
        <v>0</v>
      </c>
      <c r="H320" s="3">
        <f>IF(Inputs!$B$28&lt;&gt;"Ready to model","PENDING INPUTS",Inputs!$B$7)</f>
        <v>550</v>
      </c>
      <c r="I320" s="3">
        <f>IF(Inputs!$B$28&lt;&gt;"Ready to model","PENDING INPUTS",MAX(0,F320+G320-H320))</f>
        <v>0</v>
      </c>
      <c r="J320" s="3">
        <f>IF(Inputs!$B$28&lt;&gt;"Ready to model","PENDING INPUTS",IF(F320+G320&gt;H320,IF(F320+G320=0,0,H320*F320/(F320+G320)),MIN(B320+D320,F320+MAX(0,H320-F320-G320-IF((Inputs!$B$17)&lt;Inputs!$B$5,C320+E320-G320,0)))))</f>
        <v>0</v>
      </c>
      <c r="K320" s="3">
        <f>IF(Inputs!$B$28&lt;&gt;"Ready to model","PENDING INPUTS",MIN(C320+E320,MAX(0,H320-J320)))</f>
        <v>0</v>
      </c>
      <c r="L320" s="3">
        <f>IF(Inputs!$B$28&lt;&gt;"Ready to model","PENDING INPUTS",MAX(0,B320+D320-J320))</f>
        <v>0</v>
      </c>
      <c r="M320" s="3">
        <f>IF(Inputs!$B$28&lt;&gt;"Ready to model","PENDING INPUTS",MAX(0,C320+E320-K320))</f>
        <v>0</v>
      </c>
      <c r="N320" s="3">
        <f>IF(Inputs!$B$28&lt;&gt;"Ready to model","PENDING INPUTS",L320+M320)</f>
        <v>0</v>
      </c>
      <c r="O320" s="3">
        <f>IF(Inputs!$B$28&lt;&gt;"Ready to model","PENDING INPUTS",D320+E320+O319)</f>
        <v>1516.37</v>
      </c>
      <c r="P320" s="3">
        <f>IF(Inputs!$B$28&lt;&gt;"Ready to model","PENDING INPUTS",J320+K320+P319)</f>
        <v>11532.370000000006</v>
      </c>
    </row>
    <row r="321" spans="1:16" ht="27.95" customHeight="1" x14ac:dyDescent="0.25">
      <c r="A321">
        <v>317</v>
      </c>
      <c r="B321" s="3">
        <f>IF(Inputs!$B$28&lt;&gt;"Ready to model","PENDING INPUTS",L320)</f>
        <v>0</v>
      </c>
      <c r="C321" s="3">
        <f>IF(Inputs!$B$28&lt;&gt;"Ready to model","PENDING INPUTS",M320)</f>
        <v>0</v>
      </c>
      <c r="D321" s="3">
        <f>IF(Inputs!$B$28&lt;&gt;"Ready to model","PENDING INPUTS",ROUND(B321*(Inputs!$B$17)/12,2))</f>
        <v>0</v>
      </c>
      <c r="E321" s="3">
        <f>IF(Inputs!$B$28&lt;&gt;"Ready to model","PENDING INPUTS",ROUND(C321*Inputs!$B$5/12,2))</f>
        <v>0</v>
      </c>
      <c r="F321" s="3">
        <f>IF(Inputs!$B$28&lt;&gt;"Ready to model","PENDING INPUTS",MIN(B321+D321,IF(A321&gt;=Inputs!$B$18,B321+D321,ROUND(IF(Inputs!$B$17=0,Inputs!$B$8*(1+Inputs!$B$19*Inputs!$B$20)/Inputs!$B$18,-PMT(Inputs!$B$17/12,Inputs!$B$18,Inputs!$B$8*(1+Inputs!$B$19*Inputs!$B$20))),2))))</f>
        <v>0</v>
      </c>
      <c r="G321" s="3">
        <f>IF(Inputs!$B$28&lt;&gt;"Ready to model","PENDING INPUTS",MIN(C321+E321,Inputs!$B$9))</f>
        <v>0</v>
      </c>
      <c r="H321" s="3">
        <f>IF(Inputs!$B$28&lt;&gt;"Ready to model","PENDING INPUTS",Inputs!$B$7)</f>
        <v>550</v>
      </c>
      <c r="I321" s="3">
        <f>IF(Inputs!$B$28&lt;&gt;"Ready to model","PENDING INPUTS",MAX(0,F321+G321-H321))</f>
        <v>0</v>
      </c>
      <c r="J321" s="3">
        <f>IF(Inputs!$B$28&lt;&gt;"Ready to model","PENDING INPUTS",IF(F321+G321&gt;H321,IF(F321+G321=0,0,H321*F321/(F321+G321)),MIN(B321+D321,F321+MAX(0,H321-F321-G321-IF((Inputs!$B$17)&lt;Inputs!$B$5,C321+E321-G321,0)))))</f>
        <v>0</v>
      </c>
      <c r="K321" s="3">
        <f>IF(Inputs!$B$28&lt;&gt;"Ready to model","PENDING INPUTS",MIN(C321+E321,MAX(0,H321-J321)))</f>
        <v>0</v>
      </c>
      <c r="L321" s="3">
        <f>IF(Inputs!$B$28&lt;&gt;"Ready to model","PENDING INPUTS",MAX(0,B321+D321-J321))</f>
        <v>0</v>
      </c>
      <c r="M321" s="3">
        <f>IF(Inputs!$B$28&lt;&gt;"Ready to model","PENDING INPUTS",MAX(0,C321+E321-K321))</f>
        <v>0</v>
      </c>
      <c r="N321" s="3">
        <f>IF(Inputs!$B$28&lt;&gt;"Ready to model","PENDING INPUTS",L321+M321)</f>
        <v>0</v>
      </c>
      <c r="O321" s="3">
        <f>IF(Inputs!$B$28&lt;&gt;"Ready to model","PENDING INPUTS",D321+E321+O320)</f>
        <v>1516.37</v>
      </c>
      <c r="P321" s="3">
        <f>IF(Inputs!$B$28&lt;&gt;"Ready to model","PENDING INPUTS",J321+K321+P320)</f>
        <v>11532.370000000006</v>
      </c>
    </row>
    <row r="322" spans="1:16" ht="27.95" customHeight="1" x14ac:dyDescent="0.25">
      <c r="A322">
        <v>318</v>
      </c>
      <c r="B322" s="3">
        <f>IF(Inputs!$B$28&lt;&gt;"Ready to model","PENDING INPUTS",L321)</f>
        <v>0</v>
      </c>
      <c r="C322" s="3">
        <f>IF(Inputs!$B$28&lt;&gt;"Ready to model","PENDING INPUTS",M321)</f>
        <v>0</v>
      </c>
      <c r="D322" s="3">
        <f>IF(Inputs!$B$28&lt;&gt;"Ready to model","PENDING INPUTS",ROUND(B322*(Inputs!$B$17)/12,2))</f>
        <v>0</v>
      </c>
      <c r="E322" s="3">
        <f>IF(Inputs!$B$28&lt;&gt;"Ready to model","PENDING INPUTS",ROUND(C322*Inputs!$B$5/12,2))</f>
        <v>0</v>
      </c>
      <c r="F322" s="3">
        <f>IF(Inputs!$B$28&lt;&gt;"Ready to model","PENDING INPUTS",MIN(B322+D322,IF(A322&gt;=Inputs!$B$18,B322+D322,ROUND(IF(Inputs!$B$17=0,Inputs!$B$8*(1+Inputs!$B$19*Inputs!$B$20)/Inputs!$B$18,-PMT(Inputs!$B$17/12,Inputs!$B$18,Inputs!$B$8*(1+Inputs!$B$19*Inputs!$B$20))),2))))</f>
        <v>0</v>
      </c>
      <c r="G322" s="3">
        <f>IF(Inputs!$B$28&lt;&gt;"Ready to model","PENDING INPUTS",MIN(C322+E322,Inputs!$B$9))</f>
        <v>0</v>
      </c>
      <c r="H322" s="3">
        <f>IF(Inputs!$B$28&lt;&gt;"Ready to model","PENDING INPUTS",Inputs!$B$7)</f>
        <v>550</v>
      </c>
      <c r="I322" s="3">
        <f>IF(Inputs!$B$28&lt;&gt;"Ready to model","PENDING INPUTS",MAX(0,F322+G322-H322))</f>
        <v>0</v>
      </c>
      <c r="J322" s="3">
        <f>IF(Inputs!$B$28&lt;&gt;"Ready to model","PENDING INPUTS",IF(F322+G322&gt;H322,IF(F322+G322=0,0,H322*F322/(F322+G322)),MIN(B322+D322,F322+MAX(0,H322-F322-G322-IF((Inputs!$B$17)&lt;Inputs!$B$5,C322+E322-G322,0)))))</f>
        <v>0</v>
      </c>
      <c r="K322" s="3">
        <f>IF(Inputs!$B$28&lt;&gt;"Ready to model","PENDING INPUTS",MIN(C322+E322,MAX(0,H322-J322)))</f>
        <v>0</v>
      </c>
      <c r="L322" s="3">
        <f>IF(Inputs!$B$28&lt;&gt;"Ready to model","PENDING INPUTS",MAX(0,B322+D322-J322))</f>
        <v>0</v>
      </c>
      <c r="M322" s="3">
        <f>IF(Inputs!$B$28&lt;&gt;"Ready to model","PENDING INPUTS",MAX(0,C322+E322-K322))</f>
        <v>0</v>
      </c>
      <c r="N322" s="3">
        <f>IF(Inputs!$B$28&lt;&gt;"Ready to model","PENDING INPUTS",L322+M322)</f>
        <v>0</v>
      </c>
      <c r="O322" s="3">
        <f>IF(Inputs!$B$28&lt;&gt;"Ready to model","PENDING INPUTS",D322+E322+O321)</f>
        <v>1516.37</v>
      </c>
      <c r="P322" s="3">
        <f>IF(Inputs!$B$28&lt;&gt;"Ready to model","PENDING INPUTS",J322+K322+P321)</f>
        <v>11532.370000000006</v>
      </c>
    </row>
    <row r="323" spans="1:16" ht="27.95" customHeight="1" x14ac:dyDescent="0.25">
      <c r="A323">
        <v>319</v>
      </c>
      <c r="B323" s="3">
        <f>IF(Inputs!$B$28&lt;&gt;"Ready to model","PENDING INPUTS",L322)</f>
        <v>0</v>
      </c>
      <c r="C323" s="3">
        <f>IF(Inputs!$B$28&lt;&gt;"Ready to model","PENDING INPUTS",M322)</f>
        <v>0</v>
      </c>
      <c r="D323" s="3">
        <f>IF(Inputs!$B$28&lt;&gt;"Ready to model","PENDING INPUTS",ROUND(B323*(Inputs!$B$17)/12,2))</f>
        <v>0</v>
      </c>
      <c r="E323" s="3">
        <f>IF(Inputs!$B$28&lt;&gt;"Ready to model","PENDING INPUTS",ROUND(C323*Inputs!$B$5/12,2))</f>
        <v>0</v>
      </c>
      <c r="F323" s="3">
        <f>IF(Inputs!$B$28&lt;&gt;"Ready to model","PENDING INPUTS",MIN(B323+D323,IF(A323&gt;=Inputs!$B$18,B323+D323,ROUND(IF(Inputs!$B$17=0,Inputs!$B$8*(1+Inputs!$B$19*Inputs!$B$20)/Inputs!$B$18,-PMT(Inputs!$B$17/12,Inputs!$B$18,Inputs!$B$8*(1+Inputs!$B$19*Inputs!$B$20))),2))))</f>
        <v>0</v>
      </c>
      <c r="G323" s="3">
        <f>IF(Inputs!$B$28&lt;&gt;"Ready to model","PENDING INPUTS",MIN(C323+E323,Inputs!$B$9))</f>
        <v>0</v>
      </c>
      <c r="H323" s="3">
        <f>IF(Inputs!$B$28&lt;&gt;"Ready to model","PENDING INPUTS",Inputs!$B$7)</f>
        <v>550</v>
      </c>
      <c r="I323" s="3">
        <f>IF(Inputs!$B$28&lt;&gt;"Ready to model","PENDING INPUTS",MAX(0,F323+G323-H323))</f>
        <v>0</v>
      </c>
      <c r="J323" s="3">
        <f>IF(Inputs!$B$28&lt;&gt;"Ready to model","PENDING INPUTS",IF(F323+G323&gt;H323,IF(F323+G323=0,0,H323*F323/(F323+G323)),MIN(B323+D323,F323+MAX(0,H323-F323-G323-IF((Inputs!$B$17)&lt;Inputs!$B$5,C323+E323-G323,0)))))</f>
        <v>0</v>
      </c>
      <c r="K323" s="3">
        <f>IF(Inputs!$B$28&lt;&gt;"Ready to model","PENDING INPUTS",MIN(C323+E323,MAX(0,H323-J323)))</f>
        <v>0</v>
      </c>
      <c r="L323" s="3">
        <f>IF(Inputs!$B$28&lt;&gt;"Ready to model","PENDING INPUTS",MAX(0,B323+D323-J323))</f>
        <v>0</v>
      </c>
      <c r="M323" s="3">
        <f>IF(Inputs!$B$28&lt;&gt;"Ready to model","PENDING INPUTS",MAX(0,C323+E323-K323))</f>
        <v>0</v>
      </c>
      <c r="N323" s="3">
        <f>IF(Inputs!$B$28&lt;&gt;"Ready to model","PENDING INPUTS",L323+M323)</f>
        <v>0</v>
      </c>
      <c r="O323" s="3">
        <f>IF(Inputs!$B$28&lt;&gt;"Ready to model","PENDING INPUTS",D323+E323+O322)</f>
        <v>1516.37</v>
      </c>
      <c r="P323" s="3">
        <f>IF(Inputs!$B$28&lt;&gt;"Ready to model","PENDING INPUTS",J323+K323+P322)</f>
        <v>11532.370000000006</v>
      </c>
    </row>
    <row r="324" spans="1:16" ht="27.95" customHeight="1" x14ac:dyDescent="0.25">
      <c r="A324">
        <v>320</v>
      </c>
      <c r="B324" s="3">
        <f>IF(Inputs!$B$28&lt;&gt;"Ready to model","PENDING INPUTS",L323)</f>
        <v>0</v>
      </c>
      <c r="C324" s="3">
        <f>IF(Inputs!$B$28&lt;&gt;"Ready to model","PENDING INPUTS",M323)</f>
        <v>0</v>
      </c>
      <c r="D324" s="3">
        <f>IF(Inputs!$B$28&lt;&gt;"Ready to model","PENDING INPUTS",ROUND(B324*(Inputs!$B$17)/12,2))</f>
        <v>0</v>
      </c>
      <c r="E324" s="3">
        <f>IF(Inputs!$B$28&lt;&gt;"Ready to model","PENDING INPUTS",ROUND(C324*Inputs!$B$5/12,2))</f>
        <v>0</v>
      </c>
      <c r="F324" s="3">
        <f>IF(Inputs!$B$28&lt;&gt;"Ready to model","PENDING INPUTS",MIN(B324+D324,IF(A324&gt;=Inputs!$B$18,B324+D324,ROUND(IF(Inputs!$B$17=0,Inputs!$B$8*(1+Inputs!$B$19*Inputs!$B$20)/Inputs!$B$18,-PMT(Inputs!$B$17/12,Inputs!$B$18,Inputs!$B$8*(1+Inputs!$B$19*Inputs!$B$20))),2))))</f>
        <v>0</v>
      </c>
      <c r="G324" s="3">
        <f>IF(Inputs!$B$28&lt;&gt;"Ready to model","PENDING INPUTS",MIN(C324+E324,Inputs!$B$9))</f>
        <v>0</v>
      </c>
      <c r="H324" s="3">
        <f>IF(Inputs!$B$28&lt;&gt;"Ready to model","PENDING INPUTS",Inputs!$B$7)</f>
        <v>550</v>
      </c>
      <c r="I324" s="3">
        <f>IF(Inputs!$B$28&lt;&gt;"Ready to model","PENDING INPUTS",MAX(0,F324+G324-H324))</f>
        <v>0</v>
      </c>
      <c r="J324" s="3">
        <f>IF(Inputs!$B$28&lt;&gt;"Ready to model","PENDING INPUTS",IF(F324+G324&gt;H324,IF(F324+G324=0,0,H324*F324/(F324+G324)),MIN(B324+D324,F324+MAX(0,H324-F324-G324-IF((Inputs!$B$17)&lt;Inputs!$B$5,C324+E324-G324,0)))))</f>
        <v>0</v>
      </c>
      <c r="K324" s="3">
        <f>IF(Inputs!$B$28&lt;&gt;"Ready to model","PENDING INPUTS",MIN(C324+E324,MAX(0,H324-J324)))</f>
        <v>0</v>
      </c>
      <c r="L324" s="3">
        <f>IF(Inputs!$B$28&lt;&gt;"Ready to model","PENDING INPUTS",MAX(0,B324+D324-J324))</f>
        <v>0</v>
      </c>
      <c r="M324" s="3">
        <f>IF(Inputs!$B$28&lt;&gt;"Ready to model","PENDING INPUTS",MAX(0,C324+E324-K324))</f>
        <v>0</v>
      </c>
      <c r="N324" s="3">
        <f>IF(Inputs!$B$28&lt;&gt;"Ready to model","PENDING INPUTS",L324+M324)</f>
        <v>0</v>
      </c>
      <c r="O324" s="3">
        <f>IF(Inputs!$B$28&lt;&gt;"Ready to model","PENDING INPUTS",D324+E324+O323)</f>
        <v>1516.37</v>
      </c>
      <c r="P324" s="3">
        <f>IF(Inputs!$B$28&lt;&gt;"Ready to model","PENDING INPUTS",J324+K324+P323)</f>
        <v>11532.370000000006</v>
      </c>
    </row>
    <row r="325" spans="1:16" ht="27.95" customHeight="1" x14ac:dyDescent="0.25">
      <c r="A325">
        <v>321</v>
      </c>
      <c r="B325" s="3">
        <f>IF(Inputs!$B$28&lt;&gt;"Ready to model","PENDING INPUTS",L324)</f>
        <v>0</v>
      </c>
      <c r="C325" s="3">
        <f>IF(Inputs!$B$28&lt;&gt;"Ready to model","PENDING INPUTS",M324)</f>
        <v>0</v>
      </c>
      <c r="D325" s="3">
        <f>IF(Inputs!$B$28&lt;&gt;"Ready to model","PENDING INPUTS",ROUND(B325*(Inputs!$B$17)/12,2))</f>
        <v>0</v>
      </c>
      <c r="E325" s="3">
        <f>IF(Inputs!$B$28&lt;&gt;"Ready to model","PENDING INPUTS",ROUND(C325*Inputs!$B$5/12,2))</f>
        <v>0</v>
      </c>
      <c r="F325" s="3">
        <f>IF(Inputs!$B$28&lt;&gt;"Ready to model","PENDING INPUTS",MIN(B325+D325,IF(A325&gt;=Inputs!$B$18,B325+D325,ROUND(IF(Inputs!$B$17=0,Inputs!$B$8*(1+Inputs!$B$19*Inputs!$B$20)/Inputs!$B$18,-PMT(Inputs!$B$17/12,Inputs!$B$18,Inputs!$B$8*(1+Inputs!$B$19*Inputs!$B$20))),2))))</f>
        <v>0</v>
      </c>
      <c r="G325" s="3">
        <f>IF(Inputs!$B$28&lt;&gt;"Ready to model","PENDING INPUTS",MIN(C325+E325,Inputs!$B$9))</f>
        <v>0</v>
      </c>
      <c r="H325" s="3">
        <f>IF(Inputs!$B$28&lt;&gt;"Ready to model","PENDING INPUTS",Inputs!$B$7)</f>
        <v>550</v>
      </c>
      <c r="I325" s="3">
        <f>IF(Inputs!$B$28&lt;&gt;"Ready to model","PENDING INPUTS",MAX(0,F325+G325-H325))</f>
        <v>0</v>
      </c>
      <c r="J325" s="3">
        <f>IF(Inputs!$B$28&lt;&gt;"Ready to model","PENDING INPUTS",IF(F325+G325&gt;H325,IF(F325+G325=0,0,H325*F325/(F325+G325)),MIN(B325+D325,F325+MAX(0,H325-F325-G325-IF((Inputs!$B$17)&lt;Inputs!$B$5,C325+E325-G325,0)))))</f>
        <v>0</v>
      </c>
      <c r="K325" s="3">
        <f>IF(Inputs!$B$28&lt;&gt;"Ready to model","PENDING INPUTS",MIN(C325+E325,MAX(0,H325-J325)))</f>
        <v>0</v>
      </c>
      <c r="L325" s="3">
        <f>IF(Inputs!$B$28&lt;&gt;"Ready to model","PENDING INPUTS",MAX(0,B325+D325-J325))</f>
        <v>0</v>
      </c>
      <c r="M325" s="3">
        <f>IF(Inputs!$B$28&lt;&gt;"Ready to model","PENDING INPUTS",MAX(0,C325+E325-K325))</f>
        <v>0</v>
      </c>
      <c r="N325" s="3">
        <f>IF(Inputs!$B$28&lt;&gt;"Ready to model","PENDING INPUTS",L325+M325)</f>
        <v>0</v>
      </c>
      <c r="O325" s="3">
        <f>IF(Inputs!$B$28&lt;&gt;"Ready to model","PENDING INPUTS",D325+E325+O324)</f>
        <v>1516.37</v>
      </c>
      <c r="P325" s="3">
        <f>IF(Inputs!$B$28&lt;&gt;"Ready to model","PENDING INPUTS",J325+K325+P324)</f>
        <v>11532.370000000006</v>
      </c>
    </row>
    <row r="326" spans="1:16" ht="27.95" customHeight="1" x14ac:dyDescent="0.25">
      <c r="A326">
        <v>322</v>
      </c>
      <c r="B326" s="3">
        <f>IF(Inputs!$B$28&lt;&gt;"Ready to model","PENDING INPUTS",L325)</f>
        <v>0</v>
      </c>
      <c r="C326" s="3">
        <f>IF(Inputs!$B$28&lt;&gt;"Ready to model","PENDING INPUTS",M325)</f>
        <v>0</v>
      </c>
      <c r="D326" s="3">
        <f>IF(Inputs!$B$28&lt;&gt;"Ready to model","PENDING INPUTS",ROUND(B326*(Inputs!$B$17)/12,2))</f>
        <v>0</v>
      </c>
      <c r="E326" s="3">
        <f>IF(Inputs!$B$28&lt;&gt;"Ready to model","PENDING INPUTS",ROUND(C326*Inputs!$B$5/12,2))</f>
        <v>0</v>
      </c>
      <c r="F326" s="3">
        <f>IF(Inputs!$B$28&lt;&gt;"Ready to model","PENDING INPUTS",MIN(B326+D326,IF(A326&gt;=Inputs!$B$18,B326+D326,ROUND(IF(Inputs!$B$17=0,Inputs!$B$8*(1+Inputs!$B$19*Inputs!$B$20)/Inputs!$B$18,-PMT(Inputs!$B$17/12,Inputs!$B$18,Inputs!$B$8*(1+Inputs!$B$19*Inputs!$B$20))),2))))</f>
        <v>0</v>
      </c>
      <c r="G326" s="3">
        <f>IF(Inputs!$B$28&lt;&gt;"Ready to model","PENDING INPUTS",MIN(C326+E326,Inputs!$B$9))</f>
        <v>0</v>
      </c>
      <c r="H326" s="3">
        <f>IF(Inputs!$B$28&lt;&gt;"Ready to model","PENDING INPUTS",Inputs!$B$7)</f>
        <v>550</v>
      </c>
      <c r="I326" s="3">
        <f>IF(Inputs!$B$28&lt;&gt;"Ready to model","PENDING INPUTS",MAX(0,F326+G326-H326))</f>
        <v>0</v>
      </c>
      <c r="J326" s="3">
        <f>IF(Inputs!$B$28&lt;&gt;"Ready to model","PENDING INPUTS",IF(F326+G326&gt;H326,IF(F326+G326=0,0,H326*F326/(F326+G326)),MIN(B326+D326,F326+MAX(0,H326-F326-G326-IF((Inputs!$B$17)&lt;Inputs!$B$5,C326+E326-G326,0)))))</f>
        <v>0</v>
      </c>
      <c r="K326" s="3">
        <f>IF(Inputs!$B$28&lt;&gt;"Ready to model","PENDING INPUTS",MIN(C326+E326,MAX(0,H326-J326)))</f>
        <v>0</v>
      </c>
      <c r="L326" s="3">
        <f>IF(Inputs!$B$28&lt;&gt;"Ready to model","PENDING INPUTS",MAX(0,B326+D326-J326))</f>
        <v>0</v>
      </c>
      <c r="M326" s="3">
        <f>IF(Inputs!$B$28&lt;&gt;"Ready to model","PENDING INPUTS",MAX(0,C326+E326-K326))</f>
        <v>0</v>
      </c>
      <c r="N326" s="3">
        <f>IF(Inputs!$B$28&lt;&gt;"Ready to model","PENDING INPUTS",L326+M326)</f>
        <v>0</v>
      </c>
      <c r="O326" s="3">
        <f>IF(Inputs!$B$28&lt;&gt;"Ready to model","PENDING INPUTS",D326+E326+O325)</f>
        <v>1516.37</v>
      </c>
      <c r="P326" s="3">
        <f>IF(Inputs!$B$28&lt;&gt;"Ready to model","PENDING INPUTS",J326+K326+P325)</f>
        <v>11532.370000000006</v>
      </c>
    </row>
    <row r="327" spans="1:16" ht="27.95" customHeight="1" x14ac:dyDescent="0.25">
      <c r="A327">
        <v>323</v>
      </c>
      <c r="B327" s="3">
        <f>IF(Inputs!$B$28&lt;&gt;"Ready to model","PENDING INPUTS",L326)</f>
        <v>0</v>
      </c>
      <c r="C327" s="3">
        <f>IF(Inputs!$B$28&lt;&gt;"Ready to model","PENDING INPUTS",M326)</f>
        <v>0</v>
      </c>
      <c r="D327" s="3">
        <f>IF(Inputs!$B$28&lt;&gt;"Ready to model","PENDING INPUTS",ROUND(B327*(Inputs!$B$17)/12,2))</f>
        <v>0</v>
      </c>
      <c r="E327" s="3">
        <f>IF(Inputs!$B$28&lt;&gt;"Ready to model","PENDING INPUTS",ROUND(C327*Inputs!$B$5/12,2))</f>
        <v>0</v>
      </c>
      <c r="F327" s="3">
        <f>IF(Inputs!$B$28&lt;&gt;"Ready to model","PENDING INPUTS",MIN(B327+D327,IF(A327&gt;=Inputs!$B$18,B327+D327,ROUND(IF(Inputs!$B$17=0,Inputs!$B$8*(1+Inputs!$B$19*Inputs!$B$20)/Inputs!$B$18,-PMT(Inputs!$B$17/12,Inputs!$B$18,Inputs!$B$8*(1+Inputs!$B$19*Inputs!$B$20))),2))))</f>
        <v>0</v>
      </c>
      <c r="G327" s="3">
        <f>IF(Inputs!$B$28&lt;&gt;"Ready to model","PENDING INPUTS",MIN(C327+E327,Inputs!$B$9))</f>
        <v>0</v>
      </c>
      <c r="H327" s="3">
        <f>IF(Inputs!$B$28&lt;&gt;"Ready to model","PENDING INPUTS",Inputs!$B$7)</f>
        <v>550</v>
      </c>
      <c r="I327" s="3">
        <f>IF(Inputs!$B$28&lt;&gt;"Ready to model","PENDING INPUTS",MAX(0,F327+G327-H327))</f>
        <v>0</v>
      </c>
      <c r="J327" s="3">
        <f>IF(Inputs!$B$28&lt;&gt;"Ready to model","PENDING INPUTS",IF(F327+G327&gt;H327,IF(F327+G327=0,0,H327*F327/(F327+G327)),MIN(B327+D327,F327+MAX(0,H327-F327-G327-IF((Inputs!$B$17)&lt;Inputs!$B$5,C327+E327-G327,0)))))</f>
        <v>0</v>
      </c>
      <c r="K327" s="3">
        <f>IF(Inputs!$B$28&lt;&gt;"Ready to model","PENDING INPUTS",MIN(C327+E327,MAX(0,H327-J327)))</f>
        <v>0</v>
      </c>
      <c r="L327" s="3">
        <f>IF(Inputs!$B$28&lt;&gt;"Ready to model","PENDING INPUTS",MAX(0,B327+D327-J327))</f>
        <v>0</v>
      </c>
      <c r="M327" s="3">
        <f>IF(Inputs!$B$28&lt;&gt;"Ready to model","PENDING INPUTS",MAX(0,C327+E327-K327))</f>
        <v>0</v>
      </c>
      <c r="N327" s="3">
        <f>IF(Inputs!$B$28&lt;&gt;"Ready to model","PENDING INPUTS",L327+M327)</f>
        <v>0</v>
      </c>
      <c r="O327" s="3">
        <f>IF(Inputs!$B$28&lt;&gt;"Ready to model","PENDING INPUTS",D327+E327+O326)</f>
        <v>1516.37</v>
      </c>
      <c r="P327" s="3">
        <f>IF(Inputs!$B$28&lt;&gt;"Ready to model","PENDING INPUTS",J327+K327+P326)</f>
        <v>11532.370000000006</v>
      </c>
    </row>
    <row r="328" spans="1:16" ht="27.95" customHeight="1" x14ac:dyDescent="0.25">
      <c r="A328">
        <v>324</v>
      </c>
      <c r="B328" s="3">
        <f>IF(Inputs!$B$28&lt;&gt;"Ready to model","PENDING INPUTS",L327)</f>
        <v>0</v>
      </c>
      <c r="C328" s="3">
        <f>IF(Inputs!$B$28&lt;&gt;"Ready to model","PENDING INPUTS",M327)</f>
        <v>0</v>
      </c>
      <c r="D328" s="3">
        <f>IF(Inputs!$B$28&lt;&gt;"Ready to model","PENDING INPUTS",ROUND(B328*(Inputs!$B$17)/12,2))</f>
        <v>0</v>
      </c>
      <c r="E328" s="3">
        <f>IF(Inputs!$B$28&lt;&gt;"Ready to model","PENDING INPUTS",ROUND(C328*Inputs!$B$5/12,2))</f>
        <v>0</v>
      </c>
      <c r="F328" s="3">
        <f>IF(Inputs!$B$28&lt;&gt;"Ready to model","PENDING INPUTS",MIN(B328+D328,IF(A328&gt;=Inputs!$B$18,B328+D328,ROUND(IF(Inputs!$B$17=0,Inputs!$B$8*(1+Inputs!$B$19*Inputs!$B$20)/Inputs!$B$18,-PMT(Inputs!$B$17/12,Inputs!$B$18,Inputs!$B$8*(1+Inputs!$B$19*Inputs!$B$20))),2))))</f>
        <v>0</v>
      </c>
      <c r="G328" s="3">
        <f>IF(Inputs!$B$28&lt;&gt;"Ready to model","PENDING INPUTS",MIN(C328+E328,Inputs!$B$9))</f>
        <v>0</v>
      </c>
      <c r="H328" s="3">
        <f>IF(Inputs!$B$28&lt;&gt;"Ready to model","PENDING INPUTS",Inputs!$B$7)</f>
        <v>550</v>
      </c>
      <c r="I328" s="3">
        <f>IF(Inputs!$B$28&lt;&gt;"Ready to model","PENDING INPUTS",MAX(0,F328+G328-H328))</f>
        <v>0</v>
      </c>
      <c r="J328" s="3">
        <f>IF(Inputs!$B$28&lt;&gt;"Ready to model","PENDING INPUTS",IF(F328+G328&gt;H328,IF(F328+G328=0,0,H328*F328/(F328+G328)),MIN(B328+D328,F328+MAX(0,H328-F328-G328-IF((Inputs!$B$17)&lt;Inputs!$B$5,C328+E328-G328,0)))))</f>
        <v>0</v>
      </c>
      <c r="K328" s="3">
        <f>IF(Inputs!$B$28&lt;&gt;"Ready to model","PENDING INPUTS",MIN(C328+E328,MAX(0,H328-J328)))</f>
        <v>0</v>
      </c>
      <c r="L328" s="3">
        <f>IF(Inputs!$B$28&lt;&gt;"Ready to model","PENDING INPUTS",MAX(0,B328+D328-J328))</f>
        <v>0</v>
      </c>
      <c r="M328" s="3">
        <f>IF(Inputs!$B$28&lt;&gt;"Ready to model","PENDING INPUTS",MAX(0,C328+E328-K328))</f>
        <v>0</v>
      </c>
      <c r="N328" s="3">
        <f>IF(Inputs!$B$28&lt;&gt;"Ready to model","PENDING INPUTS",L328+M328)</f>
        <v>0</v>
      </c>
      <c r="O328" s="3">
        <f>IF(Inputs!$B$28&lt;&gt;"Ready to model","PENDING INPUTS",D328+E328+O327)</f>
        <v>1516.37</v>
      </c>
      <c r="P328" s="3">
        <f>IF(Inputs!$B$28&lt;&gt;"Ready to model","PENDING INPUTS",J328+K328+P327)</f>
        <v>11532.370000000006</v>
      </c>
    </row>
    <row r="329" spans="1:16" ht="27.95" customHeight="1" x14ac:dyDescent="0.25">
      <c r="A329">
        <v>325</v>
      </c>
      <c r="B329" s="3">
        <f>IF(Inputs!$B$28&lt;&gt;"Ready to model","PENDING INPUTS",L328)</f>
        <v>0</v>
      </c>
      <c r="C329" s="3">
        <f>IF(Inputs!$B$28&lt;&gt;"Ready to model","PENDING INPUTS",M328)</f>
        <v>0</v>
      </c>
      <c r="D329" s="3">
        <f>IF(Inputs!$B$28&lt;&gt;"Ready to model","PENDING INPUTS",ROUND(B329*(Inputs!$B$17)/12,2))</f>
        <v>0</v>
      </c>
      <c r="E329" s="3">
        <f>IF(Inputs!$B$28&lt;&gt;"Ready to model","PENDING INPUTS",ROUND(C329*Inputs!$B$5/12,2))</f>
        <v>0</v>
      </c>
      <c r="F329" s="3">
        <f>IF(Inputs!$B$28&lt;&gt;"Ready to model","PENDING INPUTS",MIN(B329+D329,IF(A329&gt;=Inputs!$B$18,B329+D329,ROUND(IF(Inputs!$B$17=0,Inputs!$B$8*(1+Inputs!$B$19*Inputs!$B$20)/Inputs!$B$18,-PMT(Inputs!$B$17/12,Inputs!$B$18,Inputs!$B$8*(1+Inputs!$B$19*Inputs!$B$20))),2))))</f>
        <v>0</v>
      </c>
      <c r="G329" s="3">
        <f>IF(Inputs!$B$28&lt;&gt;"Ready to model","PENDING INPUTS",MIN(C329+E329,Inputs!$B$9))</f>
        <v>0</v>
      </c>
      <c r="H329" s="3">
        <f>IF(Inputs!$B$28&lt;&gt;"Ready to model","PENDING INPUTS",Inputs!$B$7)</f>
        <v>550</v>
      </c>
      <c r="I329" s="3">
        <f>IF(Inputs!$B$28&lt;&gt;"Ready to model","PENDING INPUTS",MAX(0,F329+G329-H329))</f>
        <v>0</v>
      </c>
      <c r="J329" s="3">
        <f>IF(Inputs!$B$28&lt;&gt;"Ready to model","PENDING INPUTS",IF(F329+G329&gt;H329,IF(F329+G329=0,0,H329*F329/(F329+G329)),MIN(B329+D329,F329+MAX(0,H329-F329-G329-IF((Inputs!$B$17)&lt;Inputs!$B$5,C329+E329-G329,0)))))</f>
        <v>0</v>
      </c>
      <c r="K329" s="3">
        <f>IF(Inputs!$B$28&lt;&gt;"Ready to model","PENDING INPUTS",MIN(C329+E329,MAX(0,H329-J329)))</f>
        <v>0</v>
      </c>
      <c r="L329" s="3">
        <f>IF(Inputs!$B$28&lt;&gt;"Ready to model","PENDING INPUTS",MAX(0,B329+D329-J329))</f>
        <v>0</v>
      </c>
      <c r="M329" s="3">
        <f>IF(Inputs!$B$28&lt;&gt;"Ready to model","PENDING INPUTS",MAX(0,C329+E329-K329))</f>
        <v>0</v>
      </c>
      <c r="N329" s="3">
        <f>IF(Inputs!$B$28&lt;&gt;"Ready to model","PENDING INPUTS",L329+M329)</f>
        <v>0</v>
      </c>
      <c r="O329" s="3">
        <f>IF(Inputs!$B$28&lt;&gt;"Ready to model","PENDING INPUTS",D329+E329+O328)</f>
        <v>1516.37</v>
      </c>
      <c r="P329" s="3">
        <f>IF(Inputs!$B$28&lt;&gt;"Ready to model","PENDING INPUTS",J329+K329+P328)</f>
        <v>11532.370000000006</v>
      </c>
    </row>
    <row r="330" spans="1:16" ht="27.95" customHeight="1" x14ac:dyDescent="0.25">
      <c r="A330">
        <v>326</v>
      </c>
      <c r="B330" s="3">
        <f>IF(Inputs!$B$28&lt;&gt;"Ready to model","PENDING INPUTS",L329)</f>
        <v>0</v>
      </c>
      <c r="C330" s="3">
        <f>IF(Inputs!$B$28&lt;&gt;"Ready to model","PENDING INPUTS",M329)</f>
        <v>0</v>
      </c>
      <c r="D330" s="3">
        <f>IF(Inputs!$B$28&lt;&gt;"Ready to model","PENDING INPUTS",ROUND(B330*(Inputs!$B$17)/12,2))</f>
        <v>0</v>
      </c>
      <c r="E330" s="3">
        <f>IF(Inputs!$B$28&lt;&gt;"Ready to model","PENDING INPUTS",ROUND(C330*Inputs!$B$5/12,2))</f>
        <v>0</v>
      </c>
      <c r="F330" s="3">
        <f>IF(Inputs!$B$28&lt;&gt;"Ready to model","PENDING INPUTS",MIN(B330+D330,IF(A330&gt;=Inputs!$B$18,B330+D330,ROUND(IF(Inputs!$B$17=0,Inputs!$B$8*(1+Inputs!$B$19*Inputs!$B$20)/Inputs!$B$18,-PMT(Inputs!$B$17/12,Inputs!$B$18,Inputs!$B$8*(1+Inputs!$B$19*Inputs!$B$20))),2))))</f>
        <v>0</v>
      </c>
      <c r="G330" s="3">
        <f>IF(Inputs!$B$28&lt;&gt;"Ready to model","PENDING INPUTS",MIN(C330+E330,Inputs!$B$9))</f>
        <v>0</v>
      </c>
      <c r="H330" s="3">
        <f>IF(Inputs!$B$28&lt;&gt;"Ready to model","PENDING INPUTS",Inputs!$B$7)</f>
        <v>550</v>
      </c>
      <c r="I330" s="3">
        <f>IF(Inputs!$B$28&lt;&gt;"Ready to model","PENDING INPUTS",MAX(0,F330+G330-H330))</f>
        <v>0</v>
      </c>
      <c r="J330" s="3">
        <f>IF(Inputs!$B$28&lt;&gt;"Ready to model","PENDING INPUTS",IF(F330+G330&gt;H330,IF(F330+G330=0,0,H330*F330/(F330+G330)),MIN(B330+D330,F330+MAX(0,H330-F330-G330-IF((Inputs!$B$17)&lt;Inputs!$B$5,C330+E330-G330,0)))))</f>
        <v>0</v>
      </c>
      <c r="K330" s="3">
        <f>IF(Inputs!$B$28&lt;&gt;"Ready to model","PENDING INPUTS",MIN(C330+E330,MAX(0,H330-J330)))</f>
        <v>0</v>
      </c>
      <c r="L330" s="3">
        <f>IF(Inputs!$B$28&lt;&gt;"Ready to model","PENDING INPUTS",MAX(0,B330+D330-J330))</f>
        <v>0</v>
      </c>
      <c r="M330" s="3">
        <f>IF(Inputs!$B$28&lt;&gt;"Ready to model","PENDING INPUTS",MAX(0,C330+E330-K330))</f>
        <v>0</v>
      </c>
      <c r="N330" s="3">
        <f>IF(Inputs!$B$28&lt;&gt;"Ready to model","PENDING INPUTS",L330+M330)</f>
        <v>0</v>
      </c>
      <c r="O330" s="3">
        <f>IF(Inputs!$B$28&lt;&gt;"Ready to model","PENDING INPUTS",D330+E330+O329)</f>
        <v>1516.37</v>
      </c>
      <c r="P330" s="3">
        <f>IF(Inputs!$B$28&lt;&gt;"Ready to model","PENDING INPUTS",J330+K330+P329)</f>
        <v>11532.370000000006</v>
      </c>
    </row>
    <row r="331" spans="1:16" ht="27.95" customHeight="1" x14ac:dyDescent="0.25">
      <c r="A331">
        <v>327</v>
      </c>
      <c r="B331" s="3">
        <f>IF(Inputs!$B$28&lt;&gt;"Ready to model","PENDING INPUTS",L330)</f>
        <v>0</v>
      </c>
      <c r="C331" s="3">
        <f>IF(Inputs!$B$28&lt;&gt;"Ready to model","PENDING INPUTS",M330)</f>
        <v>0</v>
      </c>
      <c r="D331" s="3">
        <f>IF(Inputs!$B$28&lt;&gt;"Ready to model","PENDING INPUTS",ROUND(B331*(Inputs!$B$17)/12,2))</f>
        <v>0</v>
      </c>
      <c r="E331" s="3">
        <f>IF(Inputs!$B$28&lt;&gt;"Ready to model","PENDING INPUTS",ROUND(C331*Inputs!$B$5/12,2))</f>
        <v>0</v>
      </c>
      <c r="F331" s="3">
        <f>IF(Inputs!$B$28&lt;&gt;"Ready to model","PENDING INPUTS",MIN(B331+D331,IF(A331&gt;=Inputs!$B$18,B331+D331,ROUND(IF(Inputs!$B$17=0,Inputs!$B$8*(1+Inputs!$B$19*Inputs!$B$20)/Inputs!$B$18,-PMT(Inputs!$B$17/12,Inputs!$B$18,Inputs!$B$8*(1+Inputs!$B$19*Inputs!$B$20))),2))))</f>
        <v>0</v>
      </c>
      <c r="G331" s="3">
        <f>IF(Inputs!$B$28&lt;&gt;"Ready to model","PENDING INPUTS",MIN(C331+E331,Inputs!$B$9))</f>
        <v>0</v>
      </c>
      <c r="H331" s="3">
        <f>IF(Inputs!$B$28&lt;&gt;"Ready to model","PENDING INPUTS",Inputs!$B$7)</f>
        <v>550</v>
      </c>
      <c r="I331" s="3">
        <f>IF(Inputs!$B$28&lt;&gt;"Ready to model","PENDING INPUTS",MAX(0,F331+G331-H331))</f>
        <v>0</v>
      </c>
      <c r="J331" s="3">
        <f>IF(Inputs!$B$28&lt;&gt;"Ready to model","PENDING INPUTS",IF(F331+G331&gt;H331,IF(F331+G331=0,0,H331*F331/(F331+G331)),MIN(B331+D331,F331+MAX(0,H331-F331-G331-IF((Inputs!$B$17)&lt;Inputs!$B$5,C331+E331-G331,0)))))</f>
        <v>0</v>
      </c>
      <c r="K331" s="3">
        <f>IF(Inputs!$B$28&lt;&gt;"Ready to model","PENDING INPUTS",MIN(C331+E331,MAX(0,H331-J331)))</f>
        <v>0</v>
      </c>
      <c r="L331" s="3">
        <f>IF(Inputs!$B$28&lt;&gt;"Ready to model","PENDING INPUTS",MAX(0,B331+D331-J331))</f>
        <v>0</v>
      </c>
      <c r="M331" s="3">
        <f>IF(Inputs!$B$28&lt;&gt;"Ready to model","PENDING INPUTS",MAX(0,C331+E331-K331))</f>
        <v>0</v>
      </c>
      <c r="N331" s="3">
        <f>IF(Inputs!$B$28&lt;&gt;"Ready to model","PENDING INPUTS",L331+M331)</f>
        <v>0</v>
      </c>
      <c r="O331" s="3">
        <f>IF(Inputs!$B$28&lt;&gt;"Ready to model","PENDING INPUTS",D331+E331+O330)</f>
        <v>1516.37</v>
      </c>
      <c r="P331" s="3">
        <f>IF(Inputs!$B$28&lt;&gt;"Ready to model","PENDING INPUTS",J331+K331+P330)</f>
        <v>11532.370000000006</v>
      </c>
    </row>
    <row r="332" spans="1:16" ht="27.95" customHeight="1" x14ac:dyDescent="0.25">
      <c r="A332">
        <v>328</v>
      </c>
      <c r="B332" s="3">
        <f>IF(Inputs!$B$28&lt;&gt;"Ready to model","PENDING INPUTS",L331)</f>
        <v>0</v>
      </c>
      <c r="C332" s="3">
        <f>IF(Inputs!$B$28&lt;&gt;"Ready to model","PENDING INPUTS",M331)</f>
        <v>0</v>
      </c>
      <c r="D332" s="3">
        <f>IF(Inputs!$B$28&lt;&gt;"Ready to model","PENDING INPUTS",ROUND(B332*(Inputs!$B$17)/12,2))</f>
        <v>0</v>
      </c>
      <c r="E332" s="3">
        <f>IF(Inputs!$B$28&lt;&gt;"Ready to model","PENDING INPUTS",ROUND(C332*Inputs!$B$5/12,2))</f>
        <v>0</v>
      </c>
      <c r="F332" s="3">
        <f>IF(Inputs!$B$28&lt;&gt;"Ready to model","PENDING INPUTS",MIN(B332+D332,IF(A332&gt;=Inputs!$B$18,B332+D332,ROUND(IF(Inputs!$B$17=0,Inputs!$B$8*(1+Inputs!$B$19*Inputs!$B$20)/Inputs!$B$18,-PMT(Inputs!$B$17/12,Inputs!$B$18,Inputs!$B$8*(1+Inputs!$B$19*Inputs!$B$20))),2))))</f>
        <v>0</v>
      </c>
      <c r="G332" s="3">
        <f>IF(Inputs!$B$28&lt;&gt;"Ready to model","PENDING INPUTS",MIN(C332+E332,Inputs!$B$9))</f>
        <v>0</v>
      </c>
      <c r="H332" s="3">
        <f>IF(Inputs!$B$28&lt;&gt;"Ready to model","PENDING INPUTS",Inputs!$B$7)</f>
        <v>550</v>
      </c>
      <c r="I332" s="3">
        <f>IF(Inputs!$B$28&lt;&gt;"Ready to model","PENDING INPUTS",MAX(0,F332+G332-H332))</f>
        <v>0</v>
      </c>
      <c r="J332" s="3">
        <f>IF(Inputs!$B$28&lt;&gt;"Ready to model","PENDING INPUTS",IF(F332+G332&gt;H332,IF(F332+G332=0,0,H332*F332/(F332+G332)),MIN(B332+D332,F332+MAX(0,H332-F332-G332-IF((Inputs!$B$17)&lt;Inputs!$B$5,C332+E332-G332,0)))))</f>
        <v>0</v>
      </c>
      <c r="K332" s="3">
        <f>IF(Inputs!$B$28&lt;&gt;"Ready to model","PENDING INPUTS",MIN(C332+E332,MAX(0,H332-J332)))</f>
        <v>0</v>
      </c>
      <c r="L332" s="3">
        <f>IF(Inputs!$B$28&lt;&gt;"Ready to model","PENDING INPUTS",MAX(0,B332+D332-J332))</f>
        <v>0</v>
      </c>
      <c r="M332" s="3">
        <f>IF(Inputs!$B$28&lt;&gt;"Ready to model","PENDING INPUTS",MAX(0,C332+E332-K332))</f>
        <v>0</v>
      </c>
      <c r="N332" s="3">
        <f>IF(Inputs!$B$28&lt;&gt;"Ready to model","PENDING INPUTS",L332+M332)</f>
        <v>0</v>
      </c>
      <c r="O332" s="3">
        <f>IF(Inputs!$B$28&lt;&gt;"Ready to model","PENDING INPUTS",D332+E332+O331)</f>
        <v>1516.37</v>
      </c>
      <c r="P332" s="3">
        <f>IF(Inputs!$B$28&lt;&gt;"Ready to model","PENDING INPUTS",J332+K332+P331)</f>
        <v>11532.370000000006</v>
      </c>
    </row>
    <row r="333" spans="1:16" ht="27.95" customHeight="1" x14ac:dyDescent="0.25">
      <c r="A333">
        <v>329</v>
      </c>
      <c r="B333" s="3">
        <f>IF(Inputs!$B$28&lt;&gt;"Ready to model","PENDING INPUTS",L332)</f>
        <v>0</v>
      </c>
      <c r="C333" s="3">
        <f>IF(Inputs!$B$28&lt;&gt;"Ready to model","PENDING INPUTS",M332)</f>
        <v>0</v>
      </c>
      <c r="D333" s="3">
        <f>IF(Inputs!$B$28&lt;&gt;"Ready to model","PENDING INPUTS",ROUND(B333*(Inputs!$B$17)/12,2))</f>
        <v>0</v>
      </c>
      <c r="E333" s="3">
        <f>IF(Inputs!$B$28&lt;&gt;"Ready to model","PENDING INPUTS",ROUND(C333*Inputs!$B$5/12,2))</f>
        <v>0</v>
      </c>
      <c r="F333" s="3">
        <f>IF(Inputs!$B$28&lt;&gt;"Ready to model","PENDING INPUTS",MIN(B333+D333,IF(A333&gt;=Inputs!$B$18,B333+D333,ROUND(IF(Inputs!$B$17=0,Inputs!$B$8*(1+Inputs!$B$19*Inputs!$B$20)/Inputs!$B$18,-PMT(Inputs!$B$17/12,Inputs!$B$18,Inputs!$B$8*(1+Inputs!$B$19*Inputs!$B$20))),2))))</f>
        <v>0</v>
      </c>
      <c r="G333" s="3">
        <f>IF(Inputs!$B$28&lt;&gt;"Ready to model","PENDING INPUTS",MIN(C333+E333,Inputs!$B$9))</f>
        <v>0</v>
      </c>
      <c r="H333" s="3">
        <f>IF(Inputs!$B$28&lt;&gt;"Ready to model","PENDING INPUTS",Inputs!$B$7)</f>
        <v>550</v>
      </c>
      <c r="I333" s="3">
        <f>IF(Inputs!$B$28&lt;&gt;"Ready to model","PENDING INPUTS",MAX(0,F333+G333-H333))</f>
        <v>0</v>
      </c>
      <c r="J333" s="3">
        <f>IF(Inputs!$B$28&lt;&gt;"Ready to model","PENDING INPUTS",IF(F333+G333&gt;H333,IF(F333+G333=0,0,H333*F333/(F333+G333)),MIN(B333+D333,F333+MAX(0,H333-F333-G333-IF((Inputs!$B$17)&lt;Inputs!$B$5,C333+E333-G333,0)))))</f>
        <v>0</v>
      </c>
      <c r="K333" s="3">
        <f>IF(Inputs!$B$28&lt;&gt;"Ready to model","PENDING INPUTS",MIN(C333+E333,MAX(0,H333-J333)))</f>
        <v>0</v>
      </c>
      <c r="L333" s="3">
        <f>IF(Inputs!$B$28&lt;&gt;"Ready to model","PENDING INPUTS",MAX(0,B333+D333-J333))</f>
        <v>0</v>
      </c>
      <c r="M333" s="3">
        <f>IF(Inputs!$B$28&lt;&gt;"Ready to model","PENDING INPUTS",MAX(0,C333+E333-K333))</f>
        <v>0</v>
      </c>
      <c r="N333" s="3">
        <f>IF(Inputs!$B$28&lt;&gt;"Ready to model","PENDING INPUTS",L333+M333)</f>
        <v>0</v>
      </c>
      <c r="O333" s="3">
        <f>IF(Inputs!$B$28&lt;&gt;"Ready to model","PENDING INPUTS",D333+E333+O332)</f>
        <v>1516.37</v>
      </c>
      <c r="P333" s="3">
        <f>IF(Inputs!$B$28&lt;&gt;"Ready to model","PENDING INPUTS",J333+K333+P332)</f>
        <v>11532.370000000006</v>
      </c>
    </row>
    <row r="334" spans="1:16" ht="27.95" customHeight="1" x14ac:dyDescent="0.25">
      <c r="A334">
        <v>330</v>
      </c>
      <c r="B334" s="3">
        <f>IF(Inputs!$B$28&lt;&gt;"Ready to model","PENDING INPUTS",L333)</f>
        <v>0</v>
      </c>
      <c r="C334" s="3">
        <f>IF(Inputs!$B$28&lt;&gt;"Ready to model","PENDING INPUTS",M333)</f>
        <v>0</v>
      </c>
      <c r="D334" s="3">
        <f>IF(Inputs!$B$28&lt;&gt;"Ready to model","PENDING INPUTS",ROUND(B334*(Inputs!$B$17)/12,2))</f>
        <v>0</v>
      </c>
      <c r="E334" s="3">
        <f>IF(Inputs!$B$28&lt;&gt;"Ready to model","PENDING INPUTS",ROUND(C334*Inputs!$B$5/12,2))</f>
        <v>0</v>
      </c>
      <c r="F334" s="3">
        <f>IF(Inputs!$B$28&lt;&gt;"Ready to model","PENDING INPUTS",MIN(B334+D334,IF(A334&gt;=Inputs!$B$18,B334+D334,ROUND(IF(Inputs!$B$17=0,Inputs!$B$8*(1+Inputs!$B$19*Inputs!$B$20)/Inputs!$B$18,-PMT(Inputs!$B$17/12,Inputs!$B$18,Inputs!$B$8*(1+Inputs!$B$19*Inputs!$B$20))),2))))</f>
        <v>0</v>
      </c>
      <c r="G334" s="3">
        <f>IF(Inputs!$B$28&lt;&gt;"Ready to model","PENDING INPUTS",MIN(C334+E334,Inputs!$B$9))</f>
        <v>0</v>
      </c>
      <c r="H334" s="3">
        <f>IF(Inputs!$B$28&lt;&gt;"Ready to model","PENDING INPUTS",Inputs!$B$7)</f>
        <v>550</v>
      </c>
      <c r="I334" s="3">
        <f>IF(Inputs!$B$28&lt;&gt;"Ready to model","PENDING INPUTS",MAX(0,F334+G334-H334))</f>
        <v>0</v>
      </c>
      <c r="J334" s="3">
        <f>IF(Inputs!$B$28&lt;&gt;"Ready to model","PENDING INPUTS",IF(F334+G334&gt;H334,IF(F334+G334=0,0,H334*F334/(F334+G334)),MIN(B334+D334,F334+MAX(0,H334-F334-G334-IF((Inputs!$B$17)&lt;Inputs!$B$5,C334+E334-G334,0)))))</f>
        <v>0</v>
      </c>
      <c r="K334" s="3">
        <f>IF(Inputs!$B$28&lt;&gt;"Ready to model","PENDING INPUTS",MIN(C334+E334,MAX(0,H334-J334)))</f>
        <v>0</v>
      </c>
      <c r="L334" s="3">
        <f>IF(Inputs!$B$28&lt;&gt;"Ready to model","PENDING INPUTS",MAX(0,B334+D334-J334))</f>
        <v>0</v>
      </c>
      <c r="M334" s="3">
        <f>IF(Inputs!$B$28&lt;&gt;"Ready to model","PENDING INPUTS",MAX(0,C334+E334-K334))</f>
        <v>0</v>
      </c>
      <c r="N334" s="3">
        <f>IF(Inputs!$B$28&lt;&gt;"Ready to model","PENDING INPUTS",L334+M334)</f>
        <v>0</v>
      </c>
      <c r="O334" s="3">
        <f>IF(Inputs!$B$28&lt;&gt;"Ready to model","PENDING INPUTS",D334+E334+O333)</f>
        <v>1516.37</v>
      </c>
      <c r="P334" s="3">
        <f>IF(Inputs!$B$28&lt;&gt;"Ready to model","PENDING INPUTS",J334+K334+P333)</f>
        <v>11532.370000000006</v>
      </c>
    </row>
    <row r="335" spans="1:16" ht="27.95" customHeight="1" x14ac:dyDescent="0.25">
      <c r="A335">
        <v>331</v>
      </c>
      <c r="B335" s="3">
        <f>IF(Inputs!$B$28&lt;&gt;"Ready to model","PENDING INPUTS",L334)</f>
        <v>0</v>
      </c>
      <c r="C335" s="3">
        <f>IF(Inputs!$B$28&lt;&gt;"Ready to model","PENDING INPUTS",M334)</f>
        <v>0</v>
      </c>
      <c r="D335" s="3">
        <f>IF(Inputs!$B$28&lt;&gt;"Ready to model","PENDING INPUTS",ROUND(B335*(Inputs!$B$17)/12,2))</f>
        <v>0</v>
      </c>
      <c r="E335" s="3">
        <f>IF(Inputs!$B$28&lt;&gt;"Ready to model","PENDING INPUTS",ROUND(C335*Inputs!$B$5/12,2))</f>
        <v>0</v>
      </c>
      <c r="F335" s="3">
        <f>IF(Inputs!$B$28&lt;&gt;"Ready to model","PENDING INPUTS",MIN(B335+D335,IF(A335&gt;=Inputs!$B$18,B335+D335,ROUND(IF(Inputs!$B$17=0,Inputs!$B$8*(1+Inputs!$B$19*Inputs!$B$20)/Inputs!$B$18,-PMT(Inputs!$B$17/12,Inputs!$B$18,Inputs!$B$8*(1+Inputs!$B$19*Inputs!$B$20))),2))))</f>
        <v>0</v>
      </c>
      <c r="G335" s="3">
        <f>IF(Inputs!$B$28&lt;&gt;"Ready to model","PENDING INPUTS",MIN(C335+E335,Inputs!$B$9))</f>
        <v>0</v>
      </c>
      <c r="H335" s="3">
        <f>IF(Inputs!$B$28&lt;&gt;"Ready to model","PENDING INPUTS",Inputs!$B$7)</f>
        <v>550</v>
      </c>
      <c r="I335" s="3">
        <f>IF(Inputs!$B$28&lt;&gt;"Ready to model","PENDING INPUTS",MAX(0,F335+G335-H335))</f>
        <v>0</v>
      </c>
      <c r="J335" s="3">
        <f>IF(Inputs!$B$28&lt;&gt;"Ready to model","PENDING INPUTS",IF(F335+G335&gt;H335,IF(F335+G335=0,0,H335*F335/(F335+G335)),MIN(B335+D335,F335+MAX(0,H335-F335-G335-IF((Inputs!$B$17)&lt;Inputs!$B$5,C335+E335-G335,0)))))</f>
        <v>0</v>
      </c>
      <c r="K335" s="3">
        <f>IF(Inputs!$B$28&lt;&gt;"Ready to model","PENDING INPUTS",MIN(C335+E335,MAX(0,H335-J335)))</f>
        <v>0</v>
      </c>
      <c r="L335" s="3">
        <f>IF(Inputs!$B$28&lt;&gt;"Ready to model","PENDING INPUTS",MAX(0,B335+D335-J335))</f>
        <v>0</v>
      </c>
      <c r="M335" s="3">
        <f>IF(Inputs!$B$28&lt;&gt;"Ready to model","PENDING INPUTS",MAX(0,C335+E335-K335))</f>
        <v>0</v>
      </c>
      <c r="N335" s="3">
        <f>IF(Inputs!$B$28&lt;&gt;"Ready to model","PENDING INPUTS",L335+M335)</f>
        <v>0</v>
      </c>
      <c r="O335" s="3">
        <f>IF(Inputs!$B$28&lt;&gt;"Ready to model","PENDING INPUTS",D335+E335+O334)</f>
        <v>1516.37</v>
      </c>
      <c r="P335" s="3">
        <f>IF(Inputs!$B$28&lt;&gt;"Ready to model","PENDING INPUTS",J335+K335+P334)</f>
        <v>11532.370000000006</v>
      </c>
    </row>
    <row r="336" spans="1:16" ht="27.95" customHeight="1" x14ac:dyDescent="0.25">
      <c r="A336">
        <v>332</v>
      </c>
      <c r="B336" s="3">
        <f>IF(Inputs!$B$28&lt;&gt;"Ready to model","PENDING INPUTS",L335)</f>
        <v>0</v>
      </c>
      <c r="C336" s="3">
        <f>IF(Inputs!$B$28&lt;&gt;"Ready to model","PENDING INPUTS",M335)</f>
        <v>0</v>
      </c>
      <c r="D336" s="3">
        <f>IF(Inputs!$B$28&lt;&gt;"Ready to model","PENDING INPUTS",ROUND(B336*(Inputs!$B$17)/12,2))</f>
        <v>0</v>
      </c>
      <c r="E336" s="3">
        <f>IF(Inputs!$B$28&lt;&gt;"Ready to model","PENDING INPUTS",ROUND(C336*Inputs!$B$5/12,2))</f>
        <v>0</v>
      </c>
      <c r="F336" s="3">
        <f>IF(Inputs!$B$28&lt;&gt;"Ready to model","PENDING INPUTS",MIN(B336+D336,IF(A336&gt;=Inputs!$B$18,B336+D336,ROUND(IF(Inputs!$B$17=0,Inputs!$B$8*(1+Inputs!$B$19*Inputs!$B$20)/Inputs!$B$18,-PMT(Inputs!$B$17/12,Inputs!$B$18,Inputs!$B$8*(1+Inputs!$B$19*Inputs!$B$20))),2))))</f>
        <v>0</v>
      </c>
      <c r="G336" s="3">
        <f>IF(Inputs!$B$28&lt;&gt;"Ready to model","PENDING INPUTS",MIN(C336+E336,Inputs!$B$9))</f>
        <v>0</v>
      </c>
      <c r="H336" s="3">
        <f>IF(Inputs!$B$28&lt;&gt;"Ready to model","PENDING INPUTS",Inputs!$B$7)</f>
        <v>550</v>
      </c>
      <c r="I336" s="3">
        <f>IF(Inputs!$B$28&lt;&gt;"Ready to model","PENDING INPUTS",MAX(0,F336+G336-H336))</f>
        <v>0</v>
      </c>
      <c r="J336" s="3">
        <f>IF(Inputs!$B$28&lt;&gt;"Ready to model","PENDING INPUTS",IF(F336+G336&gt;H336,IF(F336+G336=0,0,H336*F336/(F336+G336)),MIN(B336+D336,F336+MAX(0,H336-F336-G336-IF((Inputs!$B$17)&lt;Inputs!$B$5,C336+E336-G336,0)))))</f>
        <v>0</v>
      </c>
      <c r="K336" s="3">
        <f>IF(Inputs!$B$28&lt;&gt;"Ready to model","PENDING INPUTS",MIN(C336+E336,MAX(0,H336-J336)))</f>
        <v>0</v>
      </c>
      <c r="L336" s="3">
        <f>IF(Inputs!$B$28&lt;&gt;"Ready to model","PENDING INPUTS",MAX(0,B336+D336-J336))</f>
        <v>0</v>
      </c>
      <c r="M336" s="3">
        <f>IF(Inputs!$B$28&lt;&gt;"Ready to model","PENDING INPUTS",MAX(0,C336+E336-K336))</f>
        <v>0</v>
      </c>
      <c r="N336" s="3">
        <f>IF(Inputs!$B$28&lt;&gt;"Ready to model","PENDING INPUTS",L336+M336)</f>
        <v>0</v>
      </c>
      <c r="O336" s="3">
        <f>IF(Inputs!$B$28&lt;&gt;"Ready to model","PENDING INPUTS",D336+E336+O335)</f>
        <v>1516.37</v>
      </c>
      <c r="P336" s="3">
        <f>IF(Inputs!$B$28&lt;&gt;"Ready to model","PENDING INPUTS",J336+K336+P335)</f>
        <v>11532.370000000006</v>
      </c>
    </row>
    <row r="337" spans="1:16" ht="27.95" customHeight="1" x14ac:dyDescent="0.25">
      <c r="A337">
        <v>333</v>
      </c>
      <c r="B337" s="3">
        <f>IF(Inputs!$B$28&lt;&gt;"Ready to model","PENDING INPUTS",L336)</f>
        <v>0</v>
      </c>
      <c r="C337" s="3">
        <f>IF(Inputs!$B$28&lt;&gt;"Ready to model","PENDING INPUTS",M336)</f>
        <v>0</v>
      </c>
      <c r="D337" s="3">
        <f>IF(Inputs!$B$28&lt;&gt;"Ready to model","PENDING INPUTS",ROUND(B337*(Inputs!$B$17)/12,2))</f>
        <v>0</v>
      </c>
      <c r="E337" s="3">
        <f>IF(Inputs!$B$28&lt;&gt;"Ready to model","PENDING INPUTS",ROUND(C337*Inputs!$B$5/12,2))</f>
        <v>0</v>
      </c>
      <c r="F337" s="3">
        <f>IF(Inputs!$B$28&lt;&gt;"Ready to model","PENDING INPUTS",MIN(B337+D337,IF(A337&gt;=Inputs!$B$18,B337+D337,ROUND(IF(Inputs!$B$17=0,Inputs!$B$8*(1+Inputs!$B$19*Inputs!$B$20)/Inputs!$B$18,-PMT(Inputs!$B$17/12,Inputs!$B$18,Inputs!$B$8*(1+Inputs!$B$19*Inputs!$B$20))),2))))</f>
        <v>0</v>
      </c>
      <c r="G337" s="3">
        <f>IF(Inputs!$B$28&lt;&gt;"Ready to model","PENDING INPUTS",MIN(C337+E337,Inputs!$B$9))</f>
        <v>0</v>
      </c>
      <c r="H337" s="3">
        <f>IF(Inputs!$B$28&lt;&gt;"Ready to model","PENDING INPUTS",Inputs!$B$7)</f>
        <v>550</v>
      </c>
      <c r="I337" s="3">
        <f>IF(Inputs!$B$28&lt;&gt;"Ready to model","PENDING INPUTS",MAX(0,F337+G337-H337))</f>
        <v>0</v>
      </c>
      <c r="J337" s="3">
        <f>IF(Inputs!$B$28&lt;&gt;"Ready to model","PENDING INPUTS",IF(F337+G337&gt;H337,IF(F337+G337=0,0,H337*F337/(F337+G337)),MIN(B337+D337,F337+MAX(0,H337-F337-G337-IF((Inputs!$B$17)&lt;Inputs!$B$5,C337+E337-G337,0)))))</f>
        <v>0</v>
      </c>
      <c r="K337" s="3">
        <f>IF(Inputs!$B$28&lt;&gt;"Ready to model","PENDING INPUTS",MIN(C337+E337,MAX(0,H337-J337)))</f>
        <v>0</v>
      </c>
      <c r="L337" s="3">
        <f>IF(Inputs!$B$28&lt;&gt;"Ready to model","PENDING INPUTS",MAX(0,B337+D337-J337))</f>
        <v>0</v>
      </c>
      <c r="M337" s="3">
        <f>IF(Inputs!$B$28&lt;&gt;"Ready to model","PENDING INPUTS",MAX(0,C337+E337-K337))</f>
        <v>0</v>
      </c>
      <c r="N337" s="3">
        <f>IF(Inputs!$B$28&lt;&gt;"Ready to model","PENDING INPUTS",L337+M337)</f>
        <v>0</v>
      </c>
      <c r="O337" s="3">
        <f>IF(Inputs!$B$28&lt;&gt;"Ready to model","PENDING INPUTS",D337+E337+O336)</f>
        <v>1516.37</v>
      </c>
      <c r="P337" s="3">
        <f>IF(Inputs!$B$28&lt;&gt;"Ready to model","PENDING INPUTS",J337+K337+P336)</f>
        <v>11532.370000000006</v>
      </c>
    </row>
    <row r="338" spans="1:16" ht="27.95" customHeight="1" x14ac:dyDescent="0.25">
      <c r="A338">
        <v>334</v>
      </c>
      <c r="B338" s="3">
        <f>IF(Inputs!$B$28&lt;&gt;"Ready to model","PENDING INPUTS",L337)</f>
        <v>0</v>
      </c>
      <c r="C338" s="3">
        <f>IF(Inputs!$B$28&lt;&gt;"Ready to model","PENDING INPUTS",M337)</f>
        <v>0</v>
      </c>
      <c r="D338" s="3">
        <f>IF(Inputs!$B$28&lt;&gt;"Ready to model","PENDING INPUTS",ROUND(B338*(Inputs!$B$17)/12,2))</f>
        <v>0</v>
      </c>
      <c r="E338" s="3">
        <f>IF(Inputs!$B$28&lt;&gt;"Ready to model","PENDING INPUTS",ROUND(C338*Inputs!$B$5/12,2))</f>
        <v>0</v>
      </c>
      <c r="F338" s="3">
        <f>IF(Inputs!$B$28&lt;&gt;"Ready to model","PENDING INPUTS",MIN(B338+D338,IF(A338&gt;=Inputs!$B$18,B338+D338,ROUND(IF(Inputs!$B$17=0,Inputs!$B$8*(1+Inputs!$B$19*Inputs!$B$20)/Inputs!$B$18,-PMT(Inputs!$B$17/12,Inputs!$B$18,Inputs!$B$8*(1+Inputs!$B$19*Inputs!$B$20))),2))))</f>
        <v>0</v>
      </c>
      <c r="G338" s="3">
        <f>IF(Inputs!$B$28&lt;&gt;"Ready to model","PENDING INPUTS",MIN(C338+E338,Inputs!$B$9))</f>
        <v>0</v>
      </c>
      <c r="H338" s="3">
        <f>IF(Inputs!$B$28&lt;&gt;"Ready to model","PENDING INPUTS",Inputs!$B$7)</f>
        <v>550</v>
      </c>
      <c r="I338" s="3">
        <f>IF(Inputs!$B$28&lt;&gt;"Ready to model","PENDING INPUTS",MAX(0,F338+G338-H338))</f>
        <v>0</v>
      </c>
      <c r="J338" s="3">
        <f>IF(Inputs!$B$28&lt;&gt;"Ready to model","PENDING INPUTS",IF(F338+G338&gt;H338,IF(F338+G338=0,0,H338*F338/(F338+G338)),MIN(B338+D338,F338+MAX(0,H338-F338-G338-IF((Inputs!$B$17)&lt;Inputs!$B$5,C338+E338-G338,0)))))</f>
        <v>0</v>
      </c>
      <c r="K338" s="3">
        <f>IF(Inputs!$B$28&lt;&gt;"Ready to model","PENDING INPUTS",MIN(C338+E338,MAX(0,H338-J338)))</f>
        <v>0</v>
      </c>
      <c r="L338" s="3">
        <f>IF(Inputs!$B$28&lt;&gt;"Ready to model","PENDING INPUTS",MAX(0,B338+D338-J338))</f>
        <v>0</v>
      </c>
      <c r="M338" s="3">
        <f>IF(Inputs!$B$28&lt;&gt;"Ready to model","PENDING INPUTS",MAX(0,C338+E338-K338))</f>
        <v>0</v>
      </c>
      <c r="N338" s="3">
        <f>IF(Inputs!$B$28&lt;&gt;"Ready to model","PENDING INPUTS",L338+M338)</f>
        <v>0</v>
      </c>
      <c r="O338" s="3">
        <f>IF(Inputs!$B$28&lt;&gt;"Ready to model","PENDING INPUTS",D338+E338+O337)</f>
        <v>1516.37</v>
      </c>
      <c r="P338" s="3">
        <f>IF(Inputs!$B$28&lt;&gt;"Ready to model","PENDING INPUTS",J338+K338+P337)</f>
        <v>11532.370000000006</v>
      </c>
    </row>
    <row r="339" spans="1:16" ht="27.95" customHeight="1" x14ac:dyDescent="0.25">
      <c r="A339">
        <v>335</v>
      </c>
      <c r="B339" s="3">
        <f>IF(Inputs!$B$28&lt;&gt;"Ready to model","PENDING INPUTS",L338)</f>
        <v>0</v>
      </c>
      <c r="C339" s="3">
        <f>IF(Inputs!$B$28&lt;&gt;"Ready to model","PENDING INPUTS",M338)</f>
        <v>0</v>
      </c>
      <c r="D339" s="3">
        <f>IF(Inputs!$B$28&lt;&gt;"Ready to model","PENDING INPUTS",ROUND(B339*(Inputs!$B$17)/12,2))</f>
        <v>0</v>
      </c>
      <c r="E339" s="3">
        <f>IF(Inputs!$B$28&lt;&gt;"Ready to model","PENDING INPUTS",ROUND(C339*Inputs!$B$5/12,2))</f>
        <v>0</v>
      </c>
      <c r="F339" s="3">
        <f>IF(Inputs!$B$28&lt;&gt;"Ready to model","PENDING INPUTS",MIN(B339+D339,IF(A339&gt;=Inputs!$B$18,B339+D339,ROUND(IF(Inputs!$B$17=0,Inputs!$B$8*(1+Inputs!$B$19*Inputs!$B$20)/Inputs!$B$18,-PMT(Inputs!$B$17/12,Inputs!$B$18,Inputs!$B$8*(1+Inputs!$B$19*Inputs!$B$20))),2))))</f>
        <v>0</v>
      </c>
      <c r="G339" s="3">
        <f>IF(Inputs!$B$28&lt;&gt;"Ready to model","PENDING INPUTS",MIN(C339+E339,Inputs!$B$9))</f>
        <v>0</v>
      </c>
      <c r="H339" s="3">
        <f>IF(Inputs!$B$28&lt;&gt;"Ready to model","PENDING INPUTS",Inputs!$B$7)</f>
        <v>550</v>
      </c>
      <c r="I339" s="3">
        <f>IF(Inputs!$B$28&lt;&gt;"Ready to model","PENDING INPUTS",MAX(0,F339+G339-H339))</f>
        <v>0</v>
      </c>
      <c r="J339" s="3">
        <f>IF(Inputs!$B$28&lt;&gt;"Ready to model","PENDING INPUTS",IF(F339+G339&gt;H339,IF(F339+G339=0,0,H339*F339/(F339+G339)),MIN(B339+D339,F339+MAX(0,H339-F339-G339-IF((Inputs!$B$17)&lt;Inputs!$B$5,C339+E339-G339,0)))))</f>
        <v>0</v>
      </c>
      <c r="K339" s="3">
        <f>IF(Inputs!$B$28&lt;&gt;"Ready to model","PENDING INPUTS",MIN(C339+E339,MAX(0,H339-J339)))</f>
        <v>0</v>
      </c>
      <c r="L339" s="3">
        <f>IF(Inputs!$B$28&lt;&gt;"Ready to model","PENDING INPUTS",MAX(0,B339+D339-J339))</f>
        <v>0</v>
      </c>
      <c r="M339" s="3">
        <f>IF(Inputs!$B$28&lt;&gt;"Ready to model","PENDING INPUTS",MAX(0,C339+E339-K339))</f>
        <v>0</v>
      </c>
      <c r="N339" s="3">
        <f>IF(Inputs!$B$28&lt;&gt;"Ready to model","PENDING INPUTS",L339+M339)</f>
        <v>0</v>
      </c>
      <c r="O339" s="3">
        <f>IF(Inputs!$B$28&lt;&gt;"Ready to model","PENDING INPUTS",D339+E339+O338)</f>
        <v>1516.37</v>
      </c>
      <c r="P339" s="3">
        <f>IF(Inputs!$B$28&lt;&gt;"Ready to model","PENDING INPUTS",J339+K339+P338)</f>
        <v>11532.370000000006</v>
      </c>
    </row>
    <row r="340" spans="1:16" ht="27.95" customHeight="1" x14ac:dyDescent="0.25">
      <c r="A340">
        <v>336</v>
      </c>
      <c r="B340" s="3">
        <f>IF(Inputs!$B$28&lt;&gt;"Ready to model","PENDING INPUTS",L339)</f>
        <v>0</v>
      </c>
      <c r="C340" s="3">
        <f>IF(Inputs!$B$28&lt;&gt;"Ready to model","PENDING INPUTS",M339)</f>
        <v>0</v>
      </c>
      <c r="D340" s="3">
        <f>IF(Inputs!$B$28&lt;&gt;"Ready to model","PENDING INPUTS",ROUND(B340*(Inputs!$B$17)/12,2))</f>
        <v>0</v>
      </c>
      <c r="E340" s="3">
        <f>IF(Inputs!$B$28&lt;&gt;"Ready to model","PENDING INPUTS",ROUND(C340*Inputs!$B$5/12,2))</f>
        <v>0</v>
      </c>
      <c r="F340" s="3">
        <f>IF(Inputs!$B$28&lt;&gt;"Ready to model","PENDING INPUTS",MIN(B340+D340,IF(A340&gt;=Inputs!$B$18,B340+D340,ROUND(IF(Inputs!$B$17=0,Inputs!$B$8*(1+Inputs!$B$19*Inputs!$B$20)/Inputs!$B$18,-PMT(Inputs!$B$17/12,Inputs!$B$18,Inputs!$B$8*(1+Inputs!$B$19*Inputs!$B$20))),2))))</f>
        <v>0</v>
      </c>
      <c r="G340" s="3">
        <f>IF(Inputs!$B$28&lt;&gt;"Ready to model","PENDING INPUTS",MIN(C340+E340,Inputs!$B$9))</f>
        <v>0</v>
      </c>
      <c r="H340" s="3">
        <f>IF(Inputs!$B$28&lt;&gt;"Ready to model","PENDING INPUTS",Inputs!$B$7)</f>
        <v>550</v>
      </c>
      <c r="I340" s="3">
        <f>IF(Inputs!$B$28&lt;&gt;"Ready to model","PENDING INPUTS",MAX(0,F340+G340-H340))</f>
        <v>0</v>
      </c>
      <c r="J340" s="3">
        <f>IF(Inputs!$B$28&lt;&gt;"Ready to model","PENDING INPUTS",IF(F340+G340&gt;H340,IF(F340+G340=0,0,H340*F340/(F340+G340)),MIN(B340+D340,F340+MAX(0,H340-F340-G340-IF((Inputs!$B$17)&lt;Inputs!$B$5,C340+E340-G340,0)))))</f>
        <v>0</v>
      </c>
      <c r="K340" s="3">
        <f>IF(Inputs!$B$28&lt;&gt;"Ready to model","PENDING INPUTS",MIN(C340+E340,MAX(0,H340-J340)))</f>
        <v>0</v>
      </c>
      <c r="L340" s="3">
        <f>IF(Inputs!$B$28&lt;&gt;"Ready to model","PENDING INPUTS",MAX(0,B340+D340-J340))</f>
        <v>0</v>
      </c>
      <c r="M340" s="3">
        <f>IF(Inputs!$B$28&lt;&gt;"Ready to model","PENDING INPUTS",MAX(0,C340+E340-K340))</f>
        <v>0</v>
      </c>
      <c r="N340" s="3">
        <f>IF(Inputs!$B$28&lt;&gt;"Ready to model","PENDING INPUTS",L340+M340)</f>
        <v>0</v>
      </c>
      <c r="O340" s="3">
        <f>IF(Inputs!$B$28&lt;&gt;"Ready to model","PENDING INPUTS",D340+E340+O339)</f>
        <v>1516.37</v>
      </c>
      <c r="P340" s="3">
        <f>IF(Inputs!$B$28&lt;&gt;"Ready to model","PENDING INPUTS",J340+K340+P339)</f>
        <v>11532.370000000006</v>
      </c>
    </row>
    <row r="341" spans="1:16" ht="27.95" customHeight="1" x14ac:dyDescent="0.25">
      <c r="A341">
        <v>337</v>
      </c>
      <c r="B341" s="3">
        <f>IF(Inputs!$B$28&lt;&gt;"Ready to model","PENDING INPUTS",L340)</f>
        <v>0</v>
      </c>
      <c r="C341" s="3">
        <f>IF(Inputs!$B$28&lt;&gt;"Ready to model","PENDING INPUTS",M340)</f>
        <v>0</v>
      </c>
      <c r="D341" s="3">
        <f>IF(Inputs!$B$28&lt;&gt;"Ready to model","PENDING INPUTS",ROUND(B341*(Inputs!$B$17)/12,2))</f>
        <v>0</v>
      </c>
      <c r="E341" s="3">
        <f>IF(Inputs!$B$28&lt;&gt;"Ready to model","PENDING INPUTS",ROUND(C341*Inputs!$B$5/12,2))</f>
        <v>0</v>
      </c>
      <c r="F341" s="3">
        <f>IF(Inputs!$B$28&lt;&gt;"Ready to model","PENDING INPUTS",MIN(B341+D341,IF(A341&gt;=Inputs!$B$18,B341+D341,ROUND(IF(Inputs!$B$17=0,Inputs!$B$8*(1+Inputs!$B$19*Inputs!$B$20)/Inputs!$B$18,-PMT(Inputs!$B$17/12,Inputs!$B$18,Inputs!$B$8*(1+Inputs!$B$19*Inputs!$B$20))),2))))</f>
        <v>0</v>
      </c>
      <c r="G341" s="3">
        <f>IF(Inputs!$B$28&lt;&gt;"Ready to model","PENDING INPUTS",MIN(C341+E341,Inputs!$B$9))</f>
        <v>0</v>
      </c>
      <c r="H341" s="3">
        <f>IF(Inputs!$B$28&lt;&gt;"Ready to model","PENDING INPUTS",Inputs!$B$7)</f>
        <v>550</v>
      </c>
      <c r="I341" s="3">
        <f>IF(Inputs!$B$28&lt;&gt;"Ready to model","PENDING INPUTS",MAX(0,F341+G341-H341))</f>
        <v>0</v>
      </c>
      <c r="J341" s="3">
        <f>IF(Inputs!$B$28&lt;&gt;"Ready to model","PENDING INPUTS",IF(F341+G341&gt;H341,IF(F341+G341=0,0,H341*F341/(F341+G341)),MIN(B341+D341,F341+MAX(0,H341-F341-G341-IF((Inputs!$B$17)&lt;Inputs!$B$5,C341+E341-G341,0)))))</f>
        <v>0</v>
      </c>
      <c r="K341" s="3">
        <f>IF(Inputs!$B$28&lt;&gt;"Ready to model","PENDING INPUTS",MIN(C341+E341,MAX(0,H341-J341)))</f>
        <v>0</v>
      </c>
      <c r="L341" s="3">
        <f>IF(Inputs!$B$28&lt;&gt;"Ready to model","PENDING INPUTS",MAX(0,B341+D341-J341))</f>
        <v>0</v>
      </c>
      <c r="M341" s="3">
        <f>IF(Inputs!$B$28&lt;&gt;"Ready to model","PENDING INPUTS",MAX(0,C341+E341-K341))</f>
        <v>0</v>
      </c>
      <c r="N341" s="3">
        <f>IF(Inputs!$B$28&lt;&gt;"Ready to model","PENDING INPUTS",L341+M341)</f>
        <v>0</v>
      </c>
      <c r="O341" s="3">
        <f>IF(Inputs!$B$28&lt;&gt;"Ready to model","PENDING INPUTS",D341+E341+O340)</f>
        <v>1516.37</v>
      </c>
      <c r="P341" s="3">
        <f>IF(Inputs!$B$28&lt;&gt;"Ready to model","PENDING INPUTS",J341+K341+P340)</f>
        <v>11532.370000000006</v>
      </c>
    </row>
    <row r="342" spans="1:16" ht="27.95" customHeight="1" x14ac:dyDescent="0.25">
      <c r="A342">
        <v>338</v>
      </c>
      <c r="B342" s="3">
        <f>IF(Inputs!$B$28&lt;&gt;"Ready to model","PENDING INPUTS",L341)</f>
        <v>0</v>
      </c>
      <c r="C342" s="3">
        <f>IF(Inputs!$B$28&lt;&gt;"Ready to model","PENDING INPUTS",M341)</f>
        <v>0</v>
      </c>
      <c r="D342" s="3">
        <f>IF(Inputs!$B$28&lt;&gt;"Ready to model","PENDING INPUTS",ROUND(B342*(Inputs!$B$17)/12,2))</f>
        <v>0</v>
      </c>
      <c r="E342" s="3">
        <f>IF(Inputs!$B$28&lt;&gt;"Ready to model","PENDING INPUTS",ROUND(C342*Inputs!$B$5/12,2))</f>
        <v>0</v>
      </c>
      <c r="F342" s="3">
        <f>IF(Inputs!$B$28&lt;&gt;"Ready to model","PENDING INPUTS",MIN(B342+D342,IF(A342&gt;=Inputs!$B$18,B342+D342,ROUND(IF(Inputs!$B$17=0,Inputs!$B$8*(1+Inputs!$B$19*Inputs!$B$20)/Inputs!$B$18,-PMT(Inputs!$B$17/12,Inputs!$B$18,Inputs!$B$8*(1+Inputs!$B$19*Inputs!$B$20))),2))))</f>
        <v>0</v>
      </c>
      <c r="G342" s="3">
        <f>IF(Inputs!$B$28&lt;&gt;"Ready to model","PENDING INPUTS",MIN(C342+E342,Inputs!$B$9))</f>
        <v>0</v>
      </c>
      <c r="H342" s="3">
        <f>IF(Inputs!$B$28&lt;&gt;"Ready to model","PENDING INPUTS",Inputs!$B$7)</f>
        <v>550</v>
      </c>
      <c r="I342" s="3">
        <f>IF(Inputs!$B$28&lt;&gt;"Ready to model","PENDING INPUTS",MAX(0,F342+G342-H342))</f>
        <v>0</v>
      </c>
      <c r="J342" s="3">
        <f>IF(Inputs!$B$28&lt;&gt;"Ready to model","PENDING INPUTS",IF(F342+G342&gt;H342,IF(F342+G342=0,0,H342*F342/(F342+G342)),MIN(B342+D342,F342+MAX(0,H342-F342-G342-IF((Inputs!$B$17)&lt;Inputs!$B$5,C342+E342-G342,0)))))</f>
        <v>0</v>
      </c>
      <c r="K342" s="3">
        <f>IF(Inputs!$B$28&lt;&gt;"Ready to model","PENDING INPUTS",MIN(C342+E342,MAX(0,H342-J342)))</f>
        <v>0</v>
      </c>
      <c r="L342" s="3">
        <f>IF(Inputs!$B$28&lt;&gt;"Ready to model","PENDING INPUTS",MAX(0,B342+D342-J342))</f>
        <v>0</v>
      </c>
      <c r="M342" s="3">
        <f>IF(Inputs!$B$28&lt;&gt;"Ready to model","PENDING INPUTS",MAX(0,C342+E342-K342))</f>
        <v>0</v>
      </c>
      <c r="N342" s="3">
        <f>IF(Inputs!$B$28&lt;&gt;"Ready to model","PENDING INPUTS",L342+M342)</f>
        <v>0</v>
      </c>
      <c r="O342" s="3">
        <f>IF(Inputs!$B$28&lt;&gt;"Ready to model","PENDING INPUTS",D342+E342+O341)</f>
        <v>1516.37</v>
      </c>
      <c r="P342" s="3">
        <f>IF(Inputs!$B$28&lt;&gt;"Ready to model","PENDING INPUTS",J342+K342+P341)</f>
        <v>11532.370000000006</v>
      </c>
    </row>
    <row r="343" spans="1:16" ht="27.95" customHeight="1" x14ac:dyDescent="0.25">
      <c r="A343">
        <v>339</v>
      </c>
      <c r="B343" s="3">
        <f>IF(Inputs!$B$28&lt;&gt;"Ready to model","PENDING INPUTS",L342)</f>
        <v>0</v>
      </c>
      <c r="C343" s="3">
        <f>IF(Inputs!$B$28&lt;&gt;"Ready to model","PENDING INPUTS",M342)</f>
        <v>0</v>
      </c>
      <c r="D343" s="3">
        <f>IF(Inputs!$B$28&lt;&gt;"Ready to model","PENDING INPUTS",ROUND(B343*(Inputs!$B$17)/12,2))</f>
        <v>0</v>
      </c>
      <c r="E343" s="3">
        <f>IF(Inputs!$B$28&lt;&gt;"Ready to model","PENDING INPUTS",ROUND(C343*Inputs!$B$5/12,2))</f>
        <v>0</v>
      </c>
      <c r="F343" s="3">
        <f>IF(Inputs!$B$28&lt;&gt;"Ready to model","PENDING INPUTS",MIN(B343+D343,IF(A343&gt;=Inputs!$B$18,B343+D343,ROUND(IF(Inputs!$B$17=0,Inputs!$B$8*(1+Inputs!$B$19*Inputs!$B$20)/Inputs!$B$18,-PMT(Inputs!$B$17/12,Inputs!$B$18,Inputs!$B$8*(1+Inputs!$B$19*Inputs!$B$20))),2))))</f>
        <v>0</v>
      </c>
      <c r="G343" s="3">
        <f>IF(Inputs!$B$28&lt;&gt;"Ready to model","PENDING INPUTS",MIN(C343+E343,Inputs!$B$9))</f>
        <v>0</v>
      </c>
      <c r="H343" s="3">
        <f>IF(Inputs!$B$28&lt;&gt;"Ready to model","PENDING INPUTS",Inputs!$B$7)</f>
        <v>550</v>
      </c>
      <c r="I343" s="3">
        <f>IF(Inputs!$B$28&lt;&gt;"Ready to model","PENDING INPUTS",MAX(0,F343+G343-H343))</f>
        <v>0</v>
      </c>
      <c r="J343" s="3">
        <f>IF(Inputs!$B$28&lt;&gt;"Ready to model","PENDING INPUTS",IF(F343+G343&gt;H343,IF(F343+G343=0,0,H343*F343/(F343+G343)),MIN(B343+D343,F343+MAX(0,H343-F343-G343-IF((Inputs!$B$17)&lt;Inputs!$B$5,C343+E343-G343,0)))))</f>
        <v>0</v>
      </c>
      <c r="K343" s="3">
        <f>IF(Inputs!$B$28&lt;&gt;"Ready to model","PENDING INPUTS",MIN(C343+E343,MAX(0,H343-J343)))</f>
        <v>0</v>
      </c>
      <c r="L343" s="3">
        <f>IF(Inputs!$B$28&lt;&gt;"Ready to model","PENDING INPUTS",MAX(0,B343+D343-J343))</f>
        <v>0</v>
      </c>
      <c r="M343" s="3">
        <f>IF(Inputs!$B$28&lt;&gt;"Ready to model","PENDING INPUTS",MAX(0,C343+E343-K343))</f>
        <v>0</v>
      </c>
      <c r="N343" s="3">
        <f>IF(Inputs!$B$28&lt;&gt;"Ready to model","PENDING INPUTS",L343+M343)</f>
        <v>0</v>
      </c>
      <c r="O343" s="3">
        <f>IF(Inputs!$B$28&lt;&gt;"Ready to model","PENDING INPUTS",D343+E343+O342)</f>
        <v>1516.37</v>
      </c>
      <c r="P343" s="3">
        <f>IF(Inputs!$B$28&lt;&gt;"Ready to model","PENDING INPUTS",J343+K343+P342)</f>
        <v>11532.370000000006</v>
      </c>
    </row>
    <row r="344" spans="1:16" ht="27.95" customHeight="1" x14ac:dyDescent="0.25">
      <c r="A344">
        <v>340</v>
      </c>
      <c r="B344" s="3">
        <f>IF(Inputs!$B$28&lt;&gt;"Ready to model","PENDING INPUTS",L343)</f>
        <v>0</v>
      </c>
      <c r="C344" s="3">
        <f>IF(Inputs!$B$28&lt;&gt;"Ready to model","PENDING INPUTS",M343)</f>
        <v>0</v>
      </c>
      <c r="D344" s="3">
        <f>IF(Inputs!$B$28&lt;&gt;"Ready to model","PENDING INPUTS",ROUND(B344*(Inputs!$B$17)/12,2))</f>
        <v>0</v>
      </c>
      <c r="E344" s="3">
        <f>IF(Inputs!$B$28&lt;&gt;"Ready to model","PENDING INPUTS",ROUND(C344*Inputs!$B$5/12,2))</f>
        <v>0</v>
      </c>
      <c r="F344" s="3">
        <f>IF(Inputs!$B$28&lt;&gt;"Ready to model","PENDING INPUTS",MIN(B344+D344,IF(A344&gt;=Inputs!$B$18,B344+D344,ROUND(IF(Inputs!$B$17=0,Inputs!$B$8*(1+Inputs!$B$19*Inputs!$B$20)/Inputs!$B$18,-PMT(Inputs!$B$17/12,Inputs!$B$18,Inputs!$B$8*(1+Inputs!$B$19*Inputs!$B$20))),2))))</f>
        <v>0</v>
      </c>
      <c r="G344" s="3">
        <f>IF(Inputs!$B$28&lt;&gt;"Ready to model","PENDING INPUTS",MIN(C344+E344,Inputs!$B$9))</f>
        <v>0</v>
      </c>
      <c r="H344" s="3">
        <f>IF(Inputs!$B$28&lt;&gt;"Ready to model","PENDING INPUTS",Inputs!$B$7)</f>
        <v>550</v>
      </c>
      <c r="I344" s="3">
        <f>IF(Inputs!$B$28&lt;&gt;"Ready to model","PENDING INPUTS",MAX(0,F344+G344-H344))</f>
        <v>0</v>
      </c>
      <c r="J344" s="3">
        <f>IF(Inputs!$B$28&lt;&gt;"Ready to model","PENDING INPUTS",IF(F344+G344&gt;H344,IF(F344+G344=0,0,H344*F344/(F344+G344)),MIN(B344+D344,F344+MAX(0,H344-F344-G344-IF((Inputs!$B$17)&lt;Inputs!$B$5,C344+E344-G344,0)))))</f>
        <v>0</v>
      </c>
      <c r="K344" s="3">
        <f>IF(Inputs!$B$28&lt;&gt;"Ready to model","PENDING INPUTS",MIN(C344+E344,MAX(0,H344-J344)))</f>
        <v>0</v>
      </c>
      <c r="L344" s="3">
        <f>IF(Inputs!$B$28&lt;&gt;"Ready to model","PENDING INPUTS",MAX(0,B344+D344-J344))</f>
        <v>0</v>
      </c>
      <c r="M344" s="3">
        <f>IF(Inputs!$B$28&lt;&gt;"Ready to model","PENDING INPUTS",MAX(0,C344+E344-K344))</f>
        <v>0</v>
      </c>
      <c r="N344" s="3">
        <f>IF(Inputs!$B$28&lt;&gt;"Ready to model","PENDING INPUTS",L344+M344)</f>
        <v>0</v>
      </c>
      <c r="O344" s="3">
        <f>IF(Inputs!$B$28&lt;&gt;"Ready to model","PENDING INPUTS",D344+E344+O343)</f>
        <v>1516.37</v>
      </c>
      <c r="P344" s="3">
        <f>IF(Inputs!$B$28&lt;&gt;"Ready to model","PENDING INPUTS",J344+K344+P343)</f>
        <v>11532.370000000006</v>
      </c>
    </row>
    <row r="345" spans="1:16" ht="27.95" customHeight="1" x14ac:dyDescent="0.25">
      <c r="A345">
        <v>341</v>
      </c>
      <c r="B345" s="3">
        <f>IF(Inputs!$B$28&lt;&gt;"Ready to model","PENDING INPUTS",L344)</f>
        <v>0</v>
      </c>
      <c r="C345" s="3">
        <f>IF(Inputs!$B$28&lt;&gt;"Ready to model","PENDING INPUTS",M344)</f>
        <v>0</v>
      </c>
      <c r="D345" s="3">
        <f>IF(Inputs!$B$28&lt;&gt;"Ready to model","PENDING INPUTS",ROUND(B345*(Inputs!$B$17)/12,2))</f>
        <v>0</v>
      </c>
      <c r="E345" s="3">
        <f>IF(Inputs!$B$28&lt;&gt;"Ready to model","PENDING INPUTS",ROUND(C345*Inputs!$B$5/12,2))</f>
        <v>0</v>
      </c>
      <c r="F345" s="3">
        <f>IF(Inputs!$B$28&lt;&gt;"Ready to model","PENDING INPUTS",MIN(B345+D345,IF(A345&gt;=Inputs!$B$18,B345+D345,ROUND(IF(Inputs!$B$17=0,Inputs!$B$8*(1+Inputs!$B$19*Inputs!$B$20)/Inputs!$B$18,-PMT(Inputs!$B$17/12,Inputs!$B$18,Inputs!$B$8*(1+Inputs!$B$19*Inputs!$B$20))),2))))</f>
        <v>0</v>
      </c>
      <c r="G345" s="3">
        <f>IF(Inputs!$B$28&lt;&gt;"Ready to model","PENDING INPUTS",MIN(C345+E345,Inputs!$B$9))</f>
        <v>0</v>
      </c>
      <c r="H345" s="3">
        <f>IF(Inputs!$B$28&lt;&gt;"Ready to model","PENDING INPUTS",Inputs!$B$7)</f>
        <v>550</v>
      </c>
      <c r="I345" s="3">
        <f>IF(Inputs!$B$28&lt;&gt;"Ready to model","PENDING INPUTS",MAX(0,F345+G345-H345))</f>
        <v>0</v>
      </c>
      <c r="J345" s="3">
        <f>IF(Inputs!$B$28&lt;&gt;"Ready to model","PENDING INPUTS",IF(F345+G345&gt;H345,IF(F345+G345=0,0,H345*F345/(F345+G345)),MIN(B345+D345,F345+MAX(0,H345-F345-G345-IF((Inputs!$B$17)&lt;Inputs!$B$5,C345+E345-G345,0)))))</f>
        <v>0</v>
      </c>
      <c r="K345" s="3">
        <f>IF(Inputs!$B$28&lt;&gt;"Ready to model","PENDING INPUTS",MIN(C345+E345,MAX(0,H345-J345)))</f>
        <v>0</v>
      </c>
      <c r="L345" s="3">
        <f>IF(Inputs!$B$28&lt;&gt;"Ready to model","PENDING INPUTS",MAX(0,B345+D345-J345))</f>
        <v>0</v>
      </c>
      <c r="M345" s="3">
        <f>IF(Inputs!$B$28&lt;&gt;"Ready to model","PENDING INPUTS",MAX(0,C345+E345-K345))</f>
        <v>0</v>
      </c>
      <c r="N345" s="3">
        <f>IF(Inputs!$B$28&lt;&gt;"Ready to model","PENDING INPUTS",L345+M345)</f>
        <v>0</v>
      </c>
      <c r="O345" s="3">
        <f>IF(Inputs!$B$28&lt;&gt;"Ready to model","PENDING INPUTS",D345+E345+O344)</f>
        <v>1516.37</v>
      </c>
      <c r="P345" s="3">
        <f>IF(Inputs!$B$28&lt;&gt;"Ready to model","PENDING INPUTS",J345+K345+P344)</f>
        <v>11532.370000000006</v>
      </c>
    </row>
    <row r="346" spans="1:16" ht="27.95" customHeight="1" x14ac:dyDescent="0.25">
      <c r="A346">
        <v>342</v>
      </c>
      <c r="B346" s="3">
        <f>IF(Inputs!$B$28&lt;&gt;"Ready to model","PENDING INPUTS",L345)</f>
        <v>0</v>
      </c>
      <c r="C346" s="3">
        <f>IF(Inputs!$B$28&lt;&gt;"Ready to model","PENDING INPUTS",M345)</f>
        <v>0</v>
      </c>
      <c r="D346" s="3">
        <f>IF(Inputs!$B$28&lt;&gt;"Ready to model","PENDING INPUTS",ROUND(B346*(Inputs!$B$17)/12,2))</f>
        <v>0</v>
      </c>
      <c r="E346" s="3">
        <f>IF(Inputs!$B$28&lt;&gt;"Ready to model","PENDING INPUTS",ROUND(C346*Inputs!$B$5/12,2))</f>
        <v>0</v>
      </c>
      <c r="F346" s="3">
        <f>IF(Inputs!$B$28&lt;&gt;"Ready to model","PENDING INPUTS",MIN(B346+D346,IF(A346&gt;=Inputs!$B$18,B346+D346,ROUND(IF(Inputs!$B$17=0,Inputs!$B$8*(1+Inputs!$B$19*Inputs!$B$20)/Inputs!$B$18,-PMT(Inputs!$B$17/12,Inputs!$B$18,Inputs!$B$8*(1+Inputs!$B$19*Inputs!$B$20))),2))))</f>
        <v>0</v>
      </c>
      <c r="G346" s="3">
        <f>IF(Inputs!$B$28&lt;&gt;"Ready to model","PENDING INPUTS",MIN(C346+E346,Inputs!$B$9))</f>
        <v>0</v>
      </c>
      <c r="H346" s="3">
        <f>IF(Inputs!$B$28&lt;&gt;"Ready to model","PENDING INPUTS",Inputs!$B$7)</f>
        <v>550</v>
      </c>
      <c r="I346" s="3">
        <f>IF(Inputs!$B$28&lt;&gt;"Ready to model","PENDING INPUTS",MAX(0,F346+G346-H346))</f>
        <v>0</v>
      </c>
      <c r="J346" s="3">
        <f>IF(Inputs!$B$28&lt;&gt;"Ready to model","PENDING INPUTS",IF(F346+G346&gt;H346,IF(F346+G346=0,0,H346*F346/(F346+G346)),MIN(B346+D346,F346+MAX(0,H346-F346-G346-IF((Inputs!$B$17)&lt;Inputs!$B$5,C346+E346-G346,0)))))</f>
        <v>0</v>
      </c>
      <c r="K346" s="3">
        <f>IF(Inputs!$B$28&lt;&gt;"Ready to model","PENDING INPUTS",MIN(C346+E346,MAX(0,H346-J346)))</f>
        <v>0</v>
      </c>
      <c r="L346" s="3">
        <f>IF(Inputs!$B$28&lt;&gt;"Ready to model","PENDING INPUTS",MAX(0,B346+D346-J346))</f>
        <v>0</v>
      </c>
      <c r="M346" s="3">
        <f>IF(Inputs!$B$28&lt;&gt;"Ready to model","PENDING INPUTS",MAX(0,C346+E346-K346))</f>
        <v>0</v>
      </c>
      <c r="N346" s="3">
        <f>IF(Inputs!$B$28&lt;&gt;"Ready to model","PENDING INPUTS",L346+M346)</f>
        <v>0</v>
      </c>
      <c r="O346" s="3">
        <f>IF(Inputs!$B$28&lt;&gt;"Ready to model","PENDING INPUTS",D346+E346+O345)</f>
        <v>1516.37</v>
      </c>
      <c r="P346" s="3">
        <f>IF(Inputs!$B$28&lt;&gt;"Ready to model","PENDING INPUTS",J346+K346+P345)</f>
        <v>11532.370000000006</v>
      </c>
    </row>
    <row r="347" spans="1:16" ht="27.95" customHeight="1" x14ac:dyDescent="0.25">
      <c r="A347">
        <v>343</v>
      </c>
      <c r="B347" s="3">
        <f>IF(Inputs!$B$28&lt;&gt;"Ready to model","PENDING INPUTS",L346)</f>
        <v>0</v>
      </c>
      <c r="C347" s="3">
        <f>IF(Inputs!$B$28&lt;&gt;"Ready to model","PENDING INPUTS",M346)</f>
        <v>0</v>
      </c>
      <c r="D347" s="3">
        <f>IF(Inputs!$B$28&lt;&gt;"Ready to model","PENDING INPUTS",ROUND(B347*(Inputs!$B$17)/12,2))</f>
        <v>0</v>
      </c>
      <c r="E347" s="3">
        <f>IF(Inputs!$B$28&lt;&gt;"Ready to model","PENDING INPUTS",ROUND(C347*Inputs!$B$5/12,2))</f>
        <v>0</v>
      </c>
      <c r="F347" s="3">
        <f>IF(Inputs!$B$28&lt;&gt;"Ready to model","PENDING INPUTS",MIN(B347+D347,IF(A347&gt;=Inputs!$B$18,B347+D347,ROUND(IF(Inputs!$B$17=0,Inputs!$B$8*(1+Inputs!$B$19*Inputs!$B$20)/Inputs!$B$18,-PMT(Inputs!$B$17/12,Inputs!$B$18,Inputs!$B$8*(1+Inputs!$B$19*Inputs!$B$20))),2))))</f>
        <v>0</v>
      </c>
      <c r="G347" s="3">
        <f>IF(Inputs!$B$28&lt;&gt;"Ready to model","PENDING INPUTS",MIN(C347+E347,Inputs!$B$9))</f>
        <v>0</v>
      </c>
      <c r="H347" s="3">
        <f>IF(Inputs!$B$28&lt;&gt;"Ready to model","PENDING INPUTS",Inputs!$B$7)</f>
        <v>550</v>
      </c>
      <c r="I347" s="3">
        <f>IF(Inputs!$B$28&lt;&gt;"Ready to model","PENDING INPUTS",MAX(0,F347+G347-H347))</f>
        <v>0</v>
      </c>
      <c r="J347" s="3">
        <f>IF(Inputs!$B$28&lt;&gt;"Ready to model","PENDING INPUTS",IF(F347+G347&gt;H347,IF(F347+G347=0,0,H347*F347/(F347+G347)),MIN(B347+D347,F347+MAX(0,H347-F347-G347-IF((Inputs!$B$17)&lt;Inputs!$B$5,C347+E347-G347,0)))))</f>
        <v>0</v>
      </c>
      <c r="K347" s="3">
        <f>IF(Inputs!$B$28&lt;&gt;"Ready to model","PENDING INPUTS",MIN(C347+E347,MAX(0,H347-J347)))</f>
        <v>0</v>
      </c>
      <c r="L347" s="3">
        <f>IF(Inputs!$B$28&lt;&gt;"Ready to model","PENDING INPUTS",MAX(0,B347+D347-J347))</f>
        <v>0</v>
      </c>
      <c r="M347" s="3">
        <f>IF(Inputs!$B$28&lt;&gt;"Ready to model","PENDING INPUTS",MAX(0,C347+E347-K347))</f>
        <v>0</v>
      </c>
      <c r="N347" s="3">
        <f>IF(Inputs!$B$28&lt;&gt;"Ready to model","PENDING INPUTS",L347+M347)</f>
        <v>0</v>
      </c>
      <c r="O347" s="3">
        <f>IF(Inputs!$B$28&lt;&gt;"Ready to model","PENDING INPUTS",D347+E347+O346)</f>
        <v>1516.37</v>
      </c>
      <c r="P347" s="3">
        <f>IF(Inputs!$B$28&lt;&gt;"Ready to model","PENDING INPUTS",J347+K347+P346)</f>
        <v>11532.370000000006</v>
      </c>
    </row>
    <row r="348" spans="1:16" ht="27.95" customHeight="1" x14ac:dyDescent="0.25">
      <c r="A348">
        <v>344</v>
      </c>
      <c r="B348" s="3">
        <f>IF(Inputs!$B$28&lt;&gt;"Ready to model","PENDING INPUTS",L347)</f>
        <v>0</v>
      </c>
      <c r="C348" s="3">
        <f>IF(Inputs!$B$28&lt;&gt;"Ready to model","PENDING INPUTS",M347)</f>
        <v>0</v>
      </c>
      <c r="D348" s="3">
        <f>IF(Inputs!$B$28&lt;&gt;"Ready to model","PENDING INPUTS",ROUND(B348*(Inputs!$B$17)/12,2))</f>
        <v>0</v>
      </c>
      <c r="E348" s="3">
        <f>IF(Inputs!$B$28&lt;&gt;"Ready to model","PENDING INPUTS",ROUND(C348*Inputs!$B$5/12,2))</f>
        <v>0</v>
      </c>
      <c r="F348" s="3">
        <f>IF(Inputs!$B$28&lt;&gt;"Ready to model","PENDING INPUTS",MIN(B348+D348,IF(A348&gt;=Inputs!$B$18,B348+D348,ROUND(IF(Inputs!$B$17=0,Inputs!$B$8*(1+Inputs!$B$19*Inputs!$B$20)/Inputs!$B$18,-PMT(Inputs!$B$17/12,Inputs!$B$18,Inputs!$B$8*(1+Inputs!$B$19*Inputs!$B$20))),2))))</f>
        <v>0</v>
      </c>
      <c r="G348" s="3">
        <f>IF(Inputs!$B$28&lt;&gt;"Ready to model","PENDING INPUTS",MIN(C348+E348,Inputs!$B$9))</f>
        <v>0</v>
      </c>
      <c r="H348" s="3">
        <f>IF(Inputs!$B$28&lt;&gt;"Ready to model","PENDING INPUTS",Inputs!$B$7)</f>
        <v>550</v>
      </c>
      <c r="I348" s="3">
        <f>IF(Inputs!$B$28&lt;&gt;"Ready to model","PENDING INPUTS",MAX(0,F348+G348-H348))</f>
        <v>0</v>
      </c>
      <c r="J348" s="3">
        <f>IF(Inputs!$B$28&lt;&gt;"Ready to model","PENDING INPUTS",IF(F348+G348&gt;H348,IF(F348+G348=0,0,H348*F348/(F348+G348)),MIN(B348+D348,F348+MAX(0,H348-F348-G348-IF((Inputs!$B$17)&lt;Inputs!$B$5,C348+E348-G348,0)))))</f>
        <v>0</v>
      </c>
      <c r="K348" s="3">
        <f>IF(Inputs!$B$28&lt;&gt;"Ready to model","PENDING INPUTS",MIN(C348+E348,MAX(0,H348-J348)))</f>
        <v>0</v>
      </c>
      <c r="L348" s="3">
        <f>IF(Inputs!$B$28&lt;&gt;"Ready to model","PENDING INPUTS",MAX(0,B348+D348-J348))</f>
        <v>0</v>
      </c>
      <c r="M348" s="3">
        <f>IF(Inputs!$B$28&lt;&gt;"Ready to model","PENDING INPUTS",MAX(0,C348+E348-K348))</f>
        <v>0</v>
      </c>
      <c r="N348" s="3">
        <f>IF(Inputs!$B$28&lt;&gt;"Ready to model","PENDING INPUTS",L348+M348)</f>
        <v>0</v>
      </c>
      <c r="O348" s="3">
        <f>IF(Inputs!$B$28&lt;&gt;"Ready to model","PENDING INPUTS",D348+E348+O347)</f>
        <v>1516.37</v>
      </c>
      <c r="P348" s="3">
        <f>IF(Inputs!$B$28&lt;&gt;"Ready to model","PENDING INPUTS",J348+K348+P347)</f>
        <v>11532.370000000006</v>
      </c>
    </row>
    <row r="349" spans="1:16" ht="27.95" customHeight="1" x14ac:dyDescent="0.25">
      <c r="A349">
        <v>345</v>
      </c>
      <c r="B349" s="3">
        <f>IF(Inputs!$B$28&lt;&gt;"Ready to model","PENDING INPUTS",L348)</f>
        <v>0</v>
      </c>
      <c r="C349" s="3">
        <f>IF(Inputs!$B$28&lt;&gt;"Ready to model","PENDING INPUTS",M348)</f>
        <v>0</v>
      </c>
      <c r="D349" s="3">
        <f>IF(Inputs!$B$28&lt;&gt;"Ready to model","PENDING INPUTS",ROUND(B349*(Inputs!$B$17)/12,2))</f>
        <v>0</v>
      </c>
      <c r="E349" s="3">
        <f>IF(Inputs!$B$28&lt;&gt;"Ready to model","PENDING INPUTS",ROUND(C349*Inputs!$B$5/12,2))</f>
        <v>0</v>
      </c>
      <c r="F349" s="3">
        <f>IF(Inputs!$B$28&lt;&gt;"Ready to model","PENDING INPUTS",MIN(B349+D349,IF(A349&gt;=Inputs!$B$18,B349+D349,ROUND(IF(Inputs!$B$17=0,Inputs!$B$8*(1+Inputs!$B$19*Inputs!$B$20)/Inputs!$B$18,-PMT(Inputs!$B$17/12,Inputs!$B$18,Inputs!$B$8*(1+Inputs!$B$19*Inputs!$B$20))),2))))</f>
        <v>0</v>
      </c>
      <c r="G349" s="3">
        <f>IF(Inputs!$B$28&lt;&gt;"Ready to model","PENDING INPUTS",MIN(C349+E349,Inputs!$B$9))</f>
        <v>0</v>
      </c>
      <c r="H349" s="3">
        <f>IF(Inputs!$B$28&lt;&gt;"Ready to model","PENDING INPUTS",Inputs!$B$7)</f>
        <v>550</v>
      </c>
      <c r="I349" s="3">
        <f>IF(Inputs!$B$28&lt;&gt;"Ready to model","PENDING INPUTS",MAX(0,F349+G349-H349))</f>
        <v>0</v>
      </c>
      <c r="J349" s="3">
        <f>IF(Inputs!$B$28&lt;&gt;"Ready to model","PENDING INPUTS",IF(F349+G349&gt;H349,IF(F349+G349=0,0,H349*F349/(F349+G349)),MIN(B349+D349,F349+MAX(0,H349-F349-G349-IF((Inputs!$B$17)&lt;Inputs!$B$5,C349+E349-G349,0)))))</f>
        <v>0</v>
      </c>
      <c r="K349" s="3">
        <f>IF(Inputs!$B$28&lt;&gt;"Ready to model","PENDING INPUTS",MIN(C349+E349,MAX(0,H349-J349)))</f>
        <v>0</v>
      </c>
      <c r="L349" s="3">
        <f>IF(Inputs!$B$28&lt;&gt;"Ready to model","PENDING INPUTS",MAX(0,B349+D349-J349))</f>
        <v>0</v>
      </c>
      <c r="M349" s="3">
        <f>IF(Inputs!$B$28&lt;&gt;"Ready to model","PENDING INPUTS",MAX(0,C349+E349-K349))</f>
        <v>0</v>
      </c>
      <c r="N349" s="3">
        <f>IF(Inputs!$B$28&lt;&gt;"Ready to model","PENDING INPUTS",L349+M349)</f>
        <v>0</v>
      </c>
      <c r="O349" s="3">
        <f>IF(Inputs!$B$28&lt;&gt;"Ready to model","PENDING INPUTS",D349+E349+O348)</f>
        <v>1516.37</v>
      </c>
      <c r="P349" s="3">
        <f>IF(Inputs!$B$28&lt;&gt;"Ready to model","PENDING INPUTS",J349+K349+P348)</f>
        <v>11532.370000000006</v>
      </c>
    </row>
    <row r="350" spans="1:16" ht="27.95" customHeight="1" x14ac:dyDescent="0.25">
      <c r="A350">
        <v>346</v>
      </c>
      <c r="B350" s="3">
        <f>IF(Inputs!$B$28&lt;&gt;"Ready to model","PENDING INPUTS",L349)</f>
        <v>0</v>
      </c>
      <c r="C350" s="3">
        <f>IF(Inputs!$B$28&lt;&gt;"Ready to model","PENDING INPUTS",M349)</f>
        <v>0</v>
      </c>
      <c r="D350" s="3">
        <f>IF(Inputs!$B$28&lt;&gt;"Ready to model","PENDING INPUTS",ROUND(B350*(Inputs!$B$17)/12,2))</f>
        <v>0</v>
      </c>
      <c r="E350" s="3">
        <f>IF(Inputs!$B$28&lt;&gt;"Ready to model","PENDING INPUTS",ROUND(C350*Inputs!$B$5/12,2))</f>
        <v>0</v>
      </c>
      <c r="F350" s="3">
        <f>IF(Inputs!$B$28&lt;&gt;"Ready to model","PENDING INPUTS",MIN(B350+D350,IF(A350&gt;=Inputs!$B$18,B350+D350,ROUND(IF(Inputs!$B$17=0,Inputs!$B$8*(1+Inputs!$B$19*Inputs!$B$20)/Inputs!$B$18,-PMT(Inputs!$B$17/12,Inputs!$B$18,Inputs!$B$8*(1+Inputs!$B$19*Inputs!$B$20))),2))))</f>
        <v>0</v>
      </c>
      <c r="G350" s="3">
        <f>IF(Inputs!$B$28&lt;&gt;"Ready to model","PENDING INPUTS",MIN(C350+E350,Inputs!$B$9))</f>
        <v>0</v>
      </c>
      <c r="H350" s="3">
        <f>IF(Inputs!$B$28&lt;&gt;"Ready to model","PENDING INPUTS",Inputs!$B$7)</f>
        <v>550</v>
      </c>
      <c r="I350" s="3">
        <f>IF(Inputs!$B$28&lt;&gt;"Ready to model","PENDING INPUTS",MAX(0,F350+G350-H350))</f>
        <v>0</v>
      </c>
      <c r="J350" s="3">
        <f>IF(Inputs!$B$28&lt;&gt;"Ready to model","PENDING INPUTS",IF(F350+G350&gt;H350,IF(F350+G350=0,0,H350*F350/(F350+G350)),MIN(B350+D350,F350+MAX(0,H350-F350-G350-IF((Inputs!$B$17)&lt;Inputs!$B$5,C350+E350-G350,0)))))</f>
        <v>0</v>
      </c>
      <c r="K350" s="3">
        <f>IF(Inputs!$B$28&lt;&gt;"Ready to model","PENDING INPUTS",MIN(C350+E350,MAX(0,H350-J350)))</f>
        <v>0</v>
      </c>
      <c r="L350" s="3">
        <f>IF(Inputs!$B$28&lt;&gt;"Ready to model","PENDING INPUTS",MAX(0,B350+D350-J350))</f>
        <v>0</v>
      </c>
      <c r="M350" s="3">
        <f>IF(Inputs!$B$28&lt;&gt;"Ready to model","PENDING INPUTS",MAX(0,C350+E350-K350))</f>
        <v>0</v>
      </c>
      <c r="N350" s="3">
        <f>IF(Inputs!$B$28&lt;&gt;"Ready to model","PENDING INPUTS",L350+M350)</f>
        <v>0</v>
      </c>
      <c r="O350" s="3">
        <f>IF(Inputs!$B$28&lt;&gt;"Ready to model","PENDING INPUTS",D350+E350+O349)</f>
        <v>1516.37</v>
      </c>
      <c r="P350" s="3">
        <f>IF(Inputs!$B$28&lt;&gt;"Ready to model","PENDING INPUTS",J350+K350+P349)</f>
        <v>11532.370000000006</v>
      </c>
    </row>
    <row r="351" spans="1:16" ht="27.95" customHeight="1" x14ac:dyDescent="0.25">
      <c r="A351">
        <v>347</v>
      </c>
      <c r="B351" s="3">
        <f>IF(Inputs!$B$28&lt;&gt;"Ready to model","PENDING INPUTS",L350)</f>
        <v>0</v>
      </c>
      <c r="C351" s="3">
        <f>IF(Inputs!$B$28&lt;&gt;"Ready to model","PENDING INPUTS",M350)</f>
        <v>0</v>
      </c>
      <c r="D351" s="3">
        <f>IF(Inputs!$B$28&lt;&gt;"Ready to model","PENDING INPUTS",ROUND(B351*(Inputs!$B$17)/12,2))</f>
        <v>0</v>
      </c>
      <c r="E351" s="3">
        <f>IF(Inputs!$B$28&lt;&gt;"Ready to model","PENDING INPUTS",ROUND(C351*Inputs!$B$5/12,2))</f>
        <v>0</v>
      </c>
      <c r="F351" s="3">
        <f>IF(Inputs!$B$28&lt;&gt;"Ready to model","PENDING INPUTS",MIN(B351+D351,IF(A351&gt;=Inputs!$B$18,B351+D351,ROUND(IF(Inputs!$B$17=0,Inputs!$B$8*(1+Inputs!$B$19*Inputs!$B$20)/Inputs!$B$18,-PMT(Inputs!$B$17/12,Inputs!$B$18,Inputs!$B$8*(1+Inputs!$B$19*Inputs!$B$20))),2))))</f>
        <v>0</v>
      </c>
      <c r="G351" s="3">
        <f>IF(Inputs!$B$28&lt;&gt;"Ready to model","PENDING INPUTS",MIN(C351+E351,Inputs!$B$9))</f>
        <v>0</v>
      </c>
      <c r="H351" s="3">
        <f>IF(Inputs!$B$28&lt;&gt;"Ready to model","PENDING INPUTS",Inputs!$B$7)</f>
        <v>550</v>
      </c>
      <c r="I351" s="3">
        <f>IF(Inputs!$B$28&lt;&gt;"Ready to model","PENDING INPUTS",MAX(0,F351+G351-H351))</f>
        <v>0</v>
      </c>
      <c r="J351" s="3">
        <f>IF(Inputs!$B$28&lt;&gt;"Ready to model","PENDING INPUTS",IF(F351+G351&gt;H351,IF(F351+G351=0,0,H351*F351/(F351+G351)),MIN(B351+D351,F351+MAX(0,H351-F351-G351-IF((Inputs!$B$17)&lt;Inputs!$B$5,C351+E351-G351,0)))))</f>
        <v>0</v>
      </c>
      <c r="K351" s="3">
        <f>IF(Inputs!$B$28&lt;&gt;"Ready to model","PENDING INPUTS",MIN(C351+E351,MAX(0,H351-J351)))</f>
        <v>0</v>
      </c>
      <c r="L351" s="3">
        <f>IF(Inputs!$B$28&lt;&gt;"Ready to model","PENDING INPUTS",MAX(0,B351+D351-J351))</f>
        <v>0</v>
      </c>
      <c r="M351" s="3">
        <f>IF(Inputs!$B$28&lt;&gt;"Ready to model","PENDING INPUTS",MAX(0,C351+E351-K351))</f>
        <v>0</v>
      </c>
      <c r="N351" s="3">
        <f>IF(Inputs!$B$28&lt;&gt;"Ready to model","PENDING INPUTS",L351+M351)</f>
        <v>0</v>
      </c>
      <c r="O351" s="3">
        <f>IF(Inputs!$B$28&lt;&gt;"Ready to model","PENDING INPUTS",D351+E351+O350)</f>
        <v>1516.37</v>
      </c>
      <c r="P351" s="3">
        <f>IF(Inputs!$B$28&lt;&gt;"Ready to model","PENDING INPUTS",J351+K351+P350)</f>
        <v>11532.370000000006</v>
      </c>
    </row>
    <row r="352" spans="1:16" ht="27.95" customHeight="1" x14ac:dyDescent="0.25">
      <c r="A352">
        <v>348</v>
      </c>
      <c r="B352" s="3">
        <f>IF(Inputs!$B$28&lt;&gt;"Ready to model","PENDING INPUTS",L351)</f>
        <v>0</v>
      </c>
      <c r="C352" s="3">
        <f>IF(Inputs!$B$28&lt;&gt;"Ready to model","PENDING INPUTS",M351)</f>
        <v>0</v>
      </c>
      <c r="D352" s="3">
        <f>IF(Inputs!$B$28&lt;&gt;"Ready to model","PENDING INPUTS",ROUND(B352*(Inputs!$B$17)/12,2))</f>
        <v>0</v>
      </c>
      <c r="E352" s="3">
        <f>IF(Inputs!$B$28&lt;&gt;"Ready to model","PENDING INPUTS",ROUND(C352*Inputs!$B$5/12,2))</f>
        <v>0</v>
      </c>
      <c r="F352" s="3">
        <f>IF(Inputs!$B$28&lt;&gt;"Ready to model","PENDING INPUTS",MIN(B352+D352,IF(A352&gt;=Inputs!$B$18,B352+D352,ROUND(IF(Inputs!$B$17=0,Inputs!$B$8*(1+Inputs!$B$19*Inputs!$B$20)/Inputs!$B$18,-PMT(Inputs!$B$17/12,Inputs!$B$18,Inputs!$B$8*(1+Inputs!$B$19*Inputs!$B$20))),2))))</f>
        <v>0</v>
      </c>
      <c r="G352" s="3">
        <f>IF(Inputs!$B$28&lt;&gt;"Ready to model","PENDING INPUTS",MIN(C352+E352,Inputs!$B$9))</f>
        <v>0</v>
      </c>
      <c r="H352" s="3">
        <f>IF(Inputs!$B$28&lt;&gt;"Ready to model","PENDING INPUTS",Inputs!$B$7)</f>
        <v>550</v>
      </c>
      <c r="I352" s="3">
        <f>IF(Inputs!$B$28&lt;&gt;"Ready to model","PENDING INPUTS",MAX(0,F352+G352-H352))</f>
        <v>0</v>
      </c>
      <c r="J352" s="3">
        <f>IF(Inputs!$B$28&lt;&gt;"Ready to model","PENDING INPUTS",IF(F352+G352&gt;H352,IF(F352+G352=0,0,H352*F352/(F352+G352)),MIN(B352+D352,F352+MAX(0,H352-F352-G352-IF((Inputs!$B$17)&lt;Inputs!$B$5,C352+E352-G352,0)))))</f>
        <v>0</v>
      </c>
      <c r="K352" s="3">
        <f>IF(Inputs!$B$28&lt;&gt;"Ready to model","PENDING INPUTS",MIN(C352+E352,MAX(0,H352-J352)))</f>
        <v>0</v>
      </c>
      <c r="L352" s="3">
        <f>IF(Inputs!$B$28&lt;&gt;"Ready to model","PENDING INPUTS",MAX(0,B352+D352-J352))</f>
        <v>0</v>
      </c>
      <c r="M352" s="3">
        <f>IF(Inputs!$B$28&lt;&gt;"Ready to model","PENDING INPUTS",MAX(0,C352+E352-K352))</f>
        <v>0</v>
      </c>
      <c r="N352" s="3">
        <f>IF(Inputs!$B$28&lt;&gt;"Ready to model","PENDING INPUTS",L352+M352)</f>
        <v>0</v>
      </c>
      <c r="O352" s="3">
        <f>IF(Inputs!$B$28&lt;&gt;"Ready to model","PENDING INPUTS",D352+E352+O351)</f>
        <v>1516.37</v>
      </c>
      <c r="P352" s="3">
        <f>IF(Inputs!$B$28&lt;&gt;"Ready to model","PENDING INPUTS",J352+K352+P351)</f>
        <v>11532.370000000006</v>
      </c>
    </row>
    <row r="353" spans="1:16" ht="27.95" customHeight="1" x14ac:dyDescent="0.25">
      <c r="A353">
        <v>349</v>
      </c>
      <c r="B353" s="3">
        <f>IF(Inputs!$B$28&lt;&gt;"Ready to model","PENDING INPUTS",L352)</f>
        <v>0</v>
      </c>
      <c r="C353" s="3">
        <f>IF(Inputs!$B$28&lt;&gt;"Ready to model","PENDING INPUTS",M352)</f>
        <v>0</v>
      </c>
      <c r="D353" s="3">
        <f>IF(Inputs!$B$28&lt;&gt;"Ready to model","PENDING INPUTS",ROUND(B353*(Inputs!$B$17)/12,2))</f>
        <v>0</v>
      </c>
      <c r="E353" s="3">
        <f>IF(Inputs!$B$28&lt;&gt;"Ready to model","PENDING INPUTS",ROUND(C353*Inputs!$B$5/12,2))</f>
        <v>0</v>
      </c>
      <c r="F353" s="3">
        <f>IF(Inputs!$B$28&lt;&gt;"Ready to model","PENDING INPUTS",MIN(B353+D353,IF(A353&gt;=Inputs!$B$18,B353+D353,ROUND(IF(Inputs!$B$17=0,Inputs!$B$8*(1+Inputs!$B$19*Inputs!$B$20)/Inputs!$B$18,-PMT(Inputs!$B$17/12,Inputs!$B$18,Inputs!$B$8*(1+Inputs!$B$19*Inputs!$B$20))),2))))</f>
        <v>0</v>
      </c>
      <c r="G353" s="3">
        <f>IF(Inputs!$B$28&lt;&gt;"Ready to model","PENDING INPUTS",MIN(C353+E353,Inputs!$B$9))</f>
        <v>0</v>
      </c>
      <c r="H353" s="3">
        <f>IF(Inputs!$B$28&lt;&gt;"Ready to model","PENDING INPUTS",Inputs!$B$7)</f>
        <v>550</v>
      </c>
      <c r="I353" s="3">
        <f>IF(Inputs!$B$28&lt;&gt;"Ready to model","PENDING INPUTS",MAX(0,F353+G353-H353))</f>
        <v>0</v>
      </c>
      <c r="J353" s="3">
        <f>IF(Inputs!$B$28&lt;&gt;"Ready to model","PENDING INPUTS",IF(F353+G353&gt;H353,IF(F353+G353=0,0,H353*F353/(F353+G353)),MIN(B353+D353,F353+MAX(0,H353-F353-G353-IF((Inputs!$B$17)&lt;Inputs!$B$5,C353+E353-G353,0)))))</f>
        <v>0</v>
      </c>
      <c r="K353" s="3">
        <f>IF(Inputs!$B$28&lt;&gt;"Ready to model","PENDING INPUTS",MIN(C353+E353,MAX(0,H353-J353)))</f>
        <v>0</v>
      </c>
      <c r="L353" s="3">
        <f>IF(Inputs!$B$28&lt;&gt;"Ready to model","PENDING INPUTS",MAX(0,B353+D353-J353))</f>
        <v>0</v>
      </c>
      <c r="M353" s="3">
        <f>IF(Inputs!$B$28&lt;&gt;"Ready to model","PENDING INPUTS",MAX(0,C353+E353-K353))</f>
        <v>0</v>
      </c>
      <c r="N353" s="3">
        <f>IF(Inputs!$B$28&lt;&gt;"Ready to model","PENDING INPUTS",L353+M353)</f>
        <v>0</v>
      </c>
      <c r="O353" s="3">
        <f>IF(Inputs!$B$28&lt;&gt;"Ready to model","PENDING INPUTS",D353+E353+O352)</f>
        <v>1516.37</v>
      </c>
      <c r="P353" s="3">
        <f>IF(Inputs!$B$28&lt;&gt;"Ready to model","PENDING INPUTS",J353+K353+P352)</f>
        <v>11532.370000000006</v>
      </c>
    </row>
    <row r="354" spans="1:16" ht="27.95" customHeight="1" x14ac:dyDescent="0.25">
      <c r="A354">
        <v>350</v>
      </c>
      <c r="B354" s="3">
        <f>IF(Inputs!$B$28&lt;&gt;"Ready to model","PENDING INPUTS",L353)</f>
        <v>0</v>
      </c>
      <c r="C354" s="3">
        <f>IF(Inputs!$B$28&lt;&gt;"Ready to model","PENDING INPUTS",M353)</f>
        <v>0</v>
      </c>
      <c r="D354" s="3">
        <f>IF(Inputs!$B$28&lt;&gt;"Ready to model","PENDING INPUTS",ROUND(B354*(Inputs!$B$17)/12,2))</f>
        <v>0</v>
      </c>
      <c r="E354" s="3">
        <f>IF(Inputs!$B$28&lt;&gt;"Ready to model","PENDING INPUTS",ROUND(C354*Inputs!$B$5/12,2))</f>
        <v>0</v>
      </c>
      <c r="F354" s="3">
        <f>IF(Inputs!$B$28&lt;&gt;"Ready to model","PENDING INPUTS",MIN(B354+D354,IF(A354&gt;=Inputs!$B$18,B354+D354,ROUND(IF(Inputs!$B$17=0,Inputs!$B$8*(1+Inputs!$B$19*Inputs!$B$20)/Inputs!$B$18,-PMT(Inputs!$B$17/12,Inputs!$B$18,Inputs!$B$8*(1+Inputs!$B$19*Inputs!$B$20))),2))))</f>
        <v>0</v>
      </c>
      <c r="G354" s="3">
        <f>IF(Inputs!$B$28&lt;&gt;"Ready to model","PENDING INPUTS",MIN(C354+E354,Inputs!$B$9))</f>
        <v>0</v>
      </c>
      <c r="H354" s="3">
        <f>IF(Inputs!$B$28&lt;&gt;"Ready to model","PENDING INPUTS",Inputs!$B$7)</f>
        <v>550</v>
      </c>
      <c r="I354" s="3">
        <f>IF(Inputs!$B$28&lt;&gt;"Ready to model","PENDING INPUTS",MAX(0,F354+G354-H354))</f>
        <v>0</v>
      </c>
      <c r="J354" s="3">
        <f>IF(Inputs!$B$28&lt;&gt;"Ready to model","PENDING INPUTS",IF(F354+G354&gt;H354,IF(F354+G354=0,0,H354*F354/(F354+G354)),MIN(B354+D354,F354+MAX(0,H354-F354-G354-IF((Inputs!$B$17)&lt;Inputs!$B$5,C354+E354-G354,0)))))</f>
        <v>0</v>
      </c>
      <c r="K354" s="3">
        <f>IF(Inputs!$B$28&lt;&gt;"Ready to model","PENDING INPUTS",MIN(C354+E354,MAX(0,H354-J354)))</f>
        <v>0</v>
      </c>
      <c r="L354" s="3">
        <f>IF(Inputs!$B$28&lt;&gt;"Ready to model","PENDING INPUTS",MAX(0,B354+D354-J354))</f>
        <v>0</v>
      </c>
      <c r="M354" s="3">
        <f>IF(Inputs!$B$28&lt;&gt;"Ready to model","PENDING INPUTS",MAX(0,C354+E354-K354))</f>
        <v>0</v>
      </c>
      <c r="N354" s="3">
        <f>IF(Inputs!$B$28&lt;&gt;"Ready to model","PENDING INPUTS",L354+M354)</f>
        <v>0</v>
      </c>
      <c r="O354" s="3">
        <f>IF(Inputs!$B$28&lt;&gt;"Ready to model","PENDING INPUTS",D354+E354+O353)</f>
        <v>1516.37</v>
      </c>
      <c r="P354" s="3">
        <f>IF(Inputs!$B$28&lt;&gt;"Ready to model","PENDING INPUTS",J354+K354+P353)</f>
        <v>11532.370000000006</v>
      </c>
    </row>
    <row r="355" spans="1:16" ht="27.95" customHeight="1" x14ac:dyDescent="0.25">
      <c r="A355">
        <v>351</v>
      </c>
      <c r="B355" s="3">
        <f>IF(Inputs!$B$28&lt;&gt;"Ready to model","PENDING INPUTS",L354)</f>
        <v>0</v>
      </c>
      <c r="C355" s="3">
        <f>IF(Inputs!$B$28&lt;&gt;"Ready to model","PENDING INPUTS",M354)</f>
        <v>0</v>
      </c>
      <c r="D355" s="3">
        <f>IF(Inputs!$B$28&lt;&gt;"Ready to model","PENDING INPUTS",ROUND(B355*(Inputs!$B$17)/12,2))</f>
        <v>0</v>
      </c>
      <c r="E355" s="3">
        <f>IF(Inputs!$B$28&lt;&gt;"Ready to model","PENDING INPUTS",ROUND(C355*Inputs!$B$5/12,2))</f>
        <v>0</v>
      </c>
      <c r="F355" s="3">
        <f>IF(Inputs!$B$28&lt;&gt;"Ready to model","PENDING INPUTS",MIN(B355+D355,IF(A355&gt;=Inputs!$B$18,B355+D355,ROUND(IF(Inputs!$B$17=0,Inputs!$B$8*(1+Inputs!$B$19*Inputs!$B$20)/Inputs!$B$18,-PMT(Inputs!$B$17/12,Inputs!$B$18,Inputs!$B$8*(1+Inputs!$B$19*Inputs!$B$20))),2))))</f>
        <v>0</v>
      </c>
      <c r="G355" s="3">
        <f>IF(Inputs!$B$28&lt;&gt;"Ready to model","PENDING INPUTS",MIN(C355+E355,Inputs!$B$9))</f>
        <v>0</v>
      </c>
      <c r="H355" s="3">
        <f>IF(Inputs!$B$28&lt;&gt;"Ready to model","PENDING INPUTS",Inputs!$B$7)</f>
        <v>550</v>
      </c>
      <c r="I355" s="3">
        <f>IF(Inputs!$B$28&lt;&gt;"Ready to model","PENDING INPUTS",MAX(0,F355+G355-H355))</f>
        <v>0</v>
      </c>
      <c r="J355" s="3">
        <f>IF(Inputs!$B$28&lt;&gt;"Ready to model","PENDING INPUTS",IF(F355+G355&gt;H355,IF(F355+G355=0,0,H355*F355/(F355+G355)),MIN(B355+D355,F355+MAX(0,H355-F355-G355-IF((Inputs!$B$17)&lt;Inputs!$B$5,C355+E355-G355,0)))))</f>
        <v>0</v>
      </c>
      <c r="K355" s="3">
        <f>IF(Inputs!$B$28&lt;&gt;"Ready to model","PENDING INPUTS",MIN(C355+E355,MAX(0,H355-J355)))</f>
        <v>0</v>
      </c>
      <c r="L355" s="3">
        <f>IF(Inputs!$B$28&lt;&gt;"Ready to model","PENDING INPUTS",MAX(0,B355+D355-J355))</f>
        <v>0</v>
      </c>
      <c r="M355" s="3">
        <f>IF(Inputs!$B$28&lt;&gt;"Ready to model","PENDING INPUTS",MAX(0,C355+E355-K355))</f>
        <v>0</v>
      </c>
      <c r="N355" s="3">
        <f>IF(Inputs!$B$28&lt;&gt;"Ready to model","PENDING INPUTS",L355+M355)</f>
        <v>0</v>
      </c>
      <c r="O355" s="3">
        <f>IF(Inputs!$B$28&lt;&gt;"Ready to model","PENDING INPUTS",D355+E355+O354)</f>
        <v>1516.37</v>
      </c>
      <c r="P355" s="3">
        <f>IF(Inputs!$B$28&lt;&gt;"Ready to model","PENDING INPUTS",J355+K355+P354)</f>
        <v>11532.370000000006</v>
      </c>
    </row>
    <row r="356" spans="1:16" ht="27.95" customHeight="1" x14ac:dyDescent="0.25">
      <c r="A356">
        <v>352</v>
      </c>
      <c r="B356" s="3">
        <f>IF(Inputs!$B$28&lt;&gt;"Ready to model","PENDING INPUTS",L355)</f>
        <v>0</v>
      </c>
      <c r="C356" s="3">
        <f>IF(Inputs!$B$28&lt;&gt;"Ready to model","PENDING INPUTS",M355)</f>
        <v>0</v>
      </c>
      <c r="D356" s="3">
        <f>IF(Inputs!$B$28&lt;&gt;"Ready to model","PENDING INPUTS",ROUND(B356*(Inputs!$B$17)/12,2))</f>
        <v>0</v>
      </c>
      <c r="E356" s="3">
        <f>IF(Inputs!$B$28&lt;&gt;"Ready to model","PENDING INPUTS",ROUND(C356*Inputs!$B$5/12,2))</f>
        <v>0</v>
      </c>
      <c r="F356" s="3">
        <f>IF(Inputs!$B$28&lt;&gt;"Ready to model","PENDING INPUTS",MIN(B356+D356,IF(A356&gt;=Inputs!$B$18,B356+D356,ROUND(IF(Inputs!$B$17=0,Inputs!$B$8*(1+Inputs!$B$19*Inputs!$B$20)/Inputs!$B$18,-PMT(Inputs!$B$17/12,Inputs!$B$18,Inputs!$B$8*(1+Inputs!$B$19*Inputs!$B$20))),2))))</f>
        <v>0</v>
      </c>
      <c r="G356" s="3">
        <f>IF(Inputs!$B$28&lt;&gt;"Ready to model","PENDING INPUTS",MIN(C356+E356,Inputs!$B$9))</f>
        <v>0</v>
      </c>
      <c r="H356" s="3">
        <f>IF(Inputs!$B$28&lt;&gt;"Ready to model","PENDING INPUTS",Inputs!$B$7)</f>
        <v>550</v>
      </c>
      <c r="I356" s="3">
        <f>IF(Inputs!$B$28&lt;&gt;"Ready to model","PENDING INPUTS",MAX(0,F356+G356-H356))</f>
        <v>0</v>
      </c>
      <c r="J356" s="3">
        <f>IF(Inputs!$B$28&lt;&gt;"Ready to model","PENDING INPUTS",IF(F356+G356&gt;H356,IF(F356+G356=0,0,H356*F356/(F356+G356)),MIN(B356+D356,F356+MAX(0,H356-F356-G356-IF((Inputs!$B$17)&lt;Inputs!$B$5,C356+E356-G356,0)))))</f>
        <v>0</v>
      </c>
      <c r="K356" s="3">
        <f>IF(Inputs!$B$28&lt;&gt;"Ready to model","PENDING INPUTS",MIN(C356+E356,MAX(0,H356-J356)))</f>
        <v>0</v>
      </c>
      <c r="L356" s="3">
        <f>IF(Inputs!$B$28&lt;&gt;"Ready to model","PENDING INPUTS",MAX(0,B356+D356-J356))</f>
        <v>0</v>
      </c>
      <c r="M356" s="3">
        <f>IF(Inputs!$B$28&lt;&gt;"Ready to model","PENDING INPUTS",MAX(0,C356+E356-K356))</f>
        <v>0</v>
      </c>
      <c r="N356" s="3">
        <f>IF(Inputs!$B$28&lt;&gt;"Ready to model","PENDING INPUTS",L356+M356)</f>
        <v>0</v>
      </c>
      <c r="O356" s="3">
        <f>IF(Inputs!$B$28&lt;&gt;"Ready to model","PENDING INPUTS",D356+E356+O355)</f>
        <v>1516.37</v>
      </c>
      <c r="P356" s="3">
        <f>IF(Inputs!$B$28&lt;&gt;"Ready to model","PENDING INPUTS",J356+K356+P355)</f>
        <v>11532.370000000006</v>
      </c>
    </row>
    <row r="357" spans="1:16" ht="27.95" customHeight="1" x14ac:dyDescent="0.25">
      <c r="A357">
        <v>353</v>
      </c>
      <c r="B357" s="3">
        <f>IF(Inputs!$B$28&lt;&gt;"Ready to model","PENDING INPUTS",L356)</f>
        <v>0</v>
      </c>
      <c r="C357" s="3">
        <f>IF(Inputs!$B$28&lt;&gt;"Ready to model","PENDING INPUTS",M356)</f>
        <v>0</v>
      </c>
      <c r="D357" s="3">
        <f>IF(Inputs!$B$28&lt;&gt;"Ready to model","PENDING INPUTS",ROUND(B357*(Inputs!$B$17)/12,2))</f>
        <v>0</v>
      </c>
      <c r="E357" s="3">
        <f>IF(Inputs!$B$28&lt;&gt;"Ready to model","PENDING INPUTS",ROUND(C357*Inputs!$B$5/12,2))</f>
        <v>0</v>
      </c>
      <c r="F357" s="3">
        <f>IF(Inputs!$B$28&lt;&gt;"Ready to model","PENDING INPUTS",MIN(B357+D357,IF(A357&gt;=Inputs!$B$18,B357+D357,ROUND(IF(Inputs!$B$17=0,Inputs!$B$8*(1+Inputs!$B$19*Inputs!$B$20)/Inputs!$B$18,-PMT(Inputs!$B$17/12,Inputs!$B$18,Inputs!$B$8*(1+Inputs!$B$19*Inputs!$B$20))),2))))</f>
        <v>0</v>
      </c>
      <c r="G357" s="3">
        <f>IF(Inputs!$B$28&lt;&gt;"Ready to model","PENDING INPUTS",MIN(C357+E357,Inputs!$B$9))</f>
        <v>0</v>
      </c>
      <c r="H357" s="3">
        <f>IF(Inputs!$B$28&lt;&gt;"Ready to model","PENDING INPUTS",Inputs!$B$7)</f>
        <v>550</v>
      </c>
      <c r="I357" s="3">
        <f>IF(Inputs!$B$28&lt;&gt;"Ready to model","PENDING INPUTS",MAX(0,F357+G357-H357))</f>
        <v>0</v>
      </c>
      <c r="J357" s="3">
        <f>IF(Inputs!$B$28&lt;&gt;"Ready to model","PENDING INPUTS",IF(F357+G357&gt;H357,IF(F357+G357=0,0,H357*F357/(F357+G357)),MIN(B357+D357,F357+MAX(0,H357-F357-G357-IF((Inputs!$B$17)&lt;Inputs!$B$5,C357+E357-G357,0)))))</f>
        <v>0</v>
      </c>
      <c r="K357" s="3">
        <f>IF(Inputs!$B$28&lt;&gt;"Ready to model","PENDING INPUTS",MIN(C357+E357,MAX(0,H357-J357)))</f>
        <v>0</v>
      </c>
      <c r="L357" s="3">
        <f>IF(Inputs!$B$28&lt;&gt;"Ready to model","PENDING INPUTS",MAX(0,B357+D357-J357))</f>
        <v>0</v>
      </c>
      <c r="M357" s="3">
        <f>IF(Inputs!$B$28&lt;&gt;"Ready to model","PENDING INPUTS",MAX(0,C357+E357-K357))</f>
        <v>0</v>
      </c>
      <c r="N357" s="3">
        <f>IF(Inputs!$B$28&lt;&gt;"Ready to model","PENDING INPUTS",L357+M357)</f>
        <v>0</v>
      </c>
      <c r="O357" s="3">
        <f>IF(Inputs!$B$28&lt;&gt;"Ready to model","PENDING INPUTS",D357+E357+O356)</f>
        <v>1516.37</v>
      </c>
      <c r="P357" s="3">
        <f>IF(Inputs!$B$28&lt;&gt;"Ready to model","PENDING INPUTS",J357+K357+P356)</f>
        <v>11532.370000000006</v>
      </c>
    </row>
    <row r="358" spans="1:16" ht="27.95" customHeight="1" x14ac:dyDescent="0.25">
      <c r="A358">
        <v>354</v>
      </c>
      <c r="B358" s="3">
        <f>IF(Inputs!$B$28&lt;&gt;"Ready to model","PENDING INPUTS",L357)</f>
        <v>0</v>
      </c>
      <c r="C358" s="3">
        <f>IF(Inputs!$B$28&lt;&gt;"Ready to model","PENDING INPUTS",M357)</f>
        <v>0</v>
      </c>
      <c r="D358" s="3">
        <f>IF(Inputs!$B$28&lt;&gt;"Ready to model","PENDING INPUTS",ROUND(B358*(Inputs!$B$17)/12,2))</f>
        <v>0</v>
      </c>
      <c r="E358" s="3">
        <f>IF(Inputs!$B$28&lt;&gt;"Ready to model","PENDING INPUTS",ROUND(C358*Inputs!$B$5/12,2))</f>
        <v>0</v>
      </c>
      <c r="F358" s="3">
        <f>IF(Inputs!$B$28&lt;&gt;"Ready to model","PENDING INPUTS",MIN(B358+D358,IF(A358&gt;=Inputs!$B$18,B358+D358,ROUND(IF(Inputs!$B$17=0,Inputs!$B$8*(1+Inputs!$B$19*Inputs!$B$20)/Inputs!$B$18,-PMT(Inputs!$B$17/12,Inputs!$B$18,Inputs!$B$8*(1+Inputs!$B$19*Inputs!$B$20))),2))))</f>
        <v>0</v>
      </c>
      <c r="G358" s="3">
        <f>IF(Inputs!$B$28&lt;&gt;"Ready to model","PENDING INPUTS",MIN(C358+E358,Inputs!$B$9))</f>
        <v>0</v>
      </c>
      <c r="H358" s="3">
        <f>IF(Inputs!$B$28&lt;&gt;"Ready to model","PENDING INPUTS",Inputs!$B$7)</f>
        <v>550</v>
      </c>
      <c r="I358" s="3">
        <f>IF(Inputs!$B$28&lt;&gt;"Ready to model","PENDING INPUTS",MAX(0,F358+G358-H358))</f>
        <v>0</v>
      </c>
      <c r="J358" s="3">
        <f>IF(Inputs!$B$28&lt;&gt;"Ready to model","PENDING INPUTS",IF(F358+G358&gt;H358,IF(F358+G358=0,0,H358*F358/(F358+G358)),MIN(B358+D358,F358+MAX(0,H358-F358-G358-IF((Inputs!$B$17)&lt;Inputs!$B$5,C358+E358-G358,0)))))</f>
        <v>0</v>
      </c>
      <c r="K358" s="3">
        <f>IF(Inputs!$B$28&lt;&gt;"Ready to model","PENDING INPUTS",MIN(C358+E358,MAX(0,H358-J358)))</f>
        <v>0</v>
      </c>
      <c r="L358" s="3">
        <f>IF(Inputs!$B$28&lt;&gt;"Ready to model","PENDING INPUTS",MAX(0,B358+D358-J358))</f>
        <v>0</v>
      </c>
      <c r="M358" s="3">
        <f>IF(Inputs!$B$28&lt;&gt;"Ready to model","PENDING INPUTS",MAX(0,C358+E358-K358))</f>
        <v>0</v>
      </c>
      <c r="N358" s="3">
        <f>IF(Inputs!$B$28&lt;&gt;"Ready to model","PENDING INPUTS",L358+M358)</f>
        <v>0</v>
      </c>
      <c r="O358" s="3">
        <f>IF(Inputs!$B$28&lt;&gt;"Ready to model","PENDING INPUTS",D358+E358+O357)</f>
        <v>1516.37</v>
      </c>
      <c r="P358" s="3">
        <f>IF(Inputs!$B$28&lt;&gt;"Ready to model","PENDING INPUTS",J358+K358+P357)</f>
        <v>11532.370000000006</v>
      </c>
    </row>
    <row r="359" spans="1:16" ht="27.95" customHeight="1" x14ac:dyDescent="0.25">
      <c r="A359">
        <v>355</v>
      </c>
      <c r="B359" s="3">
        <f>IF(Inputs!$B$28&lt;&gt;"Ready to model","PENDING INPUTS",L358)</f>
        <v>0</v>
      </c>
      <c r="C359" s="3">
        <f>IF(Inputs!$B$28&lt;&gt;"Ready to model","PENDING INPUTS",M358)</f>
        <v>0</v>
      </c>
      <c r="D359" s="3">
        <f>IF(Inputs!$B$28&lt;&gt;"Ready to model","PENDING INPUTS",ROUND(B359*(Inputs!$B$17)/12,2))</f>
        <v>0</v>
      </c>
      <c r="E359" s="3">
        <f>IF(Inputs!$B$28&lt;&gt;"Ready to model","PENDING INPUTS",ROUND(C359*Inputs!$B$5/12,2))</f>
        <v>0</v>
      </c>
      <c r="F359" s="3">
        <f>IF(Inputs!$B$28&lt;&gt;"Ready to model","PENDING INPUTS",MIN(B359+D359,IF(A359&gt;=Inputs!$B$18,B359+D359,ROUND(IF(Inputs!$B$17=0,Inputs!$B$8*(1+Inputs!$B$19*Inputs!$B$20)/Inputs!$B$18,-PMT(Inputs!$B$17/12,Inputs!$B$18,Inputs!$B$8*(1+Inputs!$B$19*Inputs!$B$20))),2))))</f>
        <v>0</v>
      </c>
      <c r="G359" s="3">
        <f>IF(Inputs!$B$28&lt;&gt;"Ready to model","PENDING INPUTS",MIN(C359+E359,Inputs!$B$9))</f>
        <v>0</v>
      </c>
      <c r="H359" s="3">
        <f>IF(Inputs!$B$28&lt;&gt;"Ready to model","PENDING INPUTS",Inputs!$B$7)</f>
        <v>550</v>
      </c>
      <c r="I359" s="3">
        <f>IF(Inputs!$B$28&lt;&gt;"Ready to model","PENDING INPUTS",MAX(0,F359+G359-H359))</f>
        <v>0</v>
      </c>
      <c r="J359" s="3">
        <f>IF(Inputs!$B$28&lt;&gt;"Ready to model","PENDING INPUTS",IF(F359+G359&gt;H359,IF(F359+G359=0,0,H359*F359/(F359+G359)),MIN(B359+D359,F359+MAX(0,H359-F359-G359-IF((Inputs!$B$17)&lt;Inputs!$B$5,C359+E359-G359,0)))))</f>
        <v>0</v>
      </c>
      <c r="K359" s="3">
        <f>IF(Inputs!$B$28&lt;&gt;"Ready to model","PENDING INPUTS",MIN(C359+E359,MAX(0,H359-J359)))</f>
        <v>0</v>
      </c>
      <c r="L359" s="3">
        <f>IF(Inputs!$B$28&lt;&gt;"Ready to model","PENDING INPUTS",MAX(0,B359+D359-J359))</f>
        <v>0</v>
      </c>
      <c r="M359" s="3">
        <f>IF(Inputs!$B$28&lt;&gt;"Ready to model","PENDING INPUTS",MAX(0,C359+E359-K359))</f>
        <v>0</v>
      </c>
      <c r="N359" s="3">
        <f>IF(Inputs!$B$28&lt;&gt;"Ready to model","PENDING INPUTS",L359+M359)</f>
        <v>0</v>
      </c>
      <c r="O359" s="3">
        <f>IF(Inputs!$B$28&lt;&gt;"Ready to model","PENDING INPUTS",D359+E359+O358)</f>
        <v>1516.37</v>
      </c>
      <c r="P359" s="3">
        <f>IF(Inputs!$B$28&lt;&gt;"Ready to model","PENDING INPUTS",J359+K359+P358)</f>
        <v>11532.370000000006</v>
      </c>
    </row>
    <row r="360" spans="1:16" ht="27.95" customHeight="1" x14ac:dyDescent="0.25">
      <c r="A360">
        <v>356</v>
      </c>
      <c r="B360" s="3">
        <f>IF(Inputs!$B$28&lt;&gt;"Ready to model","PENDING INPUTS",L359)</f>
        <v>0</v>
      </c>
      <c r="C360" s="3">
        <f>IF(Inputs!$B$28&lt;&gt;"Ready to model","PENDING INPUTS",M359)</f>
        <v>0</v>
      </c>
      <c r="D360" s="3">
        <f>IF(Inputs!$B$28&lt;&gt;"Ready to model","PENDING INPUTS",ROUND(B360*(Inputs!$B$17)/12,2))</f>
        <v>0</v>
      </c>
      <c r="E360" s="3">
        <f>IF(Inputs!$B$28&lt;&gt;"Ready to model","PENDING INPUTS",ROUND(C360*Inputs!$B$5/12,2))</f>
        <v>0</v>
      </c>
      <c r="F360" s="3">
        <f>IF(Inputs!$B$28&lt;&gt;"Ready to model","PENDING INPUTS",MIN(B360+D360,IF(A360&gt;=Inputs!$B$18,B360+D360,ROUND(IF(Inputs!$B$17=0,Inputs!$B$8*(1+Inputs!$B$19*Inputs!$B$20)/Inputs!$B$18,-PMT(Inputs!$B$17/12,Inputs!$B$18,Inputs!$B$8*(1+Inputs!$B$19*Inputs!$B$20))),2))))</f>
        <v>0</v>
      </c>
      <c r="G360" s="3">
        <f>IF(Inputs!$B$28&lt;&gt;"Ready to model","PENDING INPUTS",MIN(C360+E360,Inputs!$B$9))</f>
        <v>0</v>
      </c>
      <c r="H360" s="3">
        <f>IF(Inputs!$B$28&lt;&gt;"Ready to model","PENDING INPUTS",Inputs!$B$7)</f>
        <v>550</v>
      </c>
      <c r="I360" s="3">
        <f>IF(Inputs!$B$28&lt;&gt;"Ready to model","PENDING INPUTS",MAX(0,F360+G360-H360))</f>
        <v>0</v>
      </c>
      <c r="J360" s="3">
        <f>IF(Inputs!$B$28&lt;&gt;"Ready to model","PENDING INPUTS",IF(F360+G360&gt;H360,IF(F360+G360=0,0,H360*F360/(F360+G360)),MIN(B360+D360,F360+MAX(0,H360-F360-G360-IF((Inputs!$B$17)&lt;Inputs!$B$5,C360+E360-G360,0)))))</f>
        <v>0</v>
      </c>
      <c r="K360" s="3">
        <f>IF(Inputs!$B$28&lt;&gt;"Ready to model","PENDING INPUTS",MIN(C360+E360,MAX(0,H360-J360)))</f>
        <v>0</v>
      </c>
      <c r="L360" s="3">
        <f>IF(Inputs!$B$28&lt;&gt;"Ready to model","PENDING INPUTS",MAX(0,B360+D360-J360))</f>
        <v>0</v>
      </c>
      <c r="M360" s="3">
        <f>IF(Inputs!$B$28&lt;&gt;"Ready to model","PENDING INPUTS",MAX(0,C360+E360-K360))</f>
        <v>0</v>
      </c>
      <c r="N360" s="3">
        <f>IF(Inputs!$B$28&lt;&gt;"Ready to model","PENDING INPUTS",L360+M360)</f>
        <v>0</v>
      </c>
      <c r="O360" s="3">
        <f>IF(Inputs!$B$28&lt;&gt;"Ready to model","PENDING INPUTS",D360+E360+O359)</f>
        <v>1516.37</v>
      </c>
      <c r="P360" s="3">
        <f>IF(Inputs!$B$28&lt;&gt;"Ready to model","PENDING INPUTS",J360+K360+P359)</f>
        <v>11532.370000000006</v>
      </c>
    </row>
    <row r="361" spans="1:16" ht="27.95" customHeight="1" x14ac:dyDescent="0.25">
      <c r="A361">
        <v>357</v>
      </c>
      <c r="B361" s="3">
        <f>IF(Inputs!$B$28&lt;&gt;"Ready to model","PENDING INPUTS",L360)</f>
        <v>0</v>
      </c>
      <c r="C361" s="3">
        <f>IF(Inputs!$B$28&lt;&gt;"Ready to model","PENDING INPUTS",M360)</f>
        <v>0</v>
      </c>
      <c r="D361" s="3">
        <f>IF(Inputs!$B$28&lt;&gt;"Ready to model","PENDING INPUTS",ROUND(B361*(Inputs!$B$17)/12,2))</f>
        <v>0</v>
      </c>
      <c r="E361" s="3">
        <f>IF(Inputs!$B$28&lt;&gt;"Ready to model","PENDING INPUTS",ROUND(C361*Inputs!$B$5/12,2))</f>
        <v>0</v>
      </c>
      <c r="F361" s="3">
        <f>IF(Inputs!$B$28&lt;&gt;"Ready to model","PENDING INPUTS",MIN(B361+D361,IF(A361&gt;=Inputs!$B$18,B361+D361,ROUND(IF(Inputs!$B$17=0,Inputs!$B$8*(1+Inputs!$B$19*Inputs!$B$20)/Inputs!$B$18,-PMT(Inputs!$B$17/12,Inputs!$B$18,Inputs!$B$8*(1+Inputs!$B$19*Inputs!$B$20))),2))))</f>
        <v>0</v>
      </c>
      <c r="G361" s="3">
        <f>IF(Inputs!$B$28&lt;&gt;"Ready to model","PENDING INPUTS",MIN(C361+E361,Inputs!$B$9))</f>
        <v>0</v>
      </c>
      <c r="H361" s="3">
        <f>IF(Inputs!$B$28&lt;&gt;"Ready to model","PENDING INPUTS",Inputs!$B$7)</f>
        <v>550</v>
      </c>
      <c r="I361" s="3">
        <f>IF(Inputs!$B$28&lt;&gt;"Ready to model","PENDING INPUTS",MAX(0,F361+G361-H361))</f>
        <v>0</v>
      </c>
      <c r="J361" s="3">
        <f>IF(Inputs!$B$28&lt;&gt;"Ready to model","PENDING INPUTS",IF(F361+G361&gt;H361,IF(F361+G361=0,0,H361*F361/(F361+G361)),MIN(B361+D361,F361+MAX(0,H361-F361-G361-IF((Inputs!$B$17)&lt;Inputs!$B$5,C361+E361-G361,0)))))</f>
        <v>0</v>
      </c>
      <c r="K361" s="3">
        <f>IF(Inputs!$B$28&lt;&gt;"Ready to model","PENDING INPUTS",MIN(C361+E361,MAX(0,H361-J361)))</f>
        <v>0</v>
      </c>
      <c r="L361" s="3">
        <f>IF(Inputs!$B$28&lt;&gt;"Ready to model","PENDING INPUTS",MAX(0,B361+D361-J361))</f>
        <v>0</v>
      </c>
      <c r="M361" s="3">
        <f>IF(Inputs!$B$28&lt;&gt;"Ready to model","PENDING INPUTS",MAX(0,C361+E361-K361))</f>
        <v>0</v>
      </c>
      <c r="N361" s="3">
        <f>IF(Inputs!$B$28&lt;&gt;"Ready to model","PENDING INPUTS",L361+M361)</f>
        <v>0</v>
      </c>
      <c r="O361" s="3">
        <f>IF(Inputs!$B$28&lt;&gt;"Ready to model","PENDING INPUTS",D361+E361+O360)</f>
        <v>1516.37</v>
      </c>
      <c r="P361" s="3">
        <f>IF(Inputs!$B$28&lt;&gt;"Ready to model","PENDING INPUTS",J361+K361+P360)</f>
        <v>11532.370000000006</v>
      </c>
    </row>
    <row r="362" spans="1:16" ht="27.95" customHeight="1" x14ac:dyDescent="0.25">
      <c r="A362">
        <v>358</v>
      </c>
      <c r="B362" s="3">
        <f>IF(Inputs!$B$28&lt;&gt;"Ready to model","PENDING INPUTS",L361)</f>
        <v>0</v>
      </c>
      <c r="C362" s="3">
        <f>IF(Inputs!$B$28&lt;&gt;"Ready to model","PENDING INPUTS",M361)</f>
        <v>0</v>
      </c>
      <c r="D362" s="3">
        <f>IF(Inputs!$B$28&lt;&gt;"Ready to model","PENDING INPUTS",ROUND(B362*(Inputs!$B$17)/12,2))</f>
        <v>0</v>
      </c>
      <c r="E362" s="3">
        <f>IF(Inputs!$B$28&lt;&gt;"Ready to model","PENDING INPUTS",ROUND(C362*Inputs!$B$5/12,2))</f>
        <v>0</v>
      </c>
      <c r="F362" s="3">
        <f>IF(Inputs!$B$28&lt;&gt;"Ready to model","PENDING INPUTS",MIN(B362+D362,IF(A362&gt;=Inputs!$B$18,B362+D362,ROUND(IF(Inputs!$B$17=0,Inputs!$B$8*(1+Inputs!$B$19*Inputs!$B$20)/Inputs!$B$18,-PMT(Inputs!$B$17/12,Inputs!$B$18,Inputs!$B$8*(1+Inputs!$B$19*Inputs!$B$20))),2))))</f>
        <v>0</v>
      </c>
      <c r="G362" s="3">
        <f>IF(Inputs!$B$28&lt;&gt;"Ready to model","PENDING INPUTS",MIN(C362+E362,Inputs!$B$9))</f>
        <v>0</v>
      </c>
      <c r="H362" s="3">
        <f>IF(Inputs!$B$28&lt;&gt;"Ready to model","PENDING INPUTS",Inputs!$B$7)</f>
        <v>550</v>
      </c>
      <c r="I362" s="3">
        <f>IF(Inputs!$B$28&lt;&gt;"Ready to model","PENDING INPUTS",MAX(0,F362+G362-H362))</f>
        <v>0</v>
      </c>
      <c r="J362" s="3">
        <f>IF(Inputs!$B$28&lt;&gt;"Ready to model","PENDING INPUTS",IF(F362+G362&gt;H362,IF(F362+G362=0,0,H362*F362/(F362+G362)),MIN(B362+D362,F362+MAX(0,H362-F362-G362-IF((Inputs!$B$17)&lt;Inputs!$B$5,C362+E362-G362,0)))))</f>
        <v>0</v>
      </c>
      <c r="K362" s="3">
        <f>IF(Inputs!$B$28&lt;&gt;"Ready to model","PENDING INPUTS",MIN(C362+E362,MAX(0,H362-J362)))</f>
        <v>0</v>
      </c>
      <c r="L362" s="3">
        <f>IF(Inputs!$B$28&lt;&gt;"Ready to model","PENDING INPUTS",MAX(0,B362+D362-J362))</f>
        <v>0</v>
      </c>
      <c r="M362" s="3">
        <f>IF(Inputs!$B$28&lt;&gt;"Ready to model","PENDING INPUTS",MAX(0,C362+E362-K362))</f>
        <v>0</v>
      </c>
      <c r="N362" s="3">
        <f>IF(Inputs!$B$28&lt;&gt;"Ready to model","PENDING INPUTS",L362+M362)</f>
        <v>0</v>
      </c>
      <c r="O362" s="3">
        <f>IF(Inputs!$B$28&lt;&gt;"Ready to model","PENDING INPUTS",D362+E362+O361)</f>
        <v>1516.37</v>
      </c>
      <c r="P362" s="3">
        <f>IF(Inputs!$B$28&lt;&gt;"Ready to model","PENDING INPUTS",J362+K362+P361)</f>
        <v>11532.370000000006</v>
      </c>
    </row>
    <row r="363" spans="1:16" ht="27.95" customHeight="1" x14ac:dyDescent="0.25">
      <c r="A363">
        <v>359</v>
      </c>
      <c r="B363" s="3">
        <f>IF(Inputs!$B$28&lt;&gt;"Ready to model","PENDING INPUTS",L362)</f>
        <v>0</v>
      </c>
      <c r="C363" s="3">
        <f>IF(Inputs!$B$28&lt;&gt;"Ready to model","PENDING INPUTS",M362)</f>
        <v>0</v>
      </c>
      <c r="D363" s="3">
        <f>IF(Inputs!$B$28&lt;&gt;"Ready to model","PENDING INPUTS",ROUND(B363*(Inputs!$B$17)/12,2))</f>
        <v>0</v>
      </c>
      <c r="E363" s="3">
        <f>IF(Inputs!$B$28&lt;&gt;"Ready to model","PENDING INPUTS",ROUND(C363*Inputs!$B$5/12,2))</f>
        <v>0</v>
      </c>
      <c r="F363" s="3">
        <f>IF(Inputs!$B$28&lt;&gt;"Ready to model","PENDING INPUTS",MIN(B363+D363,IF(A363&gt;=Inputs!$B$18,B363+D363,ROUND(IF(Inputs!$B$17=0,Inputs!$B$8*(1+Inputs!$B$19*Inputs!$B$20)/Inputs!$B$18,-PMT(Inputs!$B$17/12,Inputs!$B$18,Inputs!$B$8*(1+Inputs!$B$19*Inputs!$B$20))),2))))</f>
        <v>0</v>
      </c>
      <c r="G363" s="3">
        <f>IF(Inputs!$B$28&lt;&gt;"Ready to model","PENDING INPUTS",MIN(C363+E363,Inputs!$B$9))</f>
        <v>0</v>
      </c>
      <c r="H363" s="3">
        <f>IF(Inputs!$B$28&lt;&gt;"Ready to model","PENDING INPUTS",Inputs!$B$7)</f>
        <v>550</v>
      </c>
      <c r="I363" s="3">
        <f>IF(Inputs!$B$28&lt;&gt;"Ready to model","PENDING INPUTS",MAX(0,F363+G363-H363))</f>
        <v>0</v>
      </c>
      <c r="J363" s="3">
        <f>IF(Inputs!$B$28&lt;&gt;"Ready to model","PENDING INPUTS",IF(F363+G363&gt;H363,IF(F363+G363=0,0,H363*F363/(F363+G363)),MIN(B363+D363,F363+MAX(0,H363-F363-G363-IF((Inputs!$B$17)&lt;Inputs!$B$5,C363+E363-G363,0)))))</f>
        <v>0</v>
      </c>
      <c r="K363" s="3">
        <f>IF(Inputs!$B$28&lt;&gt;"Ready to model","PENDING INPUTS",MIN(C363+E363,MAX(0,H363-J363)))</f>
        <v>0</v>
      </c>
      <c r="L363" s="3">
        <f>IF(Inputs!$B$28&lt;&gt;"Ready to model","PENDING INPUTS",MAX(0,B363+D363-J363))</f>
        <v>0</v>
      </c>
      <c r="M363" s="3">
        <f>IF(Inputs!$B$28&lt;&gt;"Ready to model","PENDING INPUTS",MAX(0,C363+E363-K363))</f>
        <v>0</v>
      </c>
      <c r="N363" s="3">
        <f>IF(Inputs!$B$28&lt;&gt;"Ready to model","PENDING INPUTS",L363+M363)</f>
        <v>0</v>
      </c>
      <c r="O363" s="3">
        <f>IF(Inputs!$B$28&lt;&gt;"Ready to model","PENDING INPUTS",D363+E363+O362)</f>
        <v>1516.37</v>
      </c>
      <c r="P363" s="3">
        <f>IF(Inputs!$B$28&lt;&gt;"Ready to model","PENDING INPUTS",J363+K363+P362)</f>
        <v>11532.370000000006</v>
      </c>
    </row>
    <row r="364" spans="1:16" ht="27.95" customHeight="1" x14ac:dyDescent="0.25">
      <c r="A364">
        <v>360</v>
      </c>
      <c r="B364" s="3">
        <f>IF(Inputs!$B$28&lt;&gt;"Ready to model","PENDING INPUTS",L363)</f>
        <v>0</v>
      </c>
      <c r="C364" s="3">
        <f>IF(Inputs!$B$28&lt;&gt;"Ready to model","PENDING INPUTS",M363)</f>
        <v>0</v>
      </c>
      <c r="D364" s="3">
        <f>IF(Inputs!$B$28&lt;&gt;"Ready to model","PENDING INPUTS",ROUND(B364*(Inputs!$B$17)/12,2))</f>
        <v>0</v>
      </c>
      <c r="E364" s="3">
        <f>IF(Inputs!$B$28&lt;&gt;"Ready to model","PENDING INPUTS",ROUND(C364*Inputs!$B$5/12,2))</f>
        <v>0</v>
      </c>
      <c r="F364" s="3">
        <f>IF(Inputs!$B$28&lt;&gt;"Ready to model","PENDING INPUTS",MIN(B364+D364,IF(A364&gt;=Inputs!$B$18,B364+D364,ROUND(IF(Inputs!$B$17=0,Inputs!$B$8*(1+Inputs!$B$19*Inputs!$B$20)/Inputs!$B$18,-PMT(Inputs!$B$17/12,Inputs!$B$18,Inputs!$B$8*(1+Inputs!$B$19*Inputs!$B$20))),2))))</f>
        <v>0</v>
      </c>
      <c r="G364" s="3">
        <f>IF(Inputs!$B$28&lt;&gt;"Ready to model","PENDING INPUTS",MIN(C364+E364,Inputs!$B$9))</f>
        <v>0</v>
      </c>
      <c r="H364" s="3">
        <f>IF(Inputs!$B$28&lt;&gt;"Ready to model","PENDING INPUTS",Inputs!$B$7)</f>
        <v>550</v>
      </c>
      <c r="I364" s="3">
        <f>IF(Inputs!$B$28&lt;&gt;"Ready to model","PENDING INPUTS",MAX(0,F364+G364-H364))</f>
        <v>0</v>
      </c>
      <c r="J364" s="3">
        <f>IF(Inputs!$B$28&lt;&gt;"Ready to model","PENDING INPUTS",IF(F364+G364&gt;H364,IF(F364+G364=0,0,H364*F364/(F364+G364)),MIN(B364+D364,F364+MAX(0,H364-F364-G364-IF((Inputs!$B$17)&lt;Inputs!$B$5,C364+E364-G364,0)))))</f>
        <v>0</v>
      </c>
      <c r="K364" s="3">
        <f>IF(Inputs!$B$28&lt;&gt;"Ready to model","PENDING INPUTS",MIN(C364+E364,MAX(0,H364-J364)))</f>
        <v>0</v>
      </c>
      <c r="L364" s="3">
        <f>IF(Inputs!$B$28&lt;&gt;"Ready to model","PENDING INPUTS",MAX(0,B364+D364-J364))</f>
        <v>0</v>
      </c>
      <c r="M364" s="3">
        <f>IF(Inputs!$B$28&lt;&gt;"Ready to model","PENDING INPUTS",MAX(0,C364+E364-K364))</f>
        <v>0</v>
      </c>
      <c r="N364" s="3">
        <f>IF(Inputs!$B$28&lt;&gt;"Ready to model","PENDING INPUTS",L364+M364)</f>
        <v>0</v>
      </c>
      <c r="O364" s="3">
        <f>IF(Inputs!$B$28&lt;&gt;"Ready to model","PENDING INPUTS",D364+E364+O363)</f>
        <v>1516.37</v>
      </c>
      <c r="P364" s="3">
        <f>IF(Inputs!$B$28&lt;&gt;"Ready to model","PENDING INPUTS",J364+K364+P363)</f>
        <v>11532.370000000006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>
        <f>IF(Inputs!$B$26&lt;&gt;"Ready to model","PENDING INPUTS",Inputs!B4)</f>
        <v>9900</v>
      </c>
      <c r="C5" s="3">
        <f>IF(Inputs!$B$26&lt;&gt;"Ready to model","PENDING INPUTS",0)</f>
        <v>0</v>
      </c>
      <c r="D5" s="3">
        <f>IF(Inputs!$B$26&lt;&gt;"Ready to model","PENDING INPUTS",ROUND(B5*(Inputs!$B$5)/12,2))</f>
        <v>181.5</v>
      </c>
      <c r="E5" s="3">
        <f>IF(Inputs!$B$26&lt;&gt;"Ready to model","PENDING INPUTS",ROUND(C5*Inputs!$B$5/12,2))</f>
        <v>0</v>
      </c>
      <c r="F5" s="3">
        <f>IF(Inputs!$B$26&lt;&gt;"Ready to model","PENDING INPUTS",MIN(B5+D5,Inputs!$B$6))</f>
        <v>300</v>
      </c>
      <c r="G5" s="3">
        <f>IF(Inputs!$B$26&lt;&gt;"Ready to model","PENDING INPUTS",MIN(C5+E5,Inputs!$B$9))</f>
        <v>0</v>
      </c>
      <c r="H5" s="3">
        <f>IF(Inputs!$B$26&lt;&gt;"Ready to model","PENDING INPUTS",F5+G5)</f>
        <v>300</v>
      </c>
      <c r="I5" s="3">
        <f>IF(Inputs!$B$26&lt;&gt;"Ready to model","PENDING INPUTS",MAX(0,F5+G5-H5))</f>
        <v>0</v>
      </c>
      <c r="J5" s="3">
        <f>IF(Inputs!$B$26&lt;&gt;"Ready to model","PENDING INPUTS",IF(F5+G5&gt;H5,IF(F5+G5=0,0,H5*F5/(F5+G5)),MIN(B5+D5,F5+MAX(0,H5-F5-G5-IF((Inputs!$B$5)&lt;Inputs!$B$5,C5+E5-G5,0)))))</f>
        <v>300</v>
      </c>
      <c r="K5" s="3">
        <f>IF(Inputs!$B$26&lt;&gt;"Ready to model","PENDING INPUTS",MIN(C5+E5,MAX(0,H5-J5)))</f>
        <v>0</v>
      </c>
      <c r="L5" s="3">
        <f>IF(Inputs!$B$26&lt;&gt;"Ready to model","PENDING INPUTS",MAX(0,B5+D5-J5))</f>
        <v>9781.5</v>
      </c>
      <c r="M5" s="3">
        <f>IF(Inputs!$B$26&lt;&gt;"Ready to model","PENDING INPUTS",MAX(0,C5+E5-K5))</f>
        <v>0</v>
      </c>
      <c r="N5" s="3">
        <f>IF(Inputs!$B$26&lt;&gt;"Ready to model","PENDING INPUTS",L5+M5)</f>
        <v>9781.5</v>
      </c>
      <c r="O5" s="3">
        <f>IF(Inputs!$B$26&lt;&gt;"Ready to model","PENDING INPUTS",D5+E5)</f>
        <v>181.5</v>
      </c>
      <c r="P5" s="3">
        <f>IF(Inputs!$B$26&lt;&gt;"Ready to model","PENDING INPUTS",J5+K5)</f>
        <v>300</v>
      </c>
    </row>
    <row r="6" spans="1:16" ht="27.95" customHeight="1" x14ac:dyDescent="0.25">
      <c r="A6">
        <v>2</v>
      </c>
      <c r="B6" s="3">
        <f>IF(Inputs!$B$26&lt;&gt;"Ready to model","PENDING INPUTS",L5)</f>
        <v>9781.5</v>
      </c>
      <c r="C6" s="3">
        <f>IF(Inputs!$B$26&lt;&gt;"Ready to model","PENDING INPUTS",M5)</f>
        <v>0</v>
      </c>
      <c r="D6" s="3">
        <f>IF(Inputs!$B$26&lt;&gt;"Ready to model","PENDING INPUTS",ROUND(B6*(Inputs!$B$5)/12,2))</f>
        <v>179.33</v>
      </c>
      <c r="E6" s="3">
        <f>IF(Inputs!$B$26&lt;&gt;"Ready to model","PENDING INPUTS",ROUND(C6*Inputs!$B$5/12,2))</f>
        <v>0</v>
      </c>
      <c r="F6" s="3">
        <f>IF(Inputs!$B$26&lt;&gt;"Ready to model","PENDING INPUTS",MIN(B6+D6,Inputs!$B$6))</f>
        <v>300</v>
      </c>
      <c r="G6" s="3">
        <f>IF(Inputs!$B$26&lt;&gt;"Ready to model","PENDING INPUTS",MIN(C6+E6,Inputs!$B$9))</f>
        <v>0</v>
      </c>
      <c r="H6" s="3">
        <f>IF(Inputs!$B$26&lt;&gt;"Ready to model","PENDING INPUTS",F6+G6)</f>
        <v>300</v>
      </c>
      <c r="I6" s="3">
        <f>IF(Inputs!$B$26&lt;&gt;"Ready to model","PENDING INPUTS",MAX(0,F6+G6-H6))</f>
        <v>0</v>
      </c>
      <c r="J6" s="3">
        <f>IF(Inputs!$B$26&lt;&gt;"Ready to model","PENDING INPUTS",IF(F6+G6&gt;H6,IF(F6+G6=0,0,H6*F6/(F6+G6)),MIN(B6+D6,F6+MAX(0,H6-F6-G6-IF((Inputs!$B$5)&lt;Inputs!$B$5,C6+E6-G6,0)))))</f>
        <v>300</v>
      </c>
      <c r="K6" s="3">
        <f>IF(Inputs!$B$26&lt;&gt;"Ready to model","PENDING INPUTS",MIN(C6+E6,MAX(0,H6-J6)))</f>
        <v>0</v>
      </c>
      <c r="L6" s="3">
        <f>IF(Inputs!$B$26&lt;&gt;"Ready to model","PENDING INPUTS",MAX(0,B6+D6-J6))</f>
        <v>9660.83</v>
      </c>
      <c r="M6" s="3">
        <f>IF(Inputs!$B$26&lt;&gt;"Ready to model","PENDING INPUTS",MAX(0,C6+E6-K6))</f>
        <v>0</v>
      </c>
      <c r="N6" s="3">
        <f>IF(Inputs!$B$26&lt;&gt;"Ready to model","PENDING INPUTS",L6+M6)</f>
        <v>9660.83</v>
      </c>
      <c r="O6" s="3">
        <f>IF(Inputs!$B$26&lt;&gt;"Ready to model","PENDING INPUTS",D6+E6+O5)</f>
        <v>360.83000000000004</v>
      </c>
      <c r="P6" s="3">
        <f>IF(Inputs!$B$26&lt;&gt;"Ready to model","PENDING INPUTS",J6+K6+P5)</f>
        <v>600</v>
      </c>
    </row>
    <row r="7" spans="1:16" ht="27.95" customHeight="1" x14ac:dyDescent="0.25">
      <c r="A7">
        <v>3</v>
      </c>
      <c r="B7" s="3">
        <f>IF(Inputs!$B$26&lt;&gt;"Ready to model","PENDING INPUTS",L6)</f>
        <v>9660.83</v>
      </c>
      <c r="C7" s="3">
        <f>IF(Inputs!$B$26&lt;&gt;"Ready to model","PENDING INPUTS",M6)</f>
        <v>0</v>
      </c>
      <c r="D7" s="3">
        <f>IF(Inputs!$B$26&lt;&gt;"Ready to model","PENDING INPUTS",ROUND(B7*(Inputs!$B$5)/12,2))</f>
        <v>177.12</v>
      </c>
      <c r="E7" s="3">
        <f>IF(Inputs!$B$26&lt;&gt;"Ready to model","PENDING INPUTS",ROUND(C7*Inputs!$B$5/12,2))</f>
        <v>0</v>
      </c>
      <c r="F7" s="3">
        <f>IF(Inputs!$B$26&lt;&gt;"Ready to model","PENDING INPUTS",MIN(B7+D7,Inputs!$B$6))</f>
        <v>300</v>
      </c>
      <c r="G7" s="3">
        <f>IF(Inputs!$B$26&lt;&gt;"Ready to model","PENDING INPUTS",MIN(C7+E7,Inputs!$B$9))</f>
        <v>0</v>
      </c>
      <c r="H7" s="3">
        <f>IF(Inputs!$B$26&lt;&gt;"Ready to model","PENDING INPUTS",F7+G7)</f>
        <v>300</v>
      </c>
      <c r="I7" s="3">
        <f>IF(Inputs!$B$26&lt;&gt;"Ready to model","PENDING INPUTS",MAX(0,F7+G7-H7))</f>
        <v>0</v>
      </c>
      <c r="J7" s="3">
        <f>IF(Inputs!$B$26&lt;&gt;"Ready to model","PENDING INPUTS",IF(F7+G7&gt;H7,IF(F7+G7=0,0,H7*F7/(F7+G7)),MIN(B7+D7,F7+MAX(0,H7-F7-G7-IF((Inputs!$B$5)&lt;Inputs!$B$5,C7+E7-G7,0)))))</f>
        <v>300</v>
      </c>
      <c r="K7" s="3">
        <f>IF(Inputs!$B$26&lt;&gt;"Ready to model","PENDING INPUTS",MIN(C7+E7,MAX(0,H7-J7)))</f>
        <v>0</v>
      </c>
      <c r="L7" s="3">
        <f>IF(Inputs!$B$26&lt;&gt;"Ready to model","PENDING INPUTS",MAX(0,B7+D7-J7))</f>
        <v>9537.9500000000007</v>
      </c>
      <c r="M7" s="3">
        <f>IF(Inputs!$B$26&lt;&gt;"Ready to model","PENDING INPUTS",MAX(0,C7+E7-K7))</f>
        <v>0</v>
      </c>
      <c r="N7" s="3">
        <f>IF(Inputs!$B$26&lt;&gt;"Ready to model","PENDING INPUTS",L7+M7)</f>
        <v>9537.9500000000007</v>
      </c>
      <c r="O7" s="3">
        <f>IF(Inputs!$B$26&lt;&gt;"Ready to model","PENDING INPUTS",D7+E7+O6)</f>
        <v>537.95000000000005</v>
      </c>
      <c r="P7" s="3">
        <f>IF(Inputs!$B$26&lt;&gt;"Ready to model","PENDING INPUTS",J7+K7+P6)</f>
        <v>900</v>
      </c>
    </row>
    <row r="8" spans="1:16" ht="27.95" customHeight="1" x14ac:dyDescent="0.25">
      <c r="A8">
        <v>4</v>
      </c>
      <c r="B8" s="3">
        <f>IF(Inputs!$B$26&lt;&gt;"Ready to model","PENDING INPUTS",L7)</f>
        <v>9537.9500000000007</v>
      </c>
      <c r="C8" s="3">
        <f>IF(Inputs!$B$26&lt;&gt;"Ready to model","PENDING INPUTS",M7)</f>
        <v>0</v>
      </c>
      <c r="D8" s="3">
        <f>IF(Inputs!$B$26&lt;&gt;"Ready to model","PENDING INPUTS",ROUND(B8*(Inputs!$B$5)/12,2))</f>
        <v>174.86</v>
      </c>
      <c r="E8" s="3">
        <f>IF(Inputs!$B$26&lt;&gt;"Ready to model","PENDING INPUTS",ROUND(C8*Inputs!$B$5/12,2))</f>
        <v>0</v>
      </c>
      <c r="F8" s="3">
        <f>IF(Inputs!$B$26&lt;&gt;"Ready to model","PENDING INPUTS",MIN(B8+D8,Inputs!$B$6))</f>
        <v>300</v>
      </c>
      <c r="G8" s="3">
        <f>IF(Inputs!$B$26&lt;&gt;"Ready to model","PENDING INPUTS",MIN(C8+E8,Inputs!$B$9))</f>
        <v>0</v>
      </c>
      <c r="H8" s="3">
        <f>IF(Inputs!$B$26&lt;&gt;"Ready to model","PENDING INPUTS",F8+G8)</f>
        <v>300</v>
      </c>
      <c r="I8" s="3">
        <f>IF(Inputs!$B$26&lt;&gt;"Ready to model","PENDING INPUTS",MAX(0,F8+G8-H8))</f>
        <v>0</v>
      </c>
      <c r="J8" s="3">
        <f>IF(Inputs!$B$26&lt;&gt;"Ready to model","PENDING INPUTS",IF(F8+G8&gt;H8,IF(F8+G8=0,0,H8*F8/(F8+G8)),MIN(B8+D8,F8+MAX(0,H8-F8-G8-IF((Inputs!$B$5)&lt;Inputs!$B$5,C8+E8-G8,0)))))</f>
        <v>300</v>
      </c>
      <c r="K8" s="3">
        <f>IF(Inputs!$B$26&lt;&gt;"Ready to model","PENDING INPUTS",MIN(C8+E8,MAX(0,H8-J8)))</f>
        <v>0</v>
      </c>
      <c r="L8" s="3">
        <f>IF(Inputs!$B$26&lt;&gt;"Ready to model","PENDING INPUTS",MAX(0,B8+D8-J8))</f>
        <v>9412.8100000000013</v>
      </c>
      <c r="M8" s="3">
        <f>IF(Inputs!$B$26&lt;&gt;"Ready to model","PENDING INPUTS",MAX(0,C8+E8-K8))</f>
        <v>0</v>
      </c>
      <c r="N8" s="3">
        <f>IF(Inputs!$B$26&lt;&gt;"Ready to model","PENDING INPUTS",L8+M8)</f>
        <v>9412.8100000000013</v>
      </c>
      <c r="O8" s="3">
        <f>IF(Inputs!$B$26&lt;&gt;"Ready to model","PENDING INPUTS",D8+E8+O7)</f>
        <v>712.81000000000006</v>
      </c>
      <c r="P8" s="3">
        <f>IF(Inputs!$B$26&lt;&gt;"Ready to model","PENDING INPUTS",J8+K8+P7)</f>
        <v>1200</v>
      </c>
    </row>
    <row r="9" spans="1:16" ht="27.95" customHeight="1" x14ac:dyDescent="0.25">
      <c r="A9">
        <v>5</v>
      </c>
      <c r="B9" s="3">
        <f>IF(Inputs!$B$26&lt;&gt;"Ready to model","PENDING INPUTS",L8)</f>
        <v>9412.8100000000013</v>
      </c>
      <c r="C9" s="3">
        <f>IF(Inputs!$B$26&lt;&gt;"Ready to model","PENDING INPUTS",M8)</f>
        <v>0</v>
      </c>
      <c r="D9" s="3">
        <f>IF(Inputs!$B$26&lt;&gt;"Ready to model","PENDING INPUTS",ROUND(B9*(Inputs!$B$5)/12,2))</f>
        <v>172.57</v>
      </c>
      <c r="E9" s="3">
        <f>IF(Inputs!$B$26&lt;&gt;"Ready to model","PENDING INPUTS",ROUND(C9*Inputs!$B$5/12,2))</f>
        <v>0</v>
      </c>
      <c r="F9" s="3">
        <f>IF(Inputs!$B$26&lt;&gt;"Ready to model","PENDING INPUTS",MIN(B9+D9,Inputs!$B$6))</f>
        <v>300</v>
      </c>
      <c r="G9" s="3">
        <f>IF(Inputs!$B$26&lt;&gt;"Ready to model","PENDING INPUTS",MIN(C9+E9,Inputs!$B$9))</f>
        <v>0</v>
      </c>
      <c r="H9" s="3">
        <f>IF(Inputs!$B$26&lt;&gt;"Ready to model","PENDING INPUTS",F9+G9)</f>
        <v>300</v>
      </c>
      <c r="I9" s="3">
        <f>IF(Inputs!$B$26&lt;&gt;"Ready to model","PENDING INPUTS",MAX(0,F9+G9-H9))</f>
        <v>0</v>
      </c>
      <c r="J9" s="3">
        <f>IF(Inputs!$B$26&lt;&gt;"Ready to model","PENDING INPUTS",IF(F9+G9&gt;H9,IF(F9+G9=0,0,H9*F9/(F9+G9)),MIN(B9+D9,F9+MAX(0,H9-F9-G9-IF((Inputs!$B$5)&lt;Inputs!$B$5,C9+E9-G9,0)))))</f>
        <v>300</v>
      </c>
      <c r="K9" s="3">
        <f>IF(Inputs!$B$26&lt;&gt;"Ready to model","PENDING INPUTS",MIN(C9+E9,MAX(0,H9-J9)))</f>
        <v>0</v>
      </c>
      <c r="L9" s="3">
        <f>IF(Inputs!$B$26&lt;&gt;"Ready to model","PENDING INPUTS",MAX(0,B9+D9-J9))</f>
        <v>9285.380000000001</v>
      </c>
      <c r="M9" s="3">
        <f>IF(Inputs!$B$26&lt;&gt;"Ready to model","PENDING INPUTS",MAX(0,C9+E9-K9))</f>
        <v>0</v>
      </c>
      <c r="N9" s="3">
        <f>IF(Inputs!$B$26&lt;&gt;"Ready to model","PENDING INPUTS",L9+M9)</f>
        <v>9285.380000000001</v>
      </c>
      <c r="O9" s="3">
        <f>IF(Inputs!$B$26&lt;&gt;"Ready to model","PENDING INPUTS",D9+E9+O8)</f>
        <v>885.38000000000011</v>
      </c>
      <c r="P9" s="3">
        <f>IF(Inputs!$B$26&lt;&gt;"Ready to model","PENDING INPUTS",J9+K9+P8)</f>
        <v>1500</v>
      </c>
    </row>
    <row r="10" spans="1:16" ht="27.95" customHeight="1" x14ac:dyDescent="0.25">
      <c r="A10">
        <v>6</v>
      </c>
      <c r="B10" s="3">
        <f>IF(Inputs!$B$26&lt;&gt;"Ready to model","PENDING INPUTS",L9)</f>
        <v>9285.380000000001</v>
      </c>
      <c r="C10" s="3">
        <f>IF(Inputs!$B$26&lt;&gt;"Ready to model","PENDING INPUTS",M9)</f>
        <v>0</v>
      </c>
      <c r="D10" s="3">
        <f>IF(Inputs!$B$26&lt;&gt;"Ready to model","PENDING INPUTS",ROUND(B10*(Inputs!$B$5)/12,2))</f>
        <v>170.23</v>
      </c>
      <c r="E10" s="3">
        <f>IF(Inputs!$B$26&lt;&gt;"Ready to model","PENDING INPUTS",ROUND(C10*Inputs!$B$5/12,2))</f>
        <v>0</v>
      </c>
      <c r="F10" s="3">
        <f>IF(Inputs!$B$26&lt;&gt;"Ready to model","PENDING INPUTS",MIN(B10+D10,Inputs!$B$6))</f>
        <v>300</v>
      </c>
      <c r="G10" s="3">
        <f>IF(Inputs!$B$26&lt;&gt;"Ready to model","PENDING INPUTS",MIN(C10+E10,Inputs!$B$9))</f>
        <v>0</v>
      </c>
      <c r="H10" s="3">
        <f>IF(Inputs!$B$26&lt;&gt;"Ready to model","PENDING INPUTS",F10+G10)</f>
        <v>300</v>
      </c>
      <c r="I10" s="3">
        <f>IF(Inputs!$B$26&lt;&gt;"Ready to model","PENDING INPUTS",MAX(0,F10+G10-H10))</f>
        <v>0</v>
      </c>
      <c r="J10" s="3">
        <f>IF(Inputs!$B$26&lt;&gt;"Ready to model","PENDING INPUTS",IF(F10+G10&gt;H10,IF(F10+G10=0,0,H10*F10/(F10+G10)),MIN(B10+D10,F10+MAX(0,H10-F10-G10-IF((Inputs!$B$5)&lt;Inputs!$B$5,C10+E10-G10,0)))))</f>
        <v>300</v>
      </c>
      <c r="K10" s="3">
        <f>IF(Inputs!$B$26&lt;&gt;"Ready to model","PENDING INPUTS",MIN(C10+E10,MAX(0,H10-J10)))</f>
        <v>0</v>
      </c>
      <c r="L10" s="3">
        <f>IF(Inputs!$B$26&lt;&gt;"Ready to model","PENDING INPUTS",MAX(0,B10+D10-J10))</f>
        <v>9155.61</v>
      </c>
      <c r="M10" s="3">
        <f>IF(Inputs!$B$26&lt;&gt;"Ready to model","PENDING INPUTS",MAX(0,C10+E10-K10))</f>
        <v>0</v>
      </c>
      <c r="N10" s="3">
        <f>IF(Inputs!$B$26&lt;&gt;"Ready to model","PENDING INPUTS",L10+M10)</f>
        <v>9155.61</v>
      </c>
      <c r="O10" s="3">
        <f>IF(Inputs!$B$26&lt;&gt;"Ready to model","PENDING INPUTS",D10+E10+O9)</f>
        <v>1055.6100000000001</v>
      </c>
      <c r="P10" s="3">
        <f>IF(Inputs!$B$26&lt;&gt;"Ready to model","PENDING INPUTS",J10+K10+P9)</f>
        <v>1800</v>
      </c>
    </row>
    <row r="11" spans="1:16" ht="27.95" customHeight="1" x14ac:dyDescent="0.25">
      <c r="A11">
        <v>7</v>
      </c>
      <c r="B11" s="3">
        <f>IF(Inputs!$B$26&lt;&gt;"Ready to model","PENDING INPUTS",L10)</f>
        <v>9155.61</v>
      </c>
      <c r="C11" s="3">
        <f>IF(Inputs!$B$26&lt;&gt;"Ready to model","PENDING INPUTS",M10)</f>
        <v>0</v>
      </c>
      <c r="D11" s="3">
        <f>IF(Inputs!$B$26&lt;&gt;"Ready to model","PENDING INPUTS",ROUND(B11*(Inputs!$B$5)/12,2))</f>
        <v>167.85</v>
      </c>
      <c r="E11" s="3">
        <f>IF(Inputs!$B$26&lt;&gt;"Ready to model","PENDING INPUTS",ROUND(C11*Inputs!$B$5/12,2))</f>
        <v>0</v>
      </c>
      <c r="F11" s="3">
        <f>IF(Inputs!$B$26&lt;&gt;"Ready to model","PENDING INPUTS",MIN(B11+D11,Inputs!$B$6))</f>
        <v>300</v>
      </c>
      <c r="G11" s="3">
        <f>IF(Inputs!$B$26&lt;&gt;"Ready to model","PENDING INPUTS",MIN(C11+E11,Inputs!$B$9))</f>
        <v>0</v>
      </c>
      <c r="H11" s="3">
        <f>IF(Inputs!$B$26&lt;&gt;"Ready to model","PENDING INPUTS",F11+G11)</f>
        <v>300</v>
      </c>
      <c r="I11" s="3">
        <f>IF(Inputs!$B$26&lt;&gt;"Ready to model","PENDING INPUTS",MAX(0,F11+G11-H11))</f>
        <v>0</v>
      </c>
      <c r="J11" s="3">
        <f>IF(Inputs!$B$26&lt;&gt;"Ready to model","PENDING INPUTS",IF(F11+G11&gt;H11,IF(F11+G11=0,0,H11*F11/(F11+G11)),MIN(B11+D11,F11+MAX(0,H11-F11-G11-IF((Inputs!$B$5)&lt;Inputs!$B$5,C11+E11-G11,0)))))</f>
        <v>300</v>
      </c>
      <c r="K11" s="3">
        <f>IF(Inputs!$B$26&lt;&gt;"Ready to model","PENDING INPUTS",MIN(C11+E11,MAX(0,H11-J11)))</f>
        <v>0</v>
      </c>
      <c r="L11" s="3">
        <f>IF(Inputs!$B$26&lt;&gt;"Ready to model","PENDING INPUTS",MAX(0,B11+D11-J11))</f>
        <v>9023.4600000000009</v>
      </c>
      <c r="M11" s="3">
        <f>IF(Inputs!$B$26&lt;&gt;"Ready to model","PENDING INPUTS",MAX(0,C11+E11-K11))</f>
        <v>0</v>
      </c>
      <c r="N11" s="3">
        <f>IF(Inputs!$B$26&lt;&gt;"Ready to model","PENDING INPUTS",L11+M11)</f>
        <v>9023.4600000000009</v>
      </c>
      <c r="O11" s="3">
        <f>IF(Inputs!$B$26&lt;&gt;"Ready to model","PENDING INPUTS",D11+E11+O10)</f>
        <v>1223.46</v>
      </c>
      <c r="P11" s="3">
        <f>IF(Inputs!$B$26&lt;&gt;"Ready to model","PENDING INPUTS",J11+K11+P10)</f>
        <v>2100</v>
      </c>
    </row>
    <row r="12" spans="1:16" ht="27.95" customHeight="1" x14ac:dyDescent="0.25">
      <c r="A12">
        <v>8</v>
      </c>
      <c r="B12" s="3">
        <f>IF(Inputs!$B$26&lt;&gt;"Ready to model","PENDING INPUTS",L11)</f>
        <v>9023.4600000000009</v>
      </c>
      <c r="C12" s="3">
        <f>IF(Inputs!$B$26&lt;&gt;"Ready to model","PENDING INPUTS",M11)</f>
        <v>0</v>
      </c>
      <c r="D12" s="3">
        <f>IF(Inputs!$B$26&lt;&gt;"Ready to model","PENDING INPUTS",ROUND(B12*(Inputs!$B$5)/12,2))</f>
        <v>165.43</v>
      </c>
      <c r="E12" s="3">
        <f>IF(Inputs!$B$26&lt;&gt;"Ready to model","PENDING INPUTS",ROUND(C12*Inputs!$B$5/12,2))</f>
        <v>0</v>
      </c>
      <c r="F12" s="3">
        <f>IF(Inputs!$B$26&lt;&gt;"Ready to model","PENDING INPUTS",MIN(B12+D12,Inputs!$B$6))</f>
        <v>300</v>
      </c>
      <c r="G12" s="3">
        <f>IF(Inputs!$B$26&lt;&gt;"Ready to model","PENDING INPUTS",MIN(C12+E12,Inputs!$B$9))</f>
        <v>0</v>
      </c>
      <c r="H12" s="3">
        <f>IF(Inputs!$B$26&lt;&gt;"Ready to model","PENDING INPUTS",F12+G12)</f>
        <v>300</v>
      </c>
      <c r="I12" s="3">
        <f>IF(Inputs!$B$26&lt;&gt;"Ready to model","PENDING INPUTS",MAX(0,F12+G12-H12))</f>
        <v>0</v>
      </c>
      <c r="J12" s="3">
        <f>IF(Inputs!$B$26&lt;&gt;"Ready to model","PENDING INPUTS",IF(F12+G12&gt;H12,IF(F12+G12=0,0,H12*F12/(F12+G12)),MIN(B12+D12,F12+MAX(0,H12-F12-G12-IF((Inputs!$B$5)&lt;Inputs!$B$5,C12+E12-G12,0)))))</f>
        <v>300</v>
      </c>
      <c r="K12" s="3">
        <f>IF(Inputs!$B$26&lt;&gt;"Ready to model","PENDING INPUTS",MIN(C12+E12,MAX(0,H12-J12)))</f>
        <v>0</v>
      </c>
      <c r="L12" s="3">
        <f>IF(Inputs!$B$26&lt;&gt;"Ready to model","PENDING INPUTS",MAX(0,B12+D12-J12))</f>
        <v>8888.8900000000012</v>
      </c>
      <c r="M12" s="3">
        <f>IF(Inputs!$B$26&lt;&gt;"Ready to model","PENDING INPUTS",MAX(0,C12+E12-K12))</f>
        <v>0</v>
      </c>
      <c r="N12" s="3">
        <f>IF(Inputs!$B$26&lt;&gt;"Ready to model","PENDING INPUTS",L12+M12)</f>
        <v>8888.8900000000012</v>
      </c>
      <c r="O12" s="3">
        <f>IF(Inputs!$B$26&lt;&gt;"Ready to model","PENDING INPUTS",D12+E12+O11)</f>
        <v>1388.89</v>
      </c>
      <c r="P12" s="3">
        <f>IF(Inputs!$B$26&lt;&gt;"Ready to model","PENDING INPUTS",J12+K12+P11)</f>
        <v>2400</v>
      </c>
    </row>
    <row r="13" spans="1:16" ht="27.95" customHeight="1" x14ac:dyDescent="0.25">
      <c r="A13">
        <v>9</v>
      </c>
      <c r="B13" s="3">
        <f>IF(Inputs!$B$26&lt;&gt;"Ready to model","PENDING INPUTS",L12)</f>
        <v>8888.8900000000012</v>
      </c>
      <c r="C13" s="3">
        <f>IF(Inputs!$B$26&lt;&gt;"Ready to model","PENDING INPUTS",M12)</f>
        <v>0</v>
      </c>
      <c r="D13" s="3">
        <f>IF(Inputs!$B$26&lt;&gt;"Ready to model","PENDING INPUTS",ROUND(B13*(Inputs!$B$5)/12,2))</f>
        <v>162.96</v>
      </c>
      <c r="E13" s="3">
        <f>IF(Inputs!$B$26&lt;&gt;"Ready to model","PENDING INPUTS",ROUND(C13*Inputs!$B$5/12,2))</f>
        <v>0</v>
      </c>
      <c r="F13" s="3">
        <f>IF(Inputs!$B$26&lt;&gt;"Ready to model","PENDING INPUTS",MIN(B13+D13,Inputs!$B$6))</f>
        <v>300</v>
      </c>
      <c r="G13" s="3">
        <f>IF(Inputs!$B$26&lt;&gt;"Ready to model","PENDING INPUTS",MIN(C13+E13,Inputs!$B$9))</f>
        <v>0</v>
      </c>
      <c r="H13" s="3">
        <f>IF(Inputs!$B$26&lt;&gt;"Ready to model","PENDING INPUTS",F13+G13)</f>
        <v>300</v>
      </c>
      <c r="I13" s="3">
        <f>IF(Inputs!$B$26&lt;&gt;"Ready to model","PENDING INPUTS",MAX(0,F13+G13-H13))</f>
        <v>0</v>
      </c>
      <c r="J13" s="3">
        <f>IF(Inputs!$B$26&lt;&gt;"Ready to model","PENDING INPUTS",IF(F13+G13&gt;H13,IF(F13+G13=0,0,H13*F13/(F13+G13)),MIN(B13+D13,F13+MAX(0,H13-F13-G13-IF((Inputs!$B$5)&lt;Inputs!$B$5,C13+E13-G13,0)))))</f>
        <v>300</v>
      </c>
      <c r="K13" s="3">
        <f>IF(Inputs!$B$26&lt;&gt;"Ready to model","PENDING INPUTS",MIN(C13+E13,MAX(0,H13-J13)))</f>
        <v>0</v>
      </c>
      <c r="L13" s="3">
        <f>IF(Inputs!$B$26&lt;&gt;"Ready to model","PENDING INPUTS",MAX(0,B13+D13-J13))</f>
        <v>8751.85</v>
      </c>
      <c r="M13" s="3">
        <f>IF(Inputs!$B$26&lt;&gt;"Ready to model","PENDING INPUTS",MAX(0,C13+E13-K13))</f>
        <v>0</v>
      </c>
      <c r="N13" s="3">
        <f>IF(Inputs!$B$26&lt;&gt;"Ready to model","PENDING INPUTS",L13+M13)</f>
        <v>8751.85</v>
      </c>
      <c r="O13" s="3">
        <f>IF(Inputs!$B$26&lt;&gt;"Ready to model","PENDING INPUTS",D13+E13+O12)</f>
        <v>1551.8500000000001</v>
      </c>
      <c r="P13" s="3">
        <f>IF(Inputs!$B$26&lt;&gt;"Ready to model","PENDING INPUTS",J13+K13+P12)</f>
        <v>2700</v>
      </c>
    </row>
    <row r="14" spans="1:16" ht="27.95" customHeight="1" x14ac:dyDescent="0.25">
      <c r="A14">
        <v>10</v>
      </c>
      <c r="B14" s="3">
        <f>IF(Inputs!$B$26&lt;&gt;"Ready to model","PENDING INPUTS",L13)</f>
        <v>8751.85</v>
      </c>
      <c r="C14" s="3">
        <f>IF(Inputs!$B$26&lt;&gt;"Ready to model","PENDING INPUTS",M13)</f>
        <v>0</v>
      </c>
      <c r="D14" s="3">
        <f>IF(Inputs!$B$26&lt;&gt;"Ready to model","PENDING INPUTS",ROUND(B14*(Inputs!$B$5)/12,2))</f>
        <v>160.44999999999999</v>
      </c>
      <c r="E14" s="3">
        <f>IF(Inputs!$B$26&lt;&gt;"Ready to model","PENDING INPUTS",ROUND(C14*Inputs!$B$5/12,2))</f>
        <v>0</v>
      </c>
      <c r="F14" s="3">
        <f>IF(Inputs!$B$26&lt;&gt;"Ready to model","PENDING INPUTS",MIN(B14+D14,Inputs!$B$6))</f>
        <v>300</v>
      </c>
      <c r="G14" s="3">
        <f>IF(Inputs!$B$26&lt;&gt;"Ready to model","PENDING INPUTS",MIN(C14+E14,Inputs!$B$9))</f>
        <v>0</v>
      </c>
      <c r="H14" s="3">
        <f>IF(Inputs!$B$26&lt;&gt;"Ready to model","PENDING INPUTS",F14+G14)</f>
        <v>300</v>
      </c>
      <c r="I14" s="3">
        <f>IF(Inputs!$B$26&lt;&gt;"Ready to model","PENDING INPUTS",MAX(0,F14+G14-H14))</f>
        <v>0</v>
      </c>
      <c r="J14" s="3">
        <f>IF(Inputs!$B$26&lt;&gt;"Ready to model","PENDING INPUTS",IF(F14+G14&gt;H14,IF(F14+G14=0,0,H14*F14/(F14+G14)),MIN(B14+D14,F14+MAX(0,H14-F14-G14-IF((Inputs!$B$5)&lt;Inputs!$B$5,C14+E14-G14,0)))))</f>
        <v>300</v>
      </c>
      <c r="K14" s="3">
        <f>IF(Inputs!$B$26&lt;&gt;"Ready to model","PENDING INPUTS",MIN(C14+E14,MAX(0,H14-J14)))</f>
        <v>0</v>
      </c>
      <c r="L14" s="3">
        <f>IF(Inputs!$B$26&lt;&gt;"Ready to model","PENDING INPUTS",MAX(0,B14+D14-J14))</f>
        <v>8612.3000000000011</v>
      </c>
      <c r="M14" s="3">
        <f>IF(Inputs!$B$26&lt;&gt;"Ready to model","PENDING INPUTS",MAX(0,C14+E14-K14))</f>
        <v>0</v>
      </c>
      <c r="N14" s="3">
        <f>IF(Inputs!$B$26&lt;&gt;"Ready to model","PENDING INPUTS",L14+M14)</f>
        <v>8612.3000000000011</v>
      </c>
      <c r="O14" s="3">
        <f>IF(Inputs!$B$26&lt;&gt;"Ready to model","PENDING INPUTS",D14+E14+O13)</f>
        <v>1712.3000000000002</v>
      </c>
      <c r="P14" s="3">
        <f>IF(Inputs!$B$26&lt;&gt;"Ready to model","PENDING INPUTS",J14+K14+P13)</f>
        <v>3000</v>
      </c>
    </row>
    <row r="15" spans="1:16" ht="27.95" customHeight="1" x14ac:dyDescent="0.25">
      <c r="A15">
        <v>11</v>
      </c>
      <c r="B15" s="3">
        <f>IF(Inputs!$B$26&lt;&gt;"Ready to model","PENDING INPUTS",L14)</f>
        <v>8612.3000000000011</v>
      </c>
      <c r="C15" s="3">
        <f>IF(Inputs!$B$26&lt;&gt;"Ready to model","PENDING INPUTS",M14)</f>
        <v>0</v>
      </c>
      <c r="D15" s="3">
        <f>IF(Inputs!$B$26&lt;&gt;"Ready to model","PENDING INPUTS",ROUND(B15*(Inputs!$B$5)/12,2))</f>
        <v>157.88999999999999</v>
      </c>
      <c r="E15" s="3">
        <f>IF(Inputs!$B$26&lt;&gt;"Ready to model","PENDING INPUTS",ROUND(C15*Inputs!$B$5/12,2))</f>
        <v>0</v>
      </c>
      <c r="F15" s="3">
        <f>IF(Inputs!$B$26&lt;&gt;"Ready to model","PENDING INPUTS",MIN(B15+D15,Inputs!$B$6))</f>
        <v>300</v>
      </c>
      <c r="G15" s="3">
        <f>IF(Inputs!$B$26&lt;&gt;"Ready to model","PENDING INPUTS",MIN(C15+E15,Inputs!$B$9))</f>
        <v>0</v>
      </c>
      <c r="H15" s="3">
        <f>IF(Inputs!$B$26&lt;&gt;"Ready to model","PENDING INPUTS",F15+G15)</f>
        <v>300</v>
      </c>
      <c r="I15" s="3">
        <f>IF(Inputs!$B$26&lt;&gt;"Ready to model","PENDING INPUTS",MAX(0,F15+G15-H15))</f>
        <v>0</v>
      </c>
      <c r="J15" s="3">
        <f>IF(Inputs!$B$26&lt;&gt;"Ready to model","PENDING INPUTS",IF(F15+G15&gt;H15,IF(F15+G15=0,0,H15*F15/(F15+G15)),MIN(B15+D15,F15+MAX(0,H15-F15-G15-IF((Inputs!$B$5)&lt;Inputs!$B$5,C15+E15-G15,0)))))</f>
        <v>300</v>
      </c>
      <c r="K15" s="3">
        <f>IF(Inputs!$B$26&lt;&gt;"Ready to model","PENDING INPUTS",MIN(C15+E15,MAX(0,H15-J15)))</f>
        <v>0</v>
      </c>
      <c r="L15" s="3">
        <f>IF(Inputs!$B$26&lt;&gt;"Ready to model","PENDING INPUTS",MAX(0,B15+D15-J15))</f>
        <v>8470.19</v>
      </c>
      <c r="M15" s="3">
        <f>IF(Inputs!$B$26&lt;&gt;"Ready to model","PENDING INPUTS",MAX(0,C15+E15-K15))</f>
        <v>0</v>
      </c>
      <c r="N15" s="3">
        <f>IF(Inputs!$B$26&lt;&gt;"Ready to model","PENDING INPUTS",L15+M15)</f>
        <v>8470.19</v>
      </c>
      <c r="O15" s="3">
        <f>IF(Inputs!$B$26&lt;&gt;"Ready to model","PENDING INPUTS",D15+E15+O14)</f>
        <v>1870.19</v>
      </c>
      <c r="P15" s="3">
        <f>IF(Inputs!$B$26&lt;&gt;"Ready to model","PENDING INPUTS",J15+K15+P14)</f>
        <v>3300</v>
      </c>
    </row>
    <row r="16" spans="1:16" ht="27.95" customHeight="1" x14ac:dyDescent="0.25">
      <c r="A16">
        <v>12</v>
      </c>
      <c r="B16" s="3">
        <f>IF(Inputs!$B$26&lt;&gt;"Ready to model","PENDING INPUTS",L15)</f>
        <v>8470.19</v>
      </c>
      <c r="C16" s="3">
        <f>IF(Inputs!$B$26&lt;&gt;"Ready to model","PENDING INPUTS",M15)</f>
        <v>0</v>
      </c>
      <c r="D16" s="3">
        <f>IF(Inputs!$B$26&lt;&gt;"Ready to model","PENDING INPUTS",ROUND(B16*(Inputs!$B$5)/12,2))</f>
        <v>155.29</v>
      </c>
      <c r="E16" s="3">
        <f>IF(Inputs!$B$26&lt;&gt;"Ready to model","PENDING INPUTS",ROUND(C16*Inputs!$B$5/12,2))</f>
        <v>0</v>
      </c>
      <c r="F16" s="3">
        <f>IF(Inputs!$B$26&lt;&gt;"Ready to model","PENDING INPUTS",MIN(B16+D16,Inputs!$B$6))</f>
        <v>300</v>
      </c>
      <c r="G16" s="3">
        <f>IF(Inputs!$B$26&lt;&gt;"Ready to model","PENDING INPUTS",MIN(C16+E16,Inputs!$B$9))</f>
        <v>0</v>
      </c>
      <c r="H16" s="3">
        <f>IF(Inputs!$B$26&lt;&gt;"Ready to model","PENDING INPUTS",F16+G16)</f>
        <v>300</v>
      </c>
      <c r="I16" s="3">
        <f>IF(Inputs!$B$26&lt;&gt;"Ready to model","PENDING INPUTS",MAX(0,F16+G16-H16))</f>
        <v>0</v>
      </c>
      <c r="J16" s="3">
        <f>IF(Inputs!$B$26&lt;&gt;"Ready to model","PENDING INPUTS",IF(F16+G16&gt;H16,IF(F16+G16=0,0,H16*F16/(F16+G16)),MIN(B16+D16,F16+MAX(0,H16-F16-G16-IF((Inputs!$B$5)&lt;Inputs!$B$5,C16+E16-G16,0)))))</f>
        <v>300</v>
      </c>
      <c r="K16" s="3">
        <f>IF(Inputs!$B$26&lt;&gt;"Ready to model","PENDING INPUTS",MIN(C16+E16,MAX(0,H16-J16)))</f>
        <v>0</v>
      </c>
      <c r="L16" s="3">
        <f>IF(Inputs!$B$26&lt;&gt;"Ready to model","PENDING INPUTS",MAX(0,B16+D16-J16))</f>
        <v>8325.4800000000014</v>
      </c>
      <c r="M16" s="3">
        <f>IF(Inputs!$B$26&lt;&gt;"Ready to model","PENDING INPUTS",MAX(0,C16+E16-K16))</f>
        <v>0</v>
      </c>
      <c r="N16" s="3">
        <f>IF(Inputs!$B$26&lt;&gt;"Ready to model","PENDING INPUTS",L16+M16)</f>
        <v>8325.4800000000014</v>
      </c>
      <c r="O16" s="3">
        <f>IF(Inputs!$B$26&lt;&gt;"Ready to model","PENDING INPUTS",D16+E16+O15)</f>
        <v>2025.48</v>
      </c>
      <c r="P16" s="3">
        <f>IF(Inputs!$B$26&lt;&gt;"Ready to model","PENDING INPUTS",J16+K16+P15)</f>
        <v>3600</v>
      </c>
    </row>
    <row r="17" spans="1:16" ht="27.95" customHeight="1" x14ac:dyDescent="0.25">
      <c r="A17">
        <v>13</v>
      </c>
      <c r="B17" s="3">
        <f>IF(Inputs!$B$26&lt;&gt;"Ready to model","PENDING INPUTS",L16)</f>
        <v>8325.4800000000014</v>
      </c>
      <c r="C17" s="3">
        <f>IF(Inputs!$B$26&lt;&gt;"Ready to model","PENDING INPUTS",M16)</f>
        <v>0</v>
      </c>
      <c r="D17" s="3">
        <f>IF(Inputs!$B$26&lt;&gt;"Ready to model","PENDING INPUTS",ROUND(B17*(Inputs!$B$5)/12,2))</f>
        <v>152.63</v>
      </c>
      <c r="E17" s="3">
        <f>IF(Inputs!$B$26&lt;&gt;"Ready to model","PENDING INPUTS",ROUND(C17*Inputs!$B$5/12,2))</f>
        <v>0</v>
      </c>
      <c r="F17" s="3">
        <f>IF(Inputs!$B$26&lt;&gt;"Ready to model","PENDING INPUTS",MIN(B17+D17,Inputs!$B$6))</f>
        <v>300</v>
      </c>
      <c r="G17" s="3">
        <f>IF(Inputs!$B$26&lt;&gt;"Ready to model","PENDING INPUTS",MIN(C17+E17,Inputs!$B$9))</f>
        <v>0</v>
      </c>
      <c r="H17" s="3">
        <f>IF(Inputs!$B$26&lt;&gt;"Ready to model","PENDING INPUTS",F17+G17)</f>
        <v>300</v>
      </c>
      <c r="I17" s="3">
        <f>IF(Inputs!$B$26&lt;&gt;"Ready to model","PENDING INPUTS",MAX(0,F17+G17-H17))</f>
        <v>0</v>
      </c>
      <c r="J17" s="3">
        <f>IF(Inputs!$B$26&lt;&gt;"Ready to model","PENDING INPUTS",IF(F17+G17&gt;H17,IF(F17+G17=0,0,H17*F17/(F17+G17)),MIN(B17+D17,F17+MAX(0,H17-F17-G17-IF((Inputs!$B$5)&lt;Inputs!$B$5,C17+E17-G17,0)))))</f>
        <v>300</v>
      </c>
      <c r="K17" s="3">
        <f>IF(Inputs!$B$26&lt;&gt;"Ready to model","PENDING INPUTS",MIN(C17+E17,MAX(0,H17-J17)))</f>
        <v>0</v>
      </c>
      <c r="L17" s="3">
        <f>IF(Inputs!$B$26&lt;&gt;"Ready to model","PENDING INPUTS",MAX(0,B17+D17-J17))</f>
        <v>8178.1100000000006</v>
      </c>
      <c r="M17" s="3">
        <f>IF(Inputs!$B$26&lt;&gt;"Ready to model","PENDING INPUTS",MAX(0,C17+E17-K17))</f>
        <v>0</v>
      </c>
      <c r="N17" s="3">
        <f>IF(Inputs!$B$26&lt;&gt;"Ready to model","PENDING INPUTS",L17+M17)</f>
        <v>8178.1100000000006</v>
      </c>
      <c r="O17" s="3">
        <f>IF(Inputs!$B$26&lt;&gt;"Ready to model","PENDING INPUTS",D17+E17+O16)</f>
        <v>2178.11</v>
      </c>
      <c r="P17" s="3">
        <f>IF(Inputs!$B$26&lt;&gt;"Ready to model","PENDING INPUTS",J17+K17+P16)</f>
        <v>3900</v>
      </c>
    </row>
    <row r="18" spans="1:16" ht="27.95" customHeight="1" x14ac:dyDescent="0.25">
      <c r="A18">
        <v>14</v>
      </c>
      <c r="B18" s="3">
        <f>IF(Inputs!$B$26&lt;&gt;"Ready to model","PENDING INPUTS",L17)</f>
        <v>8178.1100000000006</v>
      </c>
      <c r="C18" s="3">
        <f>IF(Inputs!$B$26&lt;&gt;"Ready to model","PENDING INPUTS",M17)</f>
        <v>0</v>
      </c>
      <c r="D18" s="3">
        <f>IF(Inputs!$B$26&lt;&gt;"Ready to model","PENDING INPUTS",ROUND(B18*(Inputs!$B$5)/12,2))</f>
        <v>149.93</v>
      </c>
      <c r="E18" s="3">
        <f>IF(Inputs!$B$26&lt;&gt;"Ready to model","PENDING INPUTS",ROUND(C18*Inputs!$B$5/12,2))</f>
        <v>0</v>
      </c>
      <c r="F18" s="3">
        <f>IF(Inputs!$B$26&lt;&gt;"Ready to model","PENDING INPUTS",MIN(B18+D18,Inputs!$B$6))</f>
        <v>300</v>
      </c>
      <c r="G18" s="3">
        <f>IF(Inputs!$B$26&lt;&gt;"Ready to model","PENDING INPUTS",MIN(C18+E18,Inputs!$B$9))</f>
        <v>0</v>
      </c>
      <c r="H18" s="3">
        <f>IF(Inputs!$B$26&lt;&gt;"Ready to model","PENDING INPUTS",F18+G18)</f>
        <v>300</v>
      </c>
      <c r="I18" s="3">
        <f>IF(Inputs!$B$26&lt;&gt;"Ready to model","PENDING INPUTS",MAX(0,F18+G18-H18))</f>
        <v>0</v>
      </c>
      <c r="J18" s="3">
        <f>IF(Inputs!$B$26&lt;&gt;"Ready to model","PENDING INPUTS",IF(F18+G18&gt;H18,IF(F18+G18=0,0,H18*F18/(F18+G18)),MIN(B18+D18,F18+MAX(0,H18-F18-G18-IF((Inputs!$B$5)&lt;Inputs!$B$5,C18+E18-G18,0)))))</f>
        <v>300</v>
      </c>
      <c r="K18" s="3">
        <f>IF(Inputs!$B$26&lt;&gt;"Ready to model","PENDING INPUTS",MIN(C18+E18,MAX(0,H18-J18)))</f>
        <v>0</v>
      </c>
      <c r="L18" s="3">
        <f>IF(Inputs!$B$26&lt;&gt;"Ready to model","PENDING INPUTS",MAX(0,B18+D18-J18))</f>
        <v>8028.0400000000009</v>
      </c>
      <c r="M18" s="3">
        <f>IF(Inputs!$B$26&lt;&gt;"Ready to model","PENDING INPUTS",MAX(0,C18+E18-K18))</f>
        <v>0</v>
      </c>
      <c r="N18" s="3">
        <f>IF(Inputs!$B$26&lt;&gt;"Ready to model","PENDING INPUTS",L18+M18)</f>
        <v>8028.0400000000009</v>
      </c>
      <c r="O18" s="3">
        <f>IF(Inputs!$B$26&lt;&gt;"Ready to model","PENDING INPUTS",D18+E18+O17)</f>
        <v>2328.04</v>
      </c>
      <c r="P18" s="3">
        <f>IF(Inputs!$B$26&lt;&gt;"Ready to model","PENDING INPUTS",J18+K18+P17)</f>
        <v>4200</v>
      </c>
    </row>
    <row r="19" spans="1:16" ht="27.95" customHeight="1" x14ac:dyDescent="0.25">
      <c r="A19">
        <v>15</v>
      </c>
      <c r="B19" s="3">
        <f>IF(Inputs!$B$26&lt;&gt;"Ready to model","PENDING INPUTS",L18)</f>
        <v>8028.0400000000009</v>
      </c>
      <c r="C19" s="3">
        <f>IF(Inputs!$B$26&lt;&gt;"Ready to model","PENDING INPUTS",M18)</f>
        <v>0</v>
      </c>
      <c r="D19" s="3">
        <f>IF(Inputs!$B$26&lt;&gt;"Ready to model","PENDING INPUTS",ROUND(B19*(Inputs!$B$5)/12,2))</f>
        <v>147.18</v>
      </c>
      <c r="E19" s="3">
        <f>IF(Inputs!$B$26&lt;&gt;"Ready to model","PENDING INPUTS",ROUND(C19*Inputs!$B$5/12,2))</f>
        <v>0</v>
      </c>
      <c r="F19" s="3">
        <f>IF(Inputs!$B$26&lt;&gt;"Ready to model","PENDING INPUTS",MIN(B19+D19,Inputs!$B$6))</f>
        <v>300</v>
      </c>
      <c r="G19" s="3">
        <f>IF(Inputs!$B$26&lt;&gt;"Ready to model","PENDING INPUTS",MIN(C19+E19,Inputs!$B$9))</f>
        <v>0</v>
      </c>
      <c r="H19" s="3">
        <f>IF(Inputs!$B$26&lt;&gt;"Ready to model","PENDING INPUTS",F19+G19)</f>
        <v>300</v>
      </c>
      <c r="I19" s="3">
        <f>IF(Inputs!$B$26&lt;&gt;"Ready to model","PENDING INPUTS",MAX(0,F19+G19-H19))</f>
        <v>0</v>
      </c>
      <c r="J19" s="3">
        <f>IF(Inputs!$B$26&lt;&gt;"Ready to model","PENDING INPUTS",IF(F19+G19&gt;H19,IF(F19+G19=0,0,H19*F19/(F19+G19)),MIN(B19+D19,F19+MAX(0,H19-F19-G19-IF((Inputs!$B$5)&lt;Inputs!$B$5,C19+E19-G19,0)))))</f>
        <v>300</v>
      </c>
      <c r="K19" s="3">
        <f>IF(Inputs!$B$26&lt;&gt;"Ready to model","PENDING INPUTS",MIN(C19+E19,MAX(0,H19-J19)))</f>
        <v>0</v>
      </c>
      <c r="L19" s="3">
        <f>IF(Inputs!$B$26&lt;&gt;"Ready to model","PENDING INPUTS",MAX(0,B19+D19-J19))</f>
        <v>7875.2200000000012</v>
      </c>
      <c r="M19" s="3">
        <f>IF(Inputs!$B$26&lt;&gt;"Ready to model","PENDING INPUTS",MAX(0,C19+E19-K19))</f>
        <v>0</v>
      </c>
      <c r="N19" s="3">
        <f>IF(Inputs!$B$26&lt;&gt;"Ready to model","PENDING INPUTS",L19+M19)</f>
        <v>7875.2200000000012</v>
      </c>
      <c r="O19" s="3">
        <f>IF(Inputs!$B$26&lt;&gt;"Ready to model","PENDING INPUTS",D19+E19+O18)</f>
        <v>2475.2199999999998</v>
      </c>
      <c r="P19" s="3">
        <f>IF(Inputs!$B$26&lt;&gt;"Ready to model","PENDING INPUTS",J19+K19+P18)</f>
        <v>4500</v>
      </c>
    </row>
    <row r="20" spans="1:16" ht="27.95" customHeight="1" x14ac:dyDescent="0.25">
      <c r="A20">
        <v>16</v>
      </c>
      <c r="B20" s="3">
        <f>IF(Inputs!$B$26&lt;&gt;"Ready to model","PENDING INPUTS",L19)</f>
        <v>7875.2200000000012</v>
      </c>
      <c r="C20" s="3">
        <f>IF(Inputs!$B$26&lt;&gt;"Ready to model","PENDING INPUTS",M19)</f>
        <v>0</v>
      </c>
      <c r="D20" s="3">
        <f>IF(Inputs!$B$26&lt;&gt;"Ready to model","PENDING INPUTS",ROUND(B20*(Inputs!$B$5)/12,2))</f>
        <v>144.38</v>
      </c>
      <c r="E20" s="3">
        <f>IF(Inputs!$B$26&lt;&gt;"Ready to model","PENDING INPUTS",ROUND(C20*Inputs!$B$5/12,2))</f>
        <v>0</v>
      </c>
      <c r="F20" s="3">
        <f>IF(Inputs!$B$26&lt;&gt;"Ready to model","PENDING INPUTS",MIN(B20+D20,Inputs!$B$6))</f>
        <v>300</v>
      </c>
      <c r="G20" s="3">
        <f>IF(Inputs!$B$26&lt;&gt;"Ready to model","PENDING INPUTS",MIN(C20+E20,Inputs!$B$9))</f>
        <v>0</v>
      </c>
      <c r="H20" s="3">
        <f>IF(Inputs!$B$26&lt;&gt;"Ready to model","PENDING INPUTS",F20+G20)</f>
        <v>300</v>
      </c>
      <c r="I20" s="3">
        <f>IF(Inputs!$B$26&lt;&gt;"Ready to model","PENDING INPUTS",MAX(0,F20+G20-H20))</f>
        <v>0</v>
      </c>
      <c r="J20" s="3">
        <f>IF(Inputs!$B$26&lt;&gt;"Ready to model","PENDING INPUTS",IF(F20+G20&gt;H20,IF(F20+G20=0,0,H20*F20/(F20+G20)),MIN(B20+D20,F20+MAX(0,H20-F20-G20-IF((Inputs!$B$5)&lt;Inputs!$B$5,C20+E20-G20,0)))))</f>
        <v>300</v>
      </c>
      <c r="K20" s="3">
        <f>IF(Inputs!$B$26&lt;&gt;"Ready to model","PENDING INPUTS",MIN(C20+E20,MAX(0,H20-J20)))</f>
        <v>0</v>
      </c>
      <c r="L20" s="3">
        <f>IF(Inputs!$B$26&lt;&gt;"Ready to model","PENDING INPUTS",MAX(0,B20+D20-J20))</f>
        <v>7719.6000000000013</v>
      </c>
      <c r="M20" s="3">
        <f>IF(Inputs!$B$26&lt;&gt;"Ready to model","PENDING INPUTS",MAX(0,C20+E20-K20))</f>
        <v>0</v>
      </c>
      <c r="N20" s="3">
        <f>IF(Inputs!$B$26&lt;&gt;"Ready to model","PENDING INPUTS",L20+M20)</f>
        <v>7719.6000000000013</v>
      </c>
      <c r="O20" s="3">
        <f>IF(Inputs!$B$26&lt;&gt;"Ready to model","PENDING INPUTS",D20+E20+O19)</f>
        <v>2619.6</v>
      </c>
      <c r="P20" s="3">
        <f>IF(Inputs!$B$26&lt;&gt;"Ready to model","PENDING INPUTS",J20+K20+P19)</f>
        <v>4800</v>
      </c>
    </row>
    <row r="21" spans="1:16" ht="27.95" customHeight="1" x14ac:dyDescent="0.25">
      <c r="A21">
        <v>17</v>
      </c>
      <c r="B21" s="3">
        <f>IF(Inputs!$B$26&lt;&gt;"Ready to model","PENDING INPUTS",L20)</f>
        <v>7719.6000000000013</v>
      </c>
      <c r="C21" s="3">
        <f>IF(Inputs!$B$26&lt;&gt;"Ready to model","PENDING INPUTS",M20)</f>
        <v>0</v>
      </c>
      <c r="D21" s="3">
        <f>IF(Inputs!$B$26&lt;&gt;"Ready to model","PENDING INPUTS",ROUND(B21*(Inputs!$B$5)/12,2))</f>
        <v>141.53</v>
      </c>
      <c r="E21" s="3">
        <f>IF(Inputs!$B$26&lt;&gt;"Ready to model","PENDING INPUTS",ROUND(C21*Inputs!$B$5/12,2))</f>
        <v>0</v>
      </c>
      <c r="F21" s="3">
        <f>IF(Inputs!$B$26&lt;&gt;"Ready to model","PENDING INPUTS",MIN(B21+D21,Inputs!$B$6))</f>
        <v>300</v>
      </c>
      <c r="G21" s="3">
        <f>IF(Inputs!$B$26&lt;&gt;"Ready to model","PENDING INPUTS",MIN(C21+E21,Inputs!$B$9))</f>
        <v>0</v>
      </c>
      <c r="H21" s="3">
        <f>IF(Inputs!$B$26&lt;&gt;"Ready to model","PENDING INPUTS",F21+G21)</f>
        <v>300</v>
      </c>
      <c r="I21" s="3">
        <f>IF(Inputs!$B$26&lt;&gt;"Ready to model","PENDING INPUTS",MAX(0,F21+G21-H21))</f>
        <v>0</v>
      </c>
      <c r="J21" s="3">
        <f>IF(Inputs!$B$26&lt;&gt;"Ready to model","PENDING INPUTS",IF(F21+G21&gt;H21,IF(F21+G21=0,0,H21*F21/(F21+G21)),MIN(B21+D21,F21+MAX(0,H21-F21-G21-IF((Inputs!$B$5)&lt;Inputs!$B$5,C21+E21-G21,0)))))</f>
        <v>300</v>
      </c>
      <c r="K21" s="3">
        <f>IF(Inputs!$B$26&lt;&gt;"Ready to model","PENDING INPUTS",MIN(C21+E21,MAX(0,H21-J21)))</f>
        <v>0</v>
      </c>
      <c r="L21" s="3">
        <f>IF(Inputs!$B$26&lt;&gt;"Ready to model","PENDING INPUTS",MAX(0,B21+D21-J21))</f>
        <v>7561.130000000001</v>
      </c>
      <c r="M21" s="3">
        <f>IF(Inputs!$B$26&lt;&gt;"Ready to model","PENDING INPUTS",MAX(0,C21+E21-K21))</f>
        <v>0</v>
      </c>
      <c r="N21" s="3">
        <f>IF(Inputs!$B$26&lt;&gt;"Ready to model","PENDING INPUTS",L21+M21)</f>
        <v>7561.130000000001</v>
      </c>
      <c r="O21" s="3">
        <f>IF(Inputs!$B$26&lt;&gt;"Ready to model","PENDING INPUTS",D21+E21+O20)</f>
        <v>2761.13</v>
      </c>
      <c r="P21" s="3">
        <f>IF(Inputs!$B$26&lt;&gt;"Ready to model","PENDING INPUTS",J21+K21+P20)</f>
        <v>5100</v>
      </c>
    </row>
    <row r="22" spans="1:16" ht="27.95" customHeight="1" x14ac:dyDescent="0.25">
      <c r="A22">
        <v>18</v>
      </c>
      <c r="B22" s="3">
        <f>IF(Inputs!$B$26&lt;&gt;"Ready to model","PENDING INPUTS",L21)</f>
        <v>7561.130000000001</v>
      </c>
      <c r="C22" s="3">
        <f>IF(Inputs!$B$26&lt;&gt;"Ready to model","PENDING INPUTS",M21)</f>
        <v>0</v>
      </c>
      <c r="D22" s="3">
        <f>IF(Inputs!$B$26&lt;&gt;"Ready to model","PENDING INPUTS",ROUND(B22*(Inputs!$B$5)/12,2))</f>
        <v>138.62</v>
      </c>
      <c r="E22" s="3">
        <f>IF(Inputs!$B$26&lt;&gt;"Ready to model","PENDING INPUTS",ROUND(C22*Inputs!$B$5/12,2))</f>
        <v>0</v>
      </c>
      <c r="F22" s="3">
        <f>IF(Inputs!$B$26&lt;&gt;"Ready to model","PENDING INPUTS",MIN(B22+D22,Inputs!$B$6))</f>
        <v>300</v>
      </c>
      <c r="G22" s="3">
        <f>IF(Inputs!$B$26&lt;&gt;"Ready to model","PENDING INPUTS",MIN(C22+E22,Inputs!$B$9))</f>
        <v>0</v>
      </c>
      <c r="H22" s="3">
        <f>IF(Inputs!$B$26&lt;&gt;"Ready to model","PENDING INPUTS",F22+G22)</f>
        <v>300</v>
      </c>
      <c r="I22" s="3">
        <f>IF(Inputs!$B$26&lt;&gt;"Ready to model","PENDING INPUTS",MAX(0,F22+G22-H22))</f>
        <v>0</v>
      </c>
      <c r="J22" s="3">
        <f>IF(Inputs!$B$26&lt;&gt;"Ready to model","PENDING INPUTS",IF(F22+G22&gt;H22,IF(F22+G22=0,0,H22*F22/(F22+G22)),MIN(B22+D22,F22+MAX(0,H22-F22-G22-IF((Inputs!$B$5)&lt;Inputs!$B$5,C22+E22-G22,0)))))</f>
        <v>300</v>
      </c>
      <c r="K22" s="3">
        <f>IF(Inputs!$B$26&lt;&gt;"Ready to model","PENDING INPUTS",MIN(C22+E22,MAX(0,H22-J22)))</f>
        <v>0</v>
      </c>
      <c r="L22" s="3">
        <f>IF(Inputs!$B$26&lt;&gt;"Ready to model","PENDING INPUTS",MAX(0,B22+D22-J22))</f>
        <v>7399.7500000000009</v>
      </c>
      <c r="M22" s="3">
        <f>IF(Inputs!$B$26&lt;&gt;"Ready to model","PENDING INPUTS",MAX(0,C22+E22-K22))</f>
        <v>0</v>
      </c>
      <c r="N22" s="3">
        <f>IF(Inputs!$B$26&lt;&gt;"Ready to model","PENDING INPUTS",L22+M22)</f>
        <v>7399.7500000000009</v>
      </c>
      <c r="O22" s="3">
        <f>IF(Inputs!$B$26&lt;&gt;"Ready to model","PENDING INPUTS",D22+E22+O21)</f>
        <v>2899.75</v>
      </c>
      <c r="P22" s="3">
        <f>IF(Inputs!$B$26&lt;&gt;"Ready to model","PENDING INPUTS",J22+K22+P21)</f>
        <v>5400</v>
      </c>
    </row>
    <row r="23" spans="1:16" ht="27.95" customHeight="1" x14ac:dyDescent="0.25">
      <c r="A23">
        <v>19</v>
      </c>
      <c r="B23" s="3">
        <f>IF(Inputs!$B$26&lt;&gt;"Ready to model","PENDING INPUTS",L22)</f>
        <v>7399.7500000000009</v>
      </c>
      <c r="C23" s="3">
        <f>IF(Inputs!$B$26&lt;&gt;"Ready to model","PENDING INPUTS",M22)</f>
        <v>0</v>
      </c>
      <c r="D23" s="3">
        <f>IF(Inputs!$B$26&lt;&gt;"Ready to model","PENDING INPUTS",ROUND(B23*(Inputs!$B$5)/12,2))</f>
        <v>135.66</v>
      </c>
      <c r="E23" s="3">
        <f>IF(Inputs!$B$26&lt;&gt;"Ready to model","PENDING INPUTS",ROUND(C23*Inputs!$B$5/12,2))</f>
        <v>0</v>
      </c>
      <c r="F23" s="3">
        <f>IF(Inputs!$B$26&lt;&gt;"Ready to model","PENDING INPUTS",MIN(B23+D23,Inputs!$B$6))</f>
        <v>300</v>
      </c>
      <c r="G23" s="3">
        <f>IF(Inputs!$B$26&lt;&gt;"Ready to model","PENDING INPUTS",MIN(C23+E23,Inputs!$B$9))</f>
        <v>0</v>
      </c>
      <c r="H23" s="3">
        <f>IF(Inputs!$B$26&lt;&gt;"Ready to model","PENDING INPUTS",F23+G23)</f>
        <v>300</v>
      </c>
      <c r="I23" s="3">
        <f>IF(Inputs!$B$26&lt;&gt;"Ready to model","PENDING INPUTS",MAX(0,F23+G23-H23))</f>
        <v>0</v>
      </c>
      <c r="J23" s="3">
        <f>IF(Inputs!$B$26&lt;&gt;"Ready to model","PENDING INPUTS",IF(F23+G23&gt;H23,IF(F23+G23=0,0,H23*F23/(F23+G23)),MIN(B23+D23,F23+MAX(0,H23-F23-G23-IF((Inputs!$B$5)&lt;Inputs!$B$5,C23+E23-G23,0)))))</f>
        <v>300</v>
      </c>
      <c r="K23" s="3">
        <f>IF(Inputs!$B$26&lt;&gt;"Ready to model","PENDING INPUTS",MIN(C23+E23,MAX(0,H23-J23)))</f>
        <v>0</v>
      </c>
      <c r="L23" s="3">
        <f>IF(Inputs!$B$26&lt;&gt;"Ready to model","PENDING INPUTS",MAX(0,B23+D23-J23))</f>
        <v>7235.4100000000008</v>
      </c>
      <c r="M23" s="3">
        <f>IF(Inputs!$B$26&lt;&gt;"Ready to model","PENDING INPUTS",MAX(0,C23+E23-K23))</f>
        <v>0</v>
      </c>
      <c r="N23" s="3">
        <f>IF(Inputs!$B$26&lt;&gt;"Ready to model","PENDING INPUTS",L23+M23)</f>
        <v>7235.4100000000008</v>
      </c>
      <c r="O23" s="3">
        <f>IF(Inputs!$B$26&lt;&gt;"Ready to model","PENDING INPUTS",D23+E23+O22)</f>
        <v>3035.41</v>
      </c>
      <c r="P23" s="3">
        <f>IF(Inputs!$B$26&lt;&gt;"Ready to model","PENDING INPUTS",J23+K23+P22)</f>
        <v>5700</v>
      </c>
    </row>
    <row r="24" spans="1:16" ht="27.95" customHeight="1" x14ac:dyDescent="0.25">
      <c r="A24">
        <v>20</v>
      </c>
      <c r="B24" s="3">
        <f>IF(Inputs!$B$26&lt;&gt;"Ready to model","PENDING INPUTS",L23)</f>
        <v>7235.4100000000008</v>
      </c>
      <c r="C24" s="3">
        <f>IF(Inputs!$B$26&lt;&gt;"Ready to model","PENDING INPUTS",M23)</f>
        <v>0</v>
      </c>
      <c r="D24" s="3">
        <f>IF(Inputs!$B$26&lt;&gt;"Ready to model","PENDING INPUTS",ROUND(B24*(Inputs!$B$5)/12,2))</f>
        <v>132.65</v>
      </c>
      <c r="E24" s="3">
        <f>IF(Inputs!$B$26&lt;&gt;"Ready to model","PENDING INPUTS",ROUND(C24*Inputs!$B$5/12,2))</f>
        <v>0</v>
      </c>
      <c r="F24" s="3">
        <f>IF(Inputs!$B$26&lt;&gt;"Ready to model","PENDING INPUTS",MIN(B24+D24,Inputs!$B$6))</f>
        <v>300</v>
      </c>
      <c r="G24" s="3">
        <f>IF(Inputs!$B$26&lt;&gt;"Ready to model","PENDING INPUTS",MIN(C24+E24,Inputs!$B$9))</f>
        <v>0</v>
      </c>
      <c r="H24" s="3">
        <f>IF(Inputs!$B$26&lt;&gt;"Ready to model","PENDING INPUTS",F24+G24)</f>
        <v>300</v>
      </c>
      <c r="I24" s="3">
        <f>IF(Inputs!$B$26&lt;&gt;"Ready to model","PENDING INPUTS",MAX(0,F24+G24-H24))</f>
        <v>0</v>
      </c>
      <c r="J24" s="3">
        <f>IF(Inputs!$B$26&lt;&gt;"Ready to model","PENDING INPUTS",IF(F24+G24&gt;H24,IF(F24+G24=0,0,H24*F24/(F24+G24)),MIN(B24+D24,F24+MAX(0,H24-F24-G24-IF((Inputs!$B$5)&lt;Inputs!$B$5,C24+E24-G24,0)))))</f>
        <v>300</v>
      </c>
      <c r="K24" s="3">
        <f>IF(Inputs!$B$26&lt;&gt;"Ready to model","PENDING INPUTS",MIN(C24+E24,MAX(0,H24-J24)))</f>
        <v>0</v>
      </c>
      <c r="L24" s="3">
        <f>IF(Inputs!$B$26&lt;&gt;"Ready to model","PENDING INPUTS",MAX(0,B24+D24-J24))</f>
        <v>7068.06</v>
      </c>
      <c r="M24" s="3">
        <f>IF(Inputs!$B$26&lt;&gt;"Ready to model","PENDING INPUTS",MAX(0,C24+E24-K24))</f>
        <v>0</v>
      </c>
      <c r="N24" s="3">
        <f>IF(Inputs!$B$26&lt;&gt;"Ready to model","PENDING INPUTS",L24+M24)</f>
        <v>7068.06</v>
      </c>
      <c r="O24" s="3">
        <f>IF(Inputs!$B$26&lt;&gt;"Ready to model","PENDING INPUTS",D24+E24+O23)</f>
        <v>3168.06</v>
      </c>
      <c r="P24" s="3">
        <f>IF(Inputs!$B$26&lt;&gt;"Ready to model","PENDING INPUTS",J24+K24+P23)</f>
        <v>6000</v>
      </c>
    </row>
    <row r="25" spans="1:16" ht="27.95" customHeight="1" x14ac:dyDescent="0.25">
      <c r="A25">
        <v>21</v>
      </c>
      <c r="B25" s="3">
        <f>IF(Inputs!$B$26&lt;&gt;"Ready to model","PENDING INPUTS",L24)</f>
        <v>7068.06</v>
      </c>
      <c r="C25" s="3">
        <f>IF(Inputs!$B$26&lt;&gt;"Ready to model","PENDING INPUTS",M24)</f>
        <v>0</v>
      </c>
      <c r="D25" s="3">
        <f>IF(Inputs!$B$26&lt;&gt;"Ready to model","PENDING INPUTS",ROUND(B25*(Inputs!$B$5)/12,2))</f>
        <v>129.58000000000001</v>
      </c>
      <c r="E25" s="3">
        <f>IF(Inputs!$B$26&lt;&gt;"Ready to model","PENDING INPUTS",ROUND(C25*Inputs!$B$5/12,2))</f>
        <v>0</v>
      </c>
      <c r="F25" s="3">
        <f>IF(Inputs!$B$26&lt;&gt;"Ready to model","PENDING INPUTS",MIN(B25+D25,Inputs!$B$6))</f>
        <v>300</v>
      </c>
      <c r="G25" s="3">
        <f>IF(Inputs!$B$26&lt;&gt;"Ready to model","PENDING INPUTS",MIN(C25+E25,Inputs!$B$9))</f>
        <v>0</v>
      </c>
      <c r="H25" s="3">
        <f>IF(Inputs!$B$26&lt;&gt;"Ready to model","PENDING INPUTS",F25+G25)</f>
        <v>300</v>
      </c>
      <c r="I25" s="3">
        <f>IF(Inputs!$B$26&lt;&gt;"Ready to model","PENDING INPUTS",MAX(0,F25+G25-H25))</f>
        <v>0</v>
      </c>
      <c r="J25" s="3">
        <f>IF(Inputs!$B$26&lt;&gt;"Ready to model","PENDING INPUTS",IF(F25+G25&gt;H25,IF(F25+G25=0,0,H25*F25/(F25+G25)),MIN(B25+D25,F25+MAX(0,H25-F25-G25-IF((Inputs!$B$5)&lt;Inputs!$B$5,C25+E25-G25,0)))))</f>
        <v>300</v>
      </c>
      <c r="K25" s="3">
        <f>IF(Inputs!$B$26&lt;&gt;"Ready to model","PENDING INPUTS",MIN(C25+E25,MAX(0,H25-J25)))</f>
        <v>0</v>
      </c>
      <c r="L25" s="3">
        <f>IF(Inputs!$B$26&lt;&gt;"Ready to model","PENDING INPUTS",MAX(0,B25+D25-J25))</f>
        <v>6897.64</v>
      </c>
      <c r="M25" s="3">
        <f>IF(Inputs!$B$26&lt;&gt;"Ready to model","PENDING INPUTS",MAX(0,C25+E25-K25))</f>
        <v>0</v>
      </c>
      <c r="N25" s="3">
        <f>IF(Inputs!$B$26&lt;&gt;"Ready to model","PENDING INPUTS",L25+M25)</f>
        <v>6897.64</v>
      </c>
      <c r="O25" s="3">
        <f>IF(Inputs!$B$26&lt;&gt;"Ready to model","PENDING INPUTS",D25+E25+O24)</f>
        <v>3297.64</v>
      </c>
      <c r="P25" s="3">
        <f>IF(Inputs!$B$26&lt;&gt;"Ready to model","PENDING INPUTS",J25+K25+P24)</f>
        <v>6300</v>
      </c>
    </row>
    <row r="26" spans="1:16" ht="27.95" customHeight="1" x14ac:dyDescent="0.25">
      <c r="A26">
        <v>22</v>
      </c>
      <c r="B26" s="3">
        <f>IF(Inputs!$B$26&lt;&gt;"Ready to model","PENDING INPUTS",L25)</f>
        <v>6897.64</v>
      </c>
      <c r="C26" s="3">
        <f>IF(Inputs!$B$26&lt;&gt;"Ready to model","PENDING INPUTS",M25)</f>
        <v>0</v>
      </c>
      <c r="D26" s="3">
        <f>IF(Inputs!$B$26&lt;&gt;"Ready to model","PENDING INPUTS",ROUND(B26*(Inputs!$B$5)/12,2))</f>
        <v>126.46</v>
      </c>
      <c r="E26" s="3">
        <f>IF(Inputs!$B$26&lt;&gt;"Ready to model","PENDING INPUTS",ROUND(C26*Inputs!$B$5/12,2))</f>
        <v>0</v>
      </c>
      <c r="F26" s="3">
        <f>IF(Inputs!$B$26&lt;&gt;"Ready to model","PENDING INPUTS",MIN(B26+D26,Inputs!$B$6))</f>
        <v>300</v>
      </c>
      <c r="G26" s="3">
        <f>IF(Inputs!$B$26&lt;&gt;"Ready to model","PENDING INPUTS",MIN(C26+E26,Inputs!$B$9))</f>
        <v>0</v>
      </c>
      <c r="H26" s="3">
        <f>IF(Inputs!$B$26&lt;&gt;"Ready to model","PENDING INPUTS",F26+G26)</f>
        <v>300</v>
      </c>
      <c r="I26" s="3">
        <f>IF(Inputs!$B$26&lt;&gt;"Ready to model","PENDING INPUTS",MAX(0,F26+G26-H26))</f>
        <v>0</v>
      </c>
      <c r="J26" s="3">
        <f>IF(Inputs!$B$26&lt;&gt;"Ready to model","PENDING INPUTS",IF(F26+G26&gt;H26,IF(F26+G26=0,0,H26*F26/(F26+G26)),MIN(B26+D26,F26+MAX(0,H26-F26-G26-IF((Inputs!$B$5)&lt;Inputs!$B$5,C26+E26-G26,0)))))</f>
        <v>300</v>
      </c>
      <c r="K26" s="3">
        <f>IF(Inputs!$B$26&lt;&gt;"Ready to model","PENDING INPUTS",MIN(C26+E26,MAX(0,H26-J26)))</f>
        <v>0</v>
      </c>
      <c r="L26" s="3">
        <f>IF(Inputs!$B$26&lt;&gt;"Ready to model","PENDING INPUTS",MAX(0,B26+D26-J26))</f>
        <v>6724.1</v>
      </c>
      <c r="M26" s="3">
        <f>IF(Inputs!$B$26&lt;&gt;"Ready to model","PENDING INPUTS",MAX(0,C26+E26-K26))</f>
        <v>0</v>
      </c>
      <c r="N26" s="3">
        <f>IF(Inputs!$B$26&lt;&gt;"Ready to model","PENDING INPUTS",L26+M26)</f>
        <v>6724.1</v>
      </c>
      <c r="O26" s="3">
        <f>IF(Inputs!$B$26&lt;&gt;"Ready to model","PENDING INPUTS",D26+E26+O25)</f>
        <v>3424.1</v>
      </c>
      <c r="P26" s="3">
        <f>IF(Inputs!$B$26&lt;&gt;"Ready to model","PENDING INPUTS",J26+K26+P25)</f>
        <v>6600</v>
      </c>
    </row>
    <row r="27" spans="1:16" ht="27.95" customHeight="1" x14ac:dyDescent="0.25">
      <c r="A27">
        <v>23</v>
      </c>
      <c r="B27" s="3">
        <f>IF(Inputs!$B$26&lt;&gt;"Ready to model","PENDING INPUTS",L26)</f>
        <v>6724.1</v>
      </c>
      <c r="C27" s="3">
        <f>IF(Inputs!$B$26&lt;&gt;"Ready to model","PENDING INPUTS",M26)</f>
        <v>0</v>
      </c>
      <c r="D27" s="3">
        <f>IF(Inputs!$B$26&lt;&gt;"Ready to model","PENDING INPUTS",ROUND(B27*(Inputs!$B$5)/12,2))</f>
        <v>123.28</v>
      </c>
      <c r="E27" s="3">
        <f>IF(Inputs!$B$26&lt;&gt;"Ready to model","PENDING INPUTS",ROUND(C27*Inputs!$B$5/12,2))</f>
        <v>0</v>
      </c>
      <c r="F27" s="3">
        <f>IF(Inputs!$B$26&lt;&gt;"Ready to model","PENDING INPUTS",MIN(B27+D27,Inputs!$B$6))</f>
        <v>300</v>
      </c>
      <c r="G27" s="3">
        <f>IF(Inputs!$B$26&lt;&gt;"Ready to model","PENDING INPUTS",MIN(C27+E27,Inputs!$B$9))</f>
        <v>0</v>
      </c>
      <c r="H27" s="3">
        <f>IF(Inputs!$B$26&lt;&gt;"Ready to model","PENDING INPUTS",F27+G27)</f>
        <v>300</v>
      </c>
      <c r="I27" s="3">
        <f>IF(Inputs!$B$26&lt;&gt;"Ready to model","PENDING INPUTS",MAX(0,F27+G27-H27))</f>
        <v>0</v>
      </c>
      <c r="J27" s="3">
        <f>IF(Inputs!$B$26&lt;&gt;"Ready to model","PENDING INPUTS",IF(F27+G27&gt;H27,IF(F27+G27=0,0,H27*F27/(F27+G27)),MIN(B27+D27,F27+MAX(0,H27-F27-G27-IF((Inputs!$B$5)&lt;Inputs!$B$5,C27+E27-G27,0)))))</f>
        <v>300</v>
      </c>
      <c r="K27" s="3">
        <f>IF(Inputs!$B$26&lt;&gt;"Ready to model","PENDING INPUTS",MIN(C27+E27,MAX(0,H27-J27)))</f>
        <v>0</v>
      </c>
      <c r="L27" s="3">
        <f>IF(Inputs!$B$26&lt;&gt;"Ready to model","PENDING INPUTS",MAX(0,B27+D27-J27))</f>
        <v>6547.38</v>
      </c>
      <c r="M27" s="3">
        <f>IF(Inputs!$B$26&lt;&gt;"Ready to model","PENDING INPUTS",MAX(0,C27+E27-K27))</f>
        <v>0</v>
      </c>
      <c r="N27" s="3">
        <f>IF(Inputs!$B$26&lt;&gt;"Ready to model","PENDING INPUTS",L27+M27)</f>
        <v>6547.38</v>
      </c>
      <c r="O27" s="3">
        <f>IF(Inputs!$B$26&lt;&gt;"Ready to model","PENDING INPUTS",D27+E27+O26)</f>
        <v>3547.38</v>
      </c>
      <c r="P27" s="3">
        <f>IF(Inputs!$B$26&lt;&gt;"Ready to model","PENDING INPUTS",J27+K27+P26)</f>
        <v>6900</v>
      </c>
    </row>
    <row r="28" spans="1:16" ht="27.95" customHeight="1" x14ac:dyDescent="0.25">
      <c r="A28">
        <v>24</v>
      </c>
      <c r="B28" s="3">
        <f>IF(Inputs!$B$26&lt;&gt;"Ready to model","PENDING INPUTS",L27)</f>
        <v>6547.38</v>
      </c>
      <c r="C28" s="3">
        <f>IF(Inputs!$B$26&lt;&gt;"Ready to model","PENDING INPUTS",M27)</f>
        <v>0</v>
      </c>
      <c r="D28" s="3">
        <f>IF(Inputs!$B$26&lt;&gt;"Ready to model","PENDING INPUTS",ROUND(B28*(Inputs!$B$5)/12,2))</f>
        <v>120.04</v>
      </c>
      <c r="E28" s="3">
        <f>IF(Inputs!$B$26&lt;&gt;"Ready to model","PENDING INPUTS",ROUND(C28*Inputs!$B$5/12,2))</f>
        <v>0</v>
      </c>
      <c r="F28" s="3">
        <f>IF(Inputs!$B$26&lt;&gt;"Ready to model","PENDING INPUTS",MIN(B28+D28,Inputs!$B$6))</f>
        <v>300</v>
      </c>
      <c r="G28" s="3">
        <f>IF(Inputs!$B$26&lt;&gt;"Ready to model","PENDING INPUTS",MIN(C28+E28,Inputs!$B$9))</f>
        <v>0</v>
      </c>
      <c r="H28" s="3">
        <f>IF(Inputs!$B$26&lt;&gt;"Ready to model","PENDING INPUTS",F28+G28)</f>
        <v>300</v>
      </c>
      <c r="I28" s="3">
        <f>IF(Inputs!$B$26&lt;&gt;"Ready to model","PENDING INPUTS",MAX(0,F28+G28-H28))</f>
        <v>0</v>
      </c>
      <c r="J28" s="3">
        <f>IF(Inputs!$B$26&lt;&gt;"Ready to model","PENDING INPUTS",IF(F28+G28&gt;H28,IF(F28+G28=0,0,H28*F28/(F28+G28)),MIN(B28+D28,F28+MAX(0,H28-F28-G28-IF((Inputs!$B$5)&lt;Inputs!$B$5,C28+E28-G28,0)))))</f>
        <v>300</v>
      </c>
      <c r="K28" s="3">
        <f>IF(Inputs!$B$26&lt;&gt;"Ready to model","PENDING INPUTS",MIN(C28+E28,MAX(0,H28-J28)))</f>
        <v>0</v>
      </c>
      <c r="L28" s="3">
        <f>IF(Inputs!$B$26&lt;&gt;"Ready to model","PENDING INPUTS",MAX(0,B28+D28-J28))</f>
        <v>6367.42</v>
      </c>
      <c r="M28" s="3">
        <f>IF(Inputs!$B$26&lt;&gt;"Ready to model","PENDING INPUTS",MAX(0,C28+E28-K28))</f>
        <v>0</v>
      </c>
      <c r="N28" s="3">
        <f>IF(Inputs!$B$26&lt;&gt;"Ready to model","PENDING INPUTS",L28+M28)</f>
        <v>6367.42</v>
      </c>
      <c r="O28" s="3">
        <f>IF(Inputs!$B$26&lt;&gt;"Ready to model","PENDING INPUTS",D28+E28+O27)</f>
        <v>3667.42</v>
      </c>
      <c r="P28" s="3">
        <f>IF(Inputs!$B$26&lt;&gt;"Ready to model","PENDING INPUTS",J28+K28+P27)</f>
        <v>7200</v>
      </c>
    </row>
    <row r="29" spans="1:16" ht="27.95" customHeight="1" x14ac:dyDescent="0.25">
      <c r="A29">
        <v>25</v>
      </c>
      <c r="B29" s="3">
        <f>IF(Inputs!$B$26&lt;&gt;"Ready to model","PENDING INPUTS",L28)</f>
        <v>6367.42</v>
      </c>
      <c r="C29" s="3">
        <f>IF(Inputs!$B$26&lt;&gt;"Ready to model","PENDING INPUTS",M28)</f>
        <v>0</v>
      </c>
      <c r="D29" s="3">
        <f>IF(Inputs!$B$26&lt;&gt;"Ready to model","PENDING INPUTS",ROUND(B29*(Inputs!$B$5)/12,2))</f>
        <v>116.74</v>
      </c>
      <c r="E29" s="3">
        <f>IF(Inputs!$B$26&lt;&gt;"Ready to model","PENDING INPUTS",ROUND(C29*Inputs!$B$5/12,2))</f>
        <v>0</v>
      </c>
      <c r="F29" s="3">
        <f>IF(Inputs!$B$26&lt;&gt;"Ready to model","PENDING INPUTS",MIN(B29+D29,Inputs!$B$6))</f>
        <v>300</v>
      </c>
      <c r="G29" s="3">
        <f>IF(Inputs!$B$26&lt;&gt;"Ready to model","PENDING INPUTS",MIN(C29+E29,Inputs!$B$9))</f>
        <v>0</v>
      </c>
      <c r="H29" s="3">
        <f>IF(Inputs!$B$26&lt;&gt;"Ready to model","PENDING INPUTS",F29+G29)</f>
        <v>300</v>
      </c>
      <c r="I29" s="3">
        <f>IF(Inputs!$B$26&lt;&gt;"Ready to model","PENDING INPUTS",MAX(0,F29+G29-H29))</f>
        <v>0</v>
      </c>
      <c r="J29" s="3">
        <f>IF(Inputs!$B$26&lt;&gt;"Ready to model","PENDING INPUTS",IF(F29+G29&gt;H29,IF(F29+G29=0,0,H29*F29/(F29+G29)),MIN(B29+D29,F29+MAX(0,H29-F29-G29-IF((Inputs!$B$5)&lt;Inputs!$B$5,C29+E29-G29,0)))))</f>
        <v>300</v>
      </c>
      <c r="K29" s="3">
        <f>IF(Inputs!$B$26&lt;&gt;"Ready to model","PENDING INPUTS",MIN(C29+E29,MAX(0,H29-J29)))</f>
        <v>0</v>
      </c>
      <c r="L29" s="3">
        <f>IF(Inputs!$B$26&lt;&gt;"Ready to model","PENDING INPUTS",MAX(0,B29+D29-J29))</f>
        <v>6184.16</v>
      </c>
      <c r="M29" s="3">
        <f>IF(Inputs!$B$26&lt;&gt;"Ready to model","PENDING INPUTS",MAX(0,C29+E29-K29))</f>
        <v>0</v>
      </c>
      <c r="N29" s="3">
        <f>IF(Inputs!$B$26&lt;&gt;"Ready to model","PENDING INPUTS",L29+M29)</f>
        <v>6184.16</v>
      </c>
      <c r="O29" s="3">
        <f>IF(Inputs!$B$26&lt;&gt;"Ready to model","PENDING INPUTS",D29+E29+O28)</f>
        <v>3784.16</v>
      </c>
      <c r="P29" s="3">
        <f>IF(Inputs!$B$26&lt;&gt;"Ready to model","PENDING INPUTS",J29+K29+P28)</f>
        <v>7500</v>
      </c>
    </row>
    <row r="30" spans="1:16" ht="27.95" customHeight="1" x14ac:dyDescent="0.25">
      <c r="A30">
        <v>26</v>
      </c>
      <c r="B30" s="3">
        <f>IF(Inputs!$B$26&lt;&gt;"Ready to model","PENDING INPUTS",L29)</f>
        <v>6184.16</v>
      </c>
      <c r="C30" s="3">
        <f>IF(Inputs!$B$26&lt;&gt;"Ready to model","PENDING INPUTS",M29)</f>
        <v>0</v>
      </c>
      <c r="D30" s="3">
        <f>IF(Inputs!$B$26&lt;&gt;"Ready to model","PENDING INPUTS",ROUND(B30*(Inputs!$B$5)/12,2))</f>
        <v>113.38</v>
      </c>
      <c r="E30" s="3">
        <f>IF(Inputs!$B$26&lt;&gt;"Ready to model","PENDING INPUTS",ROUND(C30*Inputs!$B$5/12,2))</f>
        <v>0</v>
      </c>
      <c r="F30" s="3">
        <f>IF(Inputs!$B$26&lt;&gt;"Ready to model","PENDING INPUTS",MIN(B30+D30,Inputs!$B$6))</f>
        <v>300</v>
      </c>
      <c r="G30" s="3">
        <f>IF(Inputs!$B$26&lt;&gt;"Ready to model","PENDING INPUTS",MIN(C30+E30,Inputs!$B$9))</f>
        <v>0</v>
      </c>
      <c r="H30" s="3">
        <f>IF(Inputs!$B$26&lt;&gt;"Ready to model","PENDING INPUTS",F30+G30)</f>
        <v>300</v>
      </c>
      <c r="I30" s="3">
        <f>IF(Inputs!$B$26&lt;&gt;"Ready to model","PENDING INPUTS",MAX(0,F30+G30-H30))</f>
        <v>0</v>
      </c>
      <c r="J30" s="3">
        <f>IF(Inputs!$B$26&lt;&gt;"Ready to model","PENDING INPUTS",IF(F30+G30&gt;H30,IF(F30+G30=0,0,H30*F30/(F30+G30)),MIN(B30+D30,F30+MAX(0,H30-F30-G30-IF((Inputs!$B$5)&lt;Inputs!$B$5,C30+E30-G30,0)))))</f>
        <v>300</v>
      </c>
      <c r="K30" s="3">
        <f>IF(Inputs!$B$26&lt;&gt;"Ready to model","PENDING INPUTS",MIN(C30+E30,MAX(0,H30-J30)))</f>
        <v>0</v>
      </c>
      <c r="L30" s="3">
        <f>IF(Inputs!$B$26&lt;&gt;"Ready to model","PENDING INPUTS",MAX(0,B30+D30-J30))</f>
        <v>5997.54</v>
      </c>
      <c r="M30" s="3">
        <f>IF(Inputs!$B$26&lt;&gt;"Ready to model","PENDING INPUTS",MAX(0,C30+E30-K30))</f>
        <v>0</v>
      </c>
      <c r="N30" s="3">
        <f>IF(Inputs!$B$26&lt;&gt;"Ready to model","PENDING INPUTS",L30+M30)</f>
        <v>5997.54</v>
      </c>
      <c r="O30" s="3">
        <f>IF(Inputs!$B$26&lt;&gt;"Ready to model","PENDING INPUTS",D30+E30+O29)</f>
        <v>3897.54</v>
      </c>
      <c r="P30" s="3">
        <f>IF(Inputs!$B$26&lt;&gt;"Ready to model","PENDING INPUTS",J30+K30+P29)</f>
        <v>7800</v>
      </c>
    </row>
    <row r="31" spans="1:16" ht="27.95" customHeight="1" x14ac:dyDescent="0.25">
      <c r="A31">
        <v>27</v>
      </c>
      <c r="B31" s="3">
        <f>IF(Inputs!$B$26&lt;&gt;"Ready to model","PENDING INPUTS",L30)</f>
        <v>5997.54</v>
      </c>
      <c r="C31" s="3">
        <f>IF(Inputs!$B$26&lt;&gt;"Ready to model","PENDING INPUTS",M30)</f>
        <v>0</v>
      </c>
      <c r="D31" s="3">
        <f>IF(Inputs!$B$26&lt;&gt;"Ready to model","PENDING INPUTS",ROUND(B31*(Inputs!$B$5)/12,2))</f>
        <v>109.95</v>
      </c>
      <c r="E31" s="3">
        <f>IF(Inputs!$B$26&lt;&gt;"Ready to model","PENDING INPUTS",ROUND(C31*Inputs!$B$5/12,2))</f>
        <v>0</v>
      </c>
      <c r="F31" s="3">
        <f>IF(Inputs!$B$26&lt;&gt;"Ready to model","PENDING INPUTS",MIN(B31+D31,Inputs!$B$6))</f>
        <v>300</v>
      </c>
      <c r="G31" s="3">
        <f>IF(Inputs!$B$26&lt;&gt;"Ready to model","PENDING INPUTS",MIN(C31+E31,Inputs!$B$9))</f>
        <v>0</v>
      </c>
      <c r="H31" s="3">
        <f>IF(Inputs!$B$26&lt;&gt;"Ready to model","PENDING INPUTS",F31+G31)</f>
        <v>300</v>
      </c>
      <c r="I31" s="3">
        <f>IF(Inputs!$B$26&lt;&gt;"Ready to model","PENDING INPUTS",MAX(0,F31+G31-H31))</f>
        <v>0</v>
      </c>
      <c r="J31" s="3">
        <f>IF(Inputs!$B$26&lt;&gt;"Ready to model","PENDING INPUTS",IF(F31+G31&gt;H31,IF(F31+G31=0,0,H31*F31/(F31+G31)),MIN(B31+D31,F31+MAX(0,H31-F31-G31-IF((Inputs!$B$5)&lt;Inputs!$B$5,C31+E31-G31,0)))))</f>
        <v>300</v>
      </c>
      <c r="K31" s="3">
        <f>IF(Inputs!$B$26&lt;&gt;"Ready to model","PENDING INPUTS",MIN(C31+E31,MAX(0,H31-J31)))</f>
        <v>0</v>
      </c>
      <c r="L31" s="3">
        <f>IF(Inputs!$B$26&lt;&gt;"Ready to model","PENDING INPUTS",MAX(0,B31+D31-J31))</f>
        <v>5807.49</v>
      </c>
      <c r="M31" s="3">
        <f>IF(Inputs!$B$26&lt;&gt;"Ready to model","PENDING INPUTS",MAX(0,C31+E31-K31))</f>
        <v>0</v>
      </c>
      <c r="N31" s="3">
        <f>IF(Inputs!$B$26&lt;&gt;"Ready to model","PENDING INPUTS",L31+M31)</f>
        <v>5807.49</v>
      </c>
      <c r="O31" s="3">
        <f>IF(Inputs!$B$26&lt;&gt;"Ready to model","PENDING INPUTS",D31+E31+O30)</f>
        <v>4007.49</v>
      </c>
      <c r="P31" s="3">
        <f>IF(Inputs!$B$26&lt;&gt;"Ready to model","PENDING INPUTS",J31+K31+P30)</f>
        <v>8100</v>
      </c>
    </row>
    <row r="32" spans="1:16" ht="27.95" customHeight="1" x14ac:dyDescent="0.25">
      <c r="A32">
        <v>28</v>
      </c>
      <c r="B32" s="3">
        <f>IF(Inputs!$B$26&lt;&gt;"Ready to model","PENDING INPUTS",L31)</f>
        <v>5807.49</v>
      </c>
      <c r="C32" s="3">
        <f>IF(Inputs!$B$26&lt;&gt;"Ready to model","PENDING INPUTS",M31)</f>
        <v>0</v>
      </c>
      <c r="D32" s="3">
        <f>IF(Inputs!$B$26&lt;&gt;"Ready to model","PENDING INPUTS",ROUND(B32*(Inputs!$B$5)/12,2))</f>
        <v>106.47</v>
      </c>
      <c r="E32" s="3">
        <f>IF(Inputs!$B$26&lt;&gt;"Ready to model","PENDING INPUTS",ROUND(C32*Inputs!$B$5/12,2))</f>
        <v>0</v>
      </c>
      <c r="F32" s="3">
        <f>IF(Inputs!$B$26&lt;&gt;"Ready to model","PENDING INPUTS",MIN(B32+D32,Inputs!$B$6))</f>
        <v>300</v>
      </c>
      <c r="G32" s="3">
        <f>IF(Inputs!$B$26&lt;&gt;"Ready to model","PENDING INPUTS",MIN(C32+E32,Inputs!$B$9))</f>
        <v>0</v>
      </c>
      <c r="H32" s="3">
        <f>IF(Inputs!$B$26&lt;&gt;"Ready to model","PENDING INPUTS",F32+G32)</f>
        <v>300</v>
      </c>
      <c r="I32" s="3">
        <f>IF(Inputs!$B$26&lt;&gt;"Ready to model","PENDING INPUTS",MAX(0,F32+G32-H32))</f>
        <v>0</v>
      </c>
      <c r="J32" s="3">
        <f>IF(Inputs!$B$26&lt;&gt;"Ready to model","PENDING INPUTS",IF(F32+G32&gt;H32,IF(F32+G32=0,0,H32*F32/(F32+G32)),MIN(B32+D32,F32+MAX(0,H32-F32-G32-IF((Inputs!$B$5)&lt;Inputs!$B$5,C32+E32-G32,0)))))</f>
        <v>300</v>
      </c>
      <c r="K32" s="3">
        <f>IF(Inputs!$B$26&lt;&gt;"Ready to model","PENDING INPUTS",MIN(C32+E32,MAX(0,H32-J32)))</f>
        <v>0</v>
      </c>
      <c r="L32" s="3">
        <f>IF(Inputs!$B$26&lt;&gt;"Ready to model","PENDING INPUTS",MAX(0,B32+D32-J32))</f>
        <v>5613.96</v>
      </c>
      <c r="M32" s="3">
        <f>IF(Inputs!$B$26&lt;&gt;"Ready to model","PENDING INPUTS",MAX(0,C32+E32-K32))</f>
        <v>0</v>
      </c>
      <c r="N32" s="3">
        <f>IF(Inputs!$B$26&lt;&gt;"Ready to model","PENDING INPUTS",L32+M32)</f>
        <v>5613.96</v>
      </c>
      <c r="O32" s="3">
        <f>IF(Inputs!$B$26&lt;&gt;"Ready to model","PENDING INPUTS",D32+E32+O31)</f>
        <v>4113.96</v>
      </c>
      <c r="P32" s="3">
        <f>IF(Inputs!$B$26&lt;&gt;"Ready to model","PENDING INPUTS",J32+K32+P31)</f>
        <v>8400</v>
      </c>
    </row>
    <row r="33" spans="1:16" ht="27.95" customHeight="1" x14ac:dyDescent="0.25">
      <c r="A33">
        <v>29</v>
      </c>
      <c r="B33" s="3">
        <f>IF(Inputs!$B$26&lt;&gt;"Ready to model","PENDING INPUTS",L32)</f>
        <v>5613.96</v>
      </c>
      <c r="C33" s="3">
        <f>IF(Inputs!$B$26&lt;&gt;"Ready to model","PENDING INPUTS",M32)</f>
        <v>0</v>
      </c>
      <c r="D33" s="3">
        <f>IF(Inputs!$B$26&lt;&gt;"Ready to model","PENDING INPUTS",ROUND(B33*(Inputs!$B$5)/12,2))</f>
        <v>102.92</v>
      </c>
      <c r="E33" s="3">
        <f>IF(Inputs!$B$26&lt;&gt;"Ready to model","PENDING INPUTS",ROUND(C33*Inputs!$B$5/12,2))</f>
        <v>0</v>
      </c>
      <c r="F33" s="3">
        <f>IF(Inputs!$B$26&lt;&gt;"Ready to model","PENDING INPUTS",MIN(B33+D33,Inputs!$B$6))</f>
        <v>300</v>
      </c>
      <c r="G33" s="3">
        <f>IF(Inputs!$B$26&lt;&gt;"Ready to model","PENDING INPUTS",MIN(C33+E33,Inputs!$B$9))</f>
        <v>0</v>
      </c>
      <c r="H33" s="3">
        <f>IF(Inputs!$B$26&lt;&gt;"Ready to model","PENDING INPUTS",F33+G33)</f>
        <v>300</v>
      </c>
      <c r="I33" s="3">
        <f>IF(Inputs!$B$26&lt;&gt;"Ready to model","PENDING INPUTS",MAX(0,F33+G33-H33))</f>
        <v>0</v>
      </c>
      <c r="J33" s="3">
        <f>IF(Inputs!$B$26&lt;&gt;"Ready to model","PENDING INPUTS",IF(F33+G33&gt;H33,IF(F33+G33=0,0,H33*F33/(F33+G33)),MIN(B33+D33,F33+MAX(0,H33-F33-G33-IF((Inputs!$B$5)&lt;Inputs!$B$5,C33+E33-G33,0)))))</f>
        <v>300</v>
      </c>
      <c r="K33" s="3">
        <f>IF(Inputs!$B$26&lt;&gt;"Ready to model","PENDING INPUTS",MIN(C33+E33,MAX(0,H33-J33)))</f>
        <v>0</v>
      </c>
      <c r="L33" s="3">
        <f>IF(Inputs!$B$26&lt;&gt;"Ready to model","PENDING INPUTS",MAX(0,B33+D33-J33))</f>
        <v>5416.88</v>
      </c>
      <c r="M33" s="3">
        <f>IF(Inputs!$B$26&lt;&gt;"Ready to model","PENDING INPUTS",MAX(0,C33+E33-K33))</f>
        <v>0</v>
      </c>
      <c r="N33" s="3">
        <f>IF(Inputs!$B$26&lt;&gt;"Ready to model","PENDING INPUTS",L33+M33)</f>
        <v>5416.88</v>
      </c>
      <c r="O33" s="3">
        <f>IF(Inputs!$B$26&lt;&gt;"Ready to model","PENDING INPUTS",D33+E33+O32)</f>
        <v>4216.88</v>
      </c>
      <c r="P33" s="3">
        <f>IF(Inputs!$B$26&lt;&gt;"Ready to model","PENDING INPUTS",J33+K33+P32)</f>
        <v>8700</v>
      </c>
    </row>
    <row r="34" spans="1:16" ht="27.95" customHeight="1" x14ac:dyDescent="0.25">
      <c r="A34">
        <v>30</v>
      </c>
      <c r="B34" s="3">
        <f>IF(Inputs!$B$26&lt;&gt;"Ready to model","PENDING INPUTS",L33)</f>
        <v>5416.88</v>
      </c>
      <c r="C34" s="3">
        <f>IF(Inputs!$B$26&lt;&gt;"Ready to model","PENDING INPUTS",M33)</f>
        <v>0</v>
      </c>
      <c r="D34" s="3">
        <f>IF(Inputs!$B$26&lt;&gt;"Ready to model","PENDING INPUTS",ROUND(B34*(Inputs!$B$5)/12,2))</f>
        <v>99.31</v>
      </c>
      <c r="E34" s="3">
        <f>IF(Inputs!$B$26&lt;&gt;"Ready to model","PENDING INPUTS",ROUND(C34*Inputs!$B$5/12,2))</f>
        <v>0</v>
      </c>
      <c r="F34" s="3">
        <f>IF(Inputs!$B$26&lt;&gt;"Ready to model","PENDING INPUTS",MIN(B34+D34,Inputs!$B$6))</f>
        <v>300</v>
      </c>
      <c r="G34" s="3">
        <f>IF(Inputs!$B$26&lt;&gt;"Ready to model","PENDING INPUTS",MIN(C34+E34,Inputs!$B$9))</f>
        <v>0</v>
      </c>
      <c r="H34" s="3">
        <f>IF(Inputs!$B$26&lt;&gt;"Ready to model","PENDING INPUTS",F34+G34)</f>
        <v>300</v>
      </c>
      <c r="I34" s="3">
        <f>IF(Inputs!$B$26&lt;&gt;"Ready to model","PENDING INPUTS",MAX(0,F34+G34-H34))</f>
        <v>0</v>
      </c>
      <c r="J34" s="3">
        <f>IF(Inputs!$B$26&lt;&gt;"Ready to model","PENDING INPUTS",IF(F34+G34&gt;H34,IF(F34+G34=0,0,H34*F34/(F34+G34)),MIN(B34+D34,F34+MAX(0,H34-F34-G34-IF((Inputs!$B$5)&lt;Inputs!$B$5,C34+E34-G34,0)))))</f>
        <v>300</v>
      </c>
      <c r="K34" s="3">
        <f>IF(Inputs!$B$26&lt;&gt;"Ready to model","PENDING INPUTS",MIN(C34+E34,MAX(0,H34-J34)))</f>
        <v>0</v>
      </c>
      <c r="L34" s="3">
        <f>IF(Inputs!$B$26&lt;&gt;"Ready to model","PENDING INPUTS",MAX(0,B34+D34-J34))</f>
        <v>5216.1900000000005</v>
      </c>
      <c r="M34" s="3">
        <f>IF(Inputs!$B$26&lt;&gt;"Ready to model","PENDING INPUTS",MAX(0,C34+E34-K34))</f>
        <v>0</v>
      </c>
      <c r="N34" s="3">
        <f>IF(Inputs!$B$26&lt;&gt;"Ready to model","PENDING INPUTS",L34+M34)</f>
        <v>5216.1900000000005</v>
      </c>
      <c r="O34" s="3">
        <f>IF(Inputs!$B$26&lt;&gt;"Ready to model","PENDING INPUTS",D34+E34+O33)</f>
        <v>4316.1900000000005</v>
      </c>
      <c r="P34" s="3">
        <f>IF(Inputs!$B$26&lt;&gt;"Ready to model","PENDING INPUTS",J34+K34+P33)</f>
        <v>9000</v>
      </c>
    </row>
    <row r="35" spans="1:16" ht="27.95" customHeight="1" x14ac:dyDescent="0.25">
      <c r="A35">
        <v>31</v>
      </c>
      <c r="B35" s="3">
        <f>IF(Inputs!$B$26&lt;&gt;"Ready to model","PENDING INPUTS",L34)</f>
        <v>5216.1900000000005</v>
      </c>
      <c r="C35" s="3">
        <f>IF(Inputs!$B$26&lt;&gt;"Ready to model","PENDING INPUTS",M34)</f>
        <v>0</v>
      </c>
      <c r="D35" s="3">
        <f>IF(Inputs!$B$26&lt;&gt;"Ready to model","PENDING INPUTS",ROUND(B35*(Inputs!$B$5)/12,2))</f>
        <v>95.63</v>
      </c>
      <c r="E35" s="3">
        <f>IF(Inputs!$B$26&lt;&gt;"Ready to model","PENDING INPUTS",ROUND(C35*Inputs!$B$5/12,2))</f>
        <v>0</v>
      </c>
      <c r="F35" s="3">
        <f>IF(Inputs!$B$26&lt;&gt;"Ready to model","PENDING INPUTS",MIN(B35+D35,Inputs!$B$6))</f>
        <v>300</v>
      </c>
      <c r="G35" s="3">
        <f>IF(Inputs!$B$26&lt;&gt;"Ready to model","PENDING INPUTS",MIN(C35+E35,Inputs!$B$9))</f>
        <v>0</v>
      </c>
      <c r="H35" s="3">
        <f>IF(Inputs!$B$26&lt;&gt;"Ready to model","PENDING INPUTS",F35+G35)</f>
        <v>300</v>
      </c>
      <c r="I35" s="3">
        <f>IF(Inputs!$B$26&lt;&gt;"Ready to model","PENDING INPUTS",MAX(0,F35+G35-H35))</f>
        <v>0</v>
      </c>
      <c r="J35" s="3">
        <f>IF(Inputs!$B$26&lt;&gt;"Ready to model","PENDING INPUTS",IF(F35+G35&gt;H35,IF(F35+G35=0,0,H35*F35/(F35+G35)),MIN(B35+D35,F35+MAX(0,H35-F35-G35-IF((Inputs!$B$5)&lt;Inputs!$B$5,C35+E35-G35,0)))))</f>
        <v>300</v>
      </c>
      <c r="K35" s="3">
        <f>IF(Inputs!$B$26&lt;&gt;"Ready to model","PENDING INPUTS",MIN(C35+E35,MAX(0,H35-J35)))</f>
        <v>0</v>
      </c>
      <c r="L35" s="3">
        <f>IF(Inputs!$B$26&lt;&gt;"Ready to model","PENDING INPUTS",MAX(0,B35+D35-J35))</f>
        <v>5011.8200000000006</v>
      </c>
      <c r="M35" s="3">
        <f>IF(Inputs!$B$26&lt;&gt;"Ready to model","PENDING INPUTS",MAX(0,C35+E35-K35))</f>
        <v>0</v>
      </c>
      <c r="N35" s="3">
        <f>IF(Inputs!$B$26&lt;&gt;"Ready to model","PENDING INPUTS",L35+M35)</f>
        <v>5011.8200000000006</v>
      </c>
      <c r="O35" s="3">
        <f>IF(Inputs!$B$26&lt;&gt;"Ready to model","PENDING INPUTS",D35+E35+O34)</f>
        <v>4411.8200000000006</v>
      </c>
      <c r="P35" s="3">
        <f>IF(Inputs!$B$26&lt;&gt;"Ready to model","PENDING INPUTS",J35+K35+P34)</f>
        <v>9300</v>
      </c>
    </row>
    <row r="36" spans="1:16" ht="27.95" customHeight="1" x14ac:dyDescent="0.25">
      <c r="A36">
        <v>32</v>
      </c>
      <c r="B36" s="3">
        <f>IF(Inputs!$B$26&lt;&gt;"Ready to model","PENDING INPUTS",L35)</f>
        <v>5011.8200000000006</v>
      </c>
      <c r="C36" s="3">
        <f>IF(Inputs!$B$26&lt;&gt;"Ready to model","PENDING INPUTS",M35)</f>
        <v>0</v>
      </c>
      <c r="D36" s="3">
        <f>IF(Inputs!$B$26&lt;&gt;"Ready to model","PENDING INPUTS",ROUND(B36*(Inputs!$B$5)/12,2))</f>
        <v>91.88</v>
      </c>
      <c r="E36" s="3">
        <f>IF(Inputs!$B$26&lt;&gt;"Ready to model","PENDING INPUTS",ROUND(C36*Inputs!$B$5/12,2))</f>
        <v>0</v>
      </c>
      <c r="F36" s="3">
        <f>IF(Inputs!$B$26&lt;&gt;"Ready to model","PENDING INPUTS",MIN(B36+D36,Inputs!$B$6))</f>
        <v>300</v>
      </c>
      <c r="G36" s="3">
        <f>IF(Inputs!$B$26&lt;&gt;"Ready to model","PENDING INPUTS",MIN(C36+E36,Inputs!$B$9))</f>
        <v>0</v>
      </c>
      <c r="H36" s="3">
        <f>IF(Inputs!$B$26&lt;&gt;"Ready to model","PENDING INPUTS",F36+G36)</f>
        <v>300</v>
      </c>
      <c r="I36" s="3">
        <f>IF(Inputs!$B$26&lt;&gt;"Ready to model","PENDING INPUTS",MAX(0,F36+G36-H36))</f>
        <v>0</v>
      </c>
      <c r="J36" s="3">
        <f>IF(Inputs!$B$26&lt;&gt;"Ready to model","PENDING INPUTS",IF(F36+G36&gt;H36,IF(F36+G36=0,0,H36*F36/(F36+G36)),MIN(B36+D36,F36+MAX(0,H36-F36-G36-IF((Inputs!$B$5)&lt;Inputs!$B$5,C36+E36-G36,0)))))</f>
        <v>300</v>
      </c>
      <c r="K36" s="3">
        <f>IF(Inputs!$B$26&lt;&gt;"Ready to model","PENDING INPUTS",MIN(C36+E36,MAX(0,H36-J36)))</f>
        <v>0</v>
      </c>
      <c r="L36" s="3">
        <f>IF(Inputs!$B$26&lt;&gt;"Ready to model","PENDING INPUTS",MAX(0,B36+D36-J36))</f>
        <v>4803.7000000000007</v>
      </c>
      <c r="M36" s="3">
        <f>IF(Inputs!$B$26&lt;&gt;"Ready to model","PENDING INPUTS",MAX(0,C36+E36-K36))</f>
        <v>0</v>
      </c>
      <c r="N36" s="3">
        <f>IF(Inputs!$B$26&lt;&gt;"Ready to model","PENDING INPUTS",L36+M36)</f>
        <v>4803.7000000000007</v>
      </c>
      <c r="O36" s="3">
        <f>IF(Inputs!$B$26&lt;&gt;"Ready to model","PENDING INPUTS",D36+E36+O35)</f>
        <v>4503.7000000000007</v>
      </c>
      <c r="P36" s="3">
        <f>IF(Inputs!$B$26&lt;&gt;"Ready to model","PENDING INPUTS",J36+K36+P35)</f>
        <v>9600</v>
      </c>
    </row>
    <row r="37" spans="1:16" ht="27.95" customHeight="1" x14ac:dyDescent="0.25">
      <c r="A37">
        <v>33</v>
      </c>
      <c r="B37" s="3">
        <f>IF(Inputs!$B$26&lt;&gt;"Ready to model","PENDING INPUTS",L36)</f>
        <v>4803.7000000000007</v>
      </c>
      <c r="C37" s="3">
        <f>IF(Inputs!$B$26&lt;&gt;"Ready to model","PENDING INPUTS",M36)</f>
        <v>0</v>
      </c>
      <c r="D37" s="3">
        <f>IF(Inputs!$B$26&lt;&gt;"Ready to model","PENDING INPUTS",ROUND(B37*(Inputs!$B$5)/12,2))</f>
        <v>88.07</v>
      </c>
      <c r="E37" s="3">
        <f>IF(Inputs!$B$26&lt;&gt;"Ready to model","PENDING INPUTS",ROUND(C37*Inputs!$B$5/12,2))</f>
        <v>0</v>
      </c>
      <c r="F37" s="3">
        <f>IF(Inputs!$B$26&lt;&gt;"Ready to model","PENDING INPUTS",MIN(B37+D37,Inputs!$B$6))</f>
        <v>300</v>
      </c>
      <c r="G37" s="3">
        <f>IF(Inputs!$B$26&lt;&gt;"Ready to model","PENDING INPUTS",MIN(C37+E37,Inputs!$B$9))</f>
        <v>0</v>
      </c>
      <c r="H37" s="3">
        <f>IF(Inputs!$B$26&lt;&gt;"Ready to model","PENDING INPUTS",F37+G37)</f>
        <v>300</v>
      </c>
      <c r="I37" s="3">
        <f>IF(Inputs!$B$26&lt;&gt;"Ready to model","PENDING INPUTS",MAX(0,F37+G37-H37))</f>
        <v>0</v>
      </c>
      <c r="J37" s="3">
        <f>IF(Inputs!$B$26&lt;&gt;"Ready to model","PENDING INPUTS",IF(F37+G37&gt;H37,IF(F37+G37=0,0,H37*F37/(F37+G37)),MIN(B37+D37,F37+MAX(0,H37-F37-G37-IF((Inputs!$B$5)&lt;Inputs!$B$5,C37+E37-G37,0)))))</f>
        <v>300</v>
      </c>
      <c r="K37" s="3">
        <f>IF(Inputs!$B$26&lt;&gt;"Ready to model","PENDING INPUTS",MIN(C37+E37,MAX(0,H37-J37)))</f>
        <v>0</v>
      </c>
      <c r="L37" s="3">
        <f>IF(Inputs!$B$26&lt;&gt;"Ready to model","PENDING INPUTS",MAX(0,B37+D37-J37))</f>
        <v>4591.7700000000004</v>
      </c>
      <c r="M37" s="3">
        <f>IF(Inputs!$B$26&lt;&gt;"Ready to model","PENDING INPUTS",MAX(0,C37+E37-K37))</f>
        <v>0</v>
      </c>
      <c r="N37" s="3">
        <f>IF(Inputs!$B$26&lt;&gt;"Ready to model","PENDING INPUTS",L37+M37)</f>
        <v>4591.7700000000004</v>
      </c>
      <c r="O37" s="3">
        <f>IF(Inputs!$B$26&lt;&gt;"Ready to model","PENDING INPUTS",D37+E37+O36)</f>
        <v>4591.7700000000004</v>
      </c>
      <c r="P37" s="3">
        <f>IF(Inputs!$B$26&lt;&gt;"Ready to model","PENDING INPUTS",J37+K37+P36)</f>
        <v>9900</v>
      </c>
    </row>
    <row r="38" spans="1:16" ht="27.95" customHeight="1" x14ac:dyDescent="0.25">
      <c r="A38">
        <v>34</v>
      </c>
      <c r="B38" s="3">
        <f>IF(Inputs!$B$26&lt;&gt;"Ready to model","PENDING INPUTS",L37)</f>
        <v>4591.7700000000004</v>
      </c>
      <c r="C38" s="3">
        <f>IF(Inputs!$B$26&lt;&gt;"Ready to model","PENDING INPUTS",M37)</f>
        <v>0</v>
      </c>
      <c r="D38" s="3">
        <f>IF(Inputs!$B$26&lt;&gt;"Ready to model","PENDING INPUTS",ROUND(B38*(Inputs!$B$5)/12,2))</f>
        <v>84.18</v>
      </c>
      <c r="E38" s="3">
        <f>IF(Inputs!$B$26&lt;&gt;"Ready to model","PENDING INPUTS",ROUND(C38*Inputs!$B$5/12,2))</f>
        <v>0</v>
      </c>
      <c r="F38" s="3">
        <f>IF(Inputs!$B$26&lt;&gt;"Ready to model","PENDING INPUTS",MIN(B38+D38,Inputs!$B$6))</f>
        <v>300</v>
      </c>
      <c r="G38" s="3">
        <f>IF(Inputs!$B$26&lt;&gt;"Ready to model","PENDING INPUTS",MIN(C38+E38,Inputs!$B$9))</f>
        <v>0</v>
      </c>
      <c r="H38" s="3">
        <f>IF(Inputs!$B$26&lt;&gt;"Ready to model","PENDING INPUTS",F38+G38)</f>
        <v>300</v>
      </c>
      <c r="I38" s="3">
        <f>IF(Inputs!$B$26&lt;&gt;"Ready to model","PENDING INPUTS",MAX(0,F38+G38-H38))</f>
        <v>0</v>
      </c>
      <c r="J38" s="3">
        <f>IF(Inputs!$B$26&lt;&gt;"Ready to model","PENDING INPUTS",IF(F38+G38&gt;H38,IF(F38+G38=0,0,H38*F38/(F38+G38)),MIN(B38+D38,F38+MAX(0,H38-F38-G38-IF((Inputs!$B$5)&lt;Inputs!$B$5,C38+E38-G38,0)))))</f>
        <v>300</v>
      </c>
      <c r="K38" s="3">
        <f>IF(Inputs!$B$26&lt;&gt;"Ready to model","PENDING INPUTS",MIN(C38+E38,MAX(0,H38-J38)))</f>
        <v>0</v>
      </c>
      <c r="L38" s="3">
        <f>IF(Inputs!$B$26&lt;&gt;"Ready to model","PENDING INPUTS",MAX(0,B38+D38-J38))</f>
        <v>4375.9500000000007</v>
      </c>
      <c r="M38" s="3">
        <f>IF(Inputs!$B$26&lt;&gt;"Ready to model","PENDING INPUTS",MAX(0,C38+E38-K38))</f>
        <v>0</v>
      </c>
      <c r="N38" s="3">
        <f>IF(Inputs!$B$26&lt;&gt;"Ready to model","PENDING INPUTS",L38+M38)</f>
        <v>4375.9500000000007</v>
      </c>
      <c r="O38" s="3">
        <f>IF(Inputs!$B$26&lt;&gt;"Ready to model","PENDING INPUTS",D38+E38+O37)</f>
        <v>4675.9500000000007</v>
      </c>
      <c r="P38" s="3">
        <f>IF(Inputs!$B$26&lt;&gt;"Ready to model","PENDING INPUTS",J38+K38+P37)</f>
        <v>10200</v>
      </c>
    </row>
    <row r="39" spans="1:16" ht="27.95" customHeight="1" x14ac:dyDescent="0.25">
      <c r="A39">
        <v>35</v>
      </c>
      <c r="B39" s="3">
        <f>IF(Inputs!$B$26&lt;&gt;"Ready to model","PENDING INPUTS",L38)</f>
        <v>4375.9500000000007</v>
      </c>
      <c r="C39" s="3">
        <f>IF(Inputs!$B$26&lt;&gt;"Ready to model","PENDING INPUTS",M38)</f>
        <v>0</v>
      </c>
      <c r="D39" s="3">
        <f>IF(Inputs!$B$26&lt;&gt;"Ready to model","PENDING INPUTS",ROUND(B39*(Inputs!$B$5)/12,2))</f>
        <v>80.23</v>
      </c>
      <c r="E39" s="3">
        <f>IF(Inputs!$B$26&lt;&gt;"Ready to model","PENDING INPUTS",ROUND(C39*Inputs!$B$5/12,2))</f>
        <v>0</v>
      </c>
      <c r="F39" s="3">
        <f>IF(Inputs!$B$26&lt;&gt;"Ready to model","PENDING INPUTS",MIN(B39+D39,Inputs!$B$6))</f>
        <v>300</v>
      </c>
      <c r="G39" s="3">
        <f>IF(Inputs!$B$26&lt;&gt;"Ready to model","PENDING INPUTS",MIN(C39+E39,Inputs!$B$9))</f>
        <v>0</v>
      </c>
      <c r="H39" s="3">
        <f>IF(Inputs!$B$26&lt;&gt;"Ready to model","PENDING INPUTS",F39+G39)</f>
        <v>300</v>
      </c>
      <c r="I39" s="3">
        <f>IF(Inputs!$B$26&lt;&gt;"Ready to model","PENDING INPUTS",MAX(0,F39+G39-H39))</f>
        <v>0</v>
      </c>
      <c r="J39" s="3">
        <f>IF(Inputs!$B$26&lt;&gt;"Ready to model","PENDING INPUTS",IF(F39+G39&gt;H39,IF(F39+G39=0,0,H39*F39/(F39+G39)),MIN(B39+D39,F39+MAX(0,H39-F39-G39-IF((Inputs!$B$5)&lt;Inputs!$B$5,C39+E39-G39,0)))))</f>
        <v>300</v>
      </c>
      <c r="K39" s="3">
        <f>IF(Inputs!$B$26&lt;&gt;"Ready to model","PENDING INPUTS",MIN(C39+E39,MAX(0,H39-J39)))</f>
        <v>0</v>
      </c>
      <c r="L39" s="3">
        <f>IF(Inputs!$B$26&lt;&gt;"Ready to model","PENDING INPUTS",MAX(0,B39+D39-J39))</f>
        <v>4156.18</v>
      </c>
      <c r="M39" s="3">
        <f>IF(Inputs!$B$26&lt;&gt;"Ready to model","PENDING INPUTS",MAX(0,C39+E39-K39))</f>
        <v>0</v>
      </c>
      <c r="N39" s="3">
        <f>IF(Inputs!$B$26&lt;&gt;"Ready to model","PENDING INPUTS",L39+M39)</f>
        <v>4156.18</v>
      </c>
      <c r="O39" s="3">
        <f>IF(Inputs!$B$26&lt;&gt;"Ready to model","PENDING INPUTS",D39+E39+O38)</f>
        <v>4756.18</v>
      </c>
      <c r="P39" s="3">
        <f>IF(Inputs!$B$26&lt;&gt;"Ready to model","PENDING INPUTS",J39+K39+P38)</f>
        <v>10500</v>
      </c>
    </row>
    <row r="40" spans="1:16" ht="27.95" customHeight="1" x14ac:dyDescent="0.25">
      <c r="A40">
        <v>36</v>
      </c>
      <c r="B40" s="3">
        <f>IF(Inputs!$B$26&lt;&gt;"Ready to model","PENDING INPUTS",L39)</f>
        <v>4156.18</v>
      </c>
      <c r="C40" s="3">
        <f>IF(Inputs!$B$26&lt;&gt;"Ready to model","PENDING INPUTS",M39)</f>
        <v>0</v>
      </c>
      <c r="D40" s="3">
        <f>IF(Inputs!$B$26&lt;&gt;"Ready to model","PENDING INPUTS",ROUND(B40*(Inputs!$B$5)/12,2))</f>
        <v>76.2</v>
      </c>
      <c r="E40" s="3">
        <f>IF(Inputs!$B$26&lt;&gt;"Ready to model","PENDING INPUTS",ROUND(C40*Inputs!$B$5/12,2))</f>
        <v>0</v>
      </c>
      <c r="F40" s="3">
        <f>IF(Inputs!$B$26&lt;&gt;"Ready to model","PENDING INPUTS",MIN(B40+D40,Inputs!$B$6))</f>
        <v>300</v>
      </c>
      <c r="G40" s="3">
        <f>IF(Inputs!$B$26&lt;&gt;"Ready to model","PENDING INPUTS",MIN(C40+E40,Inputs!$B$9))</f>
        <v>0</v>
      </c>
      <c r="H40" s="3">
        <f>IF(Inputs!$B$26&lt;&gt;"Ready to model","PENDING INPUTS",F40+G40)</f>
        <v>300</v>
      </c>
      <c r="I40" s="3">
        <f>IF(Inputs!$B$26&lt;&gt;"Ready to model","PENDING INPUTS",MAX(0,F40+G40-H40))</f>
        <v>0</v>
      </c>
      <c r="J40" s="3">
        <f>IF(Inputs!$B$26&lt;&gt;"Ready to model","PENDING INPUTS",IF(F40+G40&gt;H40,IF(F40+G40=0,0,H40*F40/(F40+G40)),MIN(B40+D40,F40+MAX(0,H40-F40-G40-IF((Inputs!$B$5)&lt;Inputs!$B$5,C40+E40-G40,0)))))</f>
        <v>300</v>
      </c>
      <c r="K40" s="3">
        <f>IF(Inputs!$B$26&lt;&gt;"Ready to model","PENDING INPUTS",MIN(C40+E40,MAX(0,H40-J40)))</f>
        <v>0</v>
      </c>
      <c r="L40" s="3">
        <f>IF(Inputs!$B$26&lt;&gt;"Ready to model","PENDING INPUTS",MAX(0,B40+D40-J40))</f>
        <v>3932.38</v>
      </c>
      <c r="M40" s="3">
        <f>IF(Inputs!$B$26&lt;&gt;"Ready to model","PENDING INPUTS",MAX(0,C40+E40-K40))</f>
        <v>0</v>
      </c>
      <c r="N40" s="3">
        <f>IF(Inputs!$B$26&lt;&gt;"Ready to model","PENDING INPUTS",L40+M40)</f>
        <v>3932.38</v>
      </c>
      <c r="O40" s="3">
        <f>IF(Inputs!$B$26&lt;&gt;"Ready to model","PENDING INPUTS",D40+E40+O39)</f>
        <v>4832.38</v>
      </c>
      <c r="P40" s="3">
        <f>IF(Inputs!$B$26&lt;&gt;"Ready to model","PENDING INPUTS",J40+K40+P39)</f>
        <v>10800</v>
      </c>
    </row>
    <row r="41" spans="1:16" ht="27.95" customHeight="1" x14ac:dyDescent="0.25">
      <c r="A41">
        <v>37</v>
      </c>
      <c r="B41" s="3">
        <f>IF(Inputs!$B$26&lt;&gt;"Ready to model","PENDING INPUTS",L40)</f>
        <v>3932.38</v>
      </c>
      <c r="C41" s="3">
        <f>IF(Inputs!$B$26&lt;&gt;"Ready to model","PENDING INPUTS",M40)</f>
        <v>0</v>
      </c>
      <c r="D41" s="3">
        <f>IF(Inputs!$B$26&lt;&gt;"Ready to model","PENDING INPUTS",ROUND(B41*(Inputs!$B$5)/12,2))</f>
        <v>72.09</v>
      </c>
      <c r="E41" s="3">
        <f>IF(Inputs!$B$26&lt;&gt;"Ready to model","PENDING INPUTS",ROUND(C41*Inputs!$B$5/12,2))</f>
        <v>0</v>
      </c>
      <c r="F41" s="3">
        <f>IF(Inputs!$B$26&lt;&gt;"Ready to model","PENDING INPUTS",MIN(B41+D41,Inputs!$B$6))</f>
        <v>300</v>
      </c>
      <c r="G41" s="3">
        <f>IF(Inputs!$B$26&lt;&gt;"Ready to model","PENDING INPUTS",MIN(C41+E41,Inputs!$B$9))</f>
        <v>0</v>
      </c>
      <c r="H41" s="3">
        <f>IF(Inputs!$B$26&lt;&gt;"Ready to model","PENDING INPUTS",F41+G41)</f>
        <v>300</v>
      </c>
      <c r="I41" s="3">
        <f>IF(Inputs!$B$26&lt;&gt;"Ready to model","PENDING INPUTS",MAX(0,F41+G41-H41))</f>
        <v>0</v>
      </c>
      <c r="J41" s="3">
        <f>IF(Inputs!$B$26&lt;&gt;"Ready to model","PENDING INPUTS",IF(F41+G41&gt;H41,IF(F41+G41=0,0,H41*F41/(F41+G41)),MIN(B41+D41,F41+MAX(0,H41-F41-G41-IF((Inputs!$B$5)&lt;Inputs!$B$5,C41+E41-G41,0)))))</f>
        <v>300</v>
      </c>
      <c r="K41" s="3">
        <f>IF(Inputs!$B$26&lt;&gt;"Ready to model","PENDING INPUTS",MIN(C41+E41,MAX(0,H41-J41)))</f>
        <v>0</v>
      </c>
      <c r="L41" s="3">
        <f>IF(Inputs!$B$26&lt;&gt;"Ready to model","PENDING INPUTS",MAX(0,B41+D41-J41))</f>
        <v>3704.4700000000003</v>
      </c>
      <c r="M41" s="3">
        <f>IF(Inputs!$B$26&lt;&gt;"Ready to model","PENDING INPUTS",MAX(0,C41+E41-K41))</f>
        <v>0</v>
      </c>
      <c r="N41" s="3">
        <f>IF(Inputs!$B$26&lt;&gt;"Ready to model","PENDING INPUTS",L41+M41)</f>
        <v>3704.4700000000003</v>
      </c>
      <c r="O41" s="3">
        <f>IF(Inputs!$B$26&lt;&gt;"Ready to model","PENDING INPUTS",D41+E41+O40)</f>
        <v>4904.47</v>
      </c>
      <c r="P41" s="3">
        <f>IF(Inputs!$B$26&lt;&gt;"Ready to model","PENDING INPUTS",J41+K41+P40)</f>
        <v>11100</v>
      </c>
    </row>
    <row r="42" spans="1:16" ht="27.95" customHeight="1" x14ac:dyDescent="0.25">
      <c r="A42">
        <v>38</v>
      </c>
      <c r="B42" s="3">
        <f>IF(Inputs!$B$26&lt;&gt;"Ready to model","PENDING INPUTS",L41)</f>
        <v>3704.4700000000003</v>
      </c>
      <c r="C42" s="3">
        <f>IF(Inputs!$B$26&lt;&gt;"Ready to model","PENDING INPUTS",M41)</f>
        <v>0</v>
      </c>
      <c r="D42" s="3">
        <f>IF(Inputs!$B$26&lt;&gt;"Ready to model","PENDING INPUTS",ROUND(B42*(Inputs!$B$5)/12,2))</f>
        <v>67.92</v>
      </c>
      <c r="E42" s="3">
        <f>IF(Inputs!$B$26&lt;&gt;"Ready to model","PENDING INPUTS",ROUND(C42*Inputs!$B$5/12,2))</f>
        <v>0</v>
      </c>
      <c r="F42" s="3">
        <f>IF(Inputs!$B$26&lt;&gt;"Ready to model","PENDING INPUTS",MIN(B42+D42,Inputs!$B$6))</f>
        <v>300</v>
      </c>
      <c r="G42" s="3">
        <f>IF(Inputs!$B$26&lt;&gt;"Ready to model","PENDING INPUTS",MIN(C42+E42,Inputs!$B$9))</f>
        <v>0</v>
      </c>
      <c r="H42" s="3">
        <f>IF(Inputs!$B$26&lt;&gt;"Ready to model","PENDING INPUTS",F42+G42)</f>
        <v>300</v>
      </c>
      <c r="I42" s="3">
        <f>IF(Inputs!$B$26&lt;&gt;"Ready to model","PENDING INPUTS",MAX(0,F42+G42-H42))</f>
        <v>0</v>
      </c>
      <c r="J42" s="3">
        <f>IF(Inputs!$B$26&lt;&gt;"Ready to model","PENDING INPUTS",IF(F42+G42&gt;H42,IF(F42+G42=0,0,H42*F42/(F42+G42)),MIN(B42+D42,F42+MAX(0,H42-F42-G42-IF((Inputs!$B$5)&lt;Inputs!$B$5,C42+E42-G42,0)))))</f>
        <v>300</v>
      </c>
      <c r="K42" s="3">
        <f>IF(Inputs!$B$26&lt;&gt;"Ready to model","PENDING INPUTS",MIN(C42+E42,MAX(0,H42-J42)))</f>
        <v>0</v>
      </c>
      <c r="L42" s="3">
        <f>IF(Inputs!$B$26&lt;&gt;"Ready to model","PENDING INPUTS",MAX(0,B42+D42-J42))</f>
        <v>3472.3900000000003</v>
      </c>
      <c r="M42" s="3">
        <f>IF(Inputs!$B$26&lt;&gt;"Ready to model","PENDING INPUTS",MAX(0,C42+E42-K42))</f>
        <v>0</v>
      </c>
      <c r="N42" s="3">
        <f>IF(Inputs!$B$26&lt;&gt;"Ready to model","PENDING INPUTS",L42+M42)</f>
        <v>3472.3900000000003</v>
      </c>
      <c r="O42" s="3">
        <f>IF(Inputs!$B$26&lt;&gt;"Ready to model","PENDING INPUTS",D42+E42+O41)</f>
        <v>4972.3900000000003</v>
      </c>
      <c r="P42" s="3">
        <f>IF(Inputs!$B$26&lt;&gt;"Ready to model","PENDING INPUTS",J42+K42+P41)</f>
        <v>11400</v>
      </c>
    </row>
    <row r="43" spans="1:16" ht="27.95" customHeight="1" x14ac:dyDescent="0.25">
      <c r="A43">
        <v>39</v>
      </c>
      <c r="B43" s="3">
        <f>IF(Inputs!$B$26&lt;&gt;"Ready to model","PENDING INPUTS",L42)</f>
        <v>3472.3900000000003</v>
      </c>
      <c r="C43" s="3">
        <f>IF(Inputs!$B$26&lt;&gt;"Ready to model","PENDING INPUTS",M42)</f>
        <v>0</v>
      </c>
      <c r="D43" s="3">
        <f>IF(Inputs!$B$26&lt;&gt;"Ready to model","PENDING INPUTS",ROUND(B43*(Inputs!$B$5)/12,2))</f>
        <v>63.66</v>
      </c>
      <c r="E43" s="3">
        <f>IF(Inputs!$B$26&lt;&gt;"Ready to model","PENDING INPUTS",ROUND(C43*Inputs!$B$5/12,2))</f>
        <v>0</v>
      </c>
      <c r="F43" s="3">
        <f>IF(Inputs!$B$26&lt;&gt;"Ready to model","PENDING INPUTS",MIN(B43+D43,Inputs!$B$6))</f>
        <v>300</v>
      </c>
      <c r="G43" s="3">
        <f>IF(Inputs!$B$26&lt;&gt;"Ready to model","PENDING INPUTS",MIN(C43+E43,Inputs!$B$9))</f>
        <v>0</v>
      </c>
      <c r="H43" s="3">
        <f>IF(Inputs!$B$26&lt;&gt;"Ready to model","PENDING INPUTS",F43+G43)</f>
        <v>300</v>
      </c>
      <c r="I43" s="3">
        <f>IF(Inputs!$B$26&lt;&gt;"Ready to model","PENDING INPUTS",MAX(0,F43+G43-H43))</f>
        <v>0</v>
      </c>
      <c r="J43" s="3">
        <f>IF(Inputs!$B$26&lt;&gt;"Ready to model","PENDING INPUTS",IF(F43+G43&gt;H43,IF(F43+G43=0,0,H43*F43/(F43+G43)),MIN(B43+D43,F43+MAX(0,H43-F43-G43-IF((Inputs!$B$5)&lt;Inputs!$B$5,C43+E43-G43,0)))))</f>
        <v>300</v>
      </c>
      <c r="K43" s="3">
        <f>IF(Inputs!$B$26&lt;&gt;"Ready to model","PENDING INPUTS",MIN(C43+E43,MAX(0,H43-J43)))</f>
        <v>0</v>
      </c>
      <c r="L43" s="3">
        <f>IF(Inputs!$B$26&lt;&gt;"Ready to model","PENDING INPUTS",MAX(0,B43+D43-J43))</f>
        <v>3236.05</v>
      </c>
      <c r="M43" s="3">
        <f>IF(Inputs!$B$26&lt;&gt;"Ready to model","PENDING INPUTS",MAX(0,C43+E43-K43))</f>
        <v>0</v>
      </c>
      <c r="N43" s="3">
        <f>IF(Inputs!$B$26&lt;&gt;"Ready to model","PENDING INPUTS",L43+M43)</f>
        <v>3236.05</v>
      </c>
      <c r="O43" s="3">
        <f>IF(Inputs!$B$26&lt;&gt;"Ready to model","PENDING INPUTS",D43+E43+O42)</f>
        <v>5036.05</v>
      </c>
      <c r="P43" s="3">
        <f>IF(Inputs!$B$26&lt;&gt;"Ready to model","PENDING INPUTS",J43+K43+P42)</f>
        <v>11700</v>
      </c>
    </row>
    <row r="44" spans="1:16" ht="27.95" customHeight="1" x14ac:dyDescent="0.25">
      <c r="A44">
        <v>40</v>
      </c>
      <c r="B44" s="3">
        <f>IF(Inputs!$B$26&lt;&gt;"Ready to model","PENDING INPUTS",L43)</f>
        <v>3236.05</v>
      </c>
      <c r="C44" s="3">
        <f>IF(Inputs!$B$26&lt;&gt;"Ready to model","PENDING INPUTS",M43)</f>
        <v>0</v>
      </c>
      <c r="D44" s="3">
        <f>IF(Inputs!$B$26&lt;&gt;"Ready to model","PENDING INPUTS",ROUND(B44*(Inputs!$B$5)/12,2))</f>
        <v>59.33</v>
      </c>
      <c r="E44" s="3">
        <f>IF(Inputs!$B$26&lt;&gt;"Ready to model","PENDING INPUTS",ROUND(C44*Inputs!$B$5/12,2))</f>
        <v>0</v>
      </c>
      <c r="F44" s="3">
        <f>IF(Inputs!$B$26&lt;&gt;"Ready to model","PENDING INPUTS",MIN(B44+D44,Inputs!$B$6))</f>
        <v>300</v>
      </c>
      <c r="G44" s="3">
        <f>IF(Inputs!$B$26&lt;&gt;"Ready to model","PENDING INPUTS",MIN(C44+E44,Inputs!$B$9))</f>
        <v>0</v>
      </c>
      <c r="H44" s="3">
        <f>IF(Inputs!$B$26&lt;&gt;"Ready to model","PENDING INPUTS",F44+G44)</f>
        <v>300</v>
      </c>
      <c r="I44" s="3">
        <f>IF(Inputs!$B$26&lt;&gt;"Ready to model","PENDING INPUTS",MAX(0,F44+G44-H44))</f>
        <v>0</v>
      </c>
      <c r="J44" s="3">
        <f>IF(Inputs!$B$26&lt;&gt;"Ready to model","PENDING INPUTS",IF(F44+G44&gt;H44,IF(F44+G44=0,0,H44*F44/(F44+G44)),MIN(B44+D44,F44+MAX(0,H44-F44-G44-IF((Inputs!$B$5)&lt;Inputs!$B$5,C44+E44-G44,0)))))</f>
        <v>300</v>
      </c>
      <c r="K44" s="3">
        <f>IF(Inputs!$B$26&lt;&gt;"Ready to model","PENDING INPUTS",MIN(C44+E44,MAX(0,H44-J44)))</f>
        <v>0</v>
      </c>
      <c r="L44" s="3">
        <f>IF(Inputs!$B$26&lt;&gt;"Ready to model","PENDING INPUTS",MAX(0,B44+D44-J44))</f>
        <v>2995.38</v>
      </c>
      <c r="M44" s="3">
        <f>IF(Inputs!$B$26&lt;&gt;"Ready to model","PENDING INPUTS",MAX(0,C44+E44-K44))</f>
        <v>0</v>
      </c>
      <c r="N44" s="3">
        <f>IF(Inputs!$B$26&lt;&gt;"Ready to model","PENDING INPUTS",L44+M44)</f>
        <v>2995.38</v>
      </c>
      <c r="O44" s="3">
        <f>IF(Inputs!$B$26&lt;&gt;"Ready to model","PENDING INPUTS",D44+E44+O43)</f>
        <v>5095.38</v>
      </c>
      <c r="P44" s="3">
        <f>IF(Inputs!$B$26&lt;&gt;"Ready to model","PENDING INPUTS",J44+K44+P43)</f>
        <v>12000</v>
      </c>
    </row>
    <row r="45" spans="1:16" ht="27.95" customHeight="1" x14ac:dyDescent="0.25">
      <c r="A45">
        <v>41</v>
      </c>
      <c r="B45" s="3">
        <f>IF(Inputs!$B$26&lt;&gt;"Ready to model","PENDING INPUTS",L44)</f>
        <v>2995.38</v>
      </c>
      <c r="C45" s="3">
        <f>IF(Inputs!$B$26&lt;&gt;"Ready to model","PENDING INPUTS",M44)</f>
        <v>0</v>
      </c>
      <c r="D45" s="3">
        <f>IF(Inputs!$B$26&lt;&gt;"Ready to model","PENDING INPUTS",ROUND(B45*(Inputs!$B$5)/12,2))</f>
        <v>54.92</v>
      </c>
      <c r="E45" s="3">
        <f>IF(Inputs!$B$26&lt;&gt;"Ready to model","PENDING INPUTS",ROUND(C45*Inputs!$B$5/12,2))</f>
        <v>0</v>
      </c>
      <c r="F45" s="3">
        <f>IF(Inputs!$B$26&lt;&gt;"Ready to model","PENDING INPUTS",MIN(B45+D45,Inputs!$B$6))</f>
        <v>300</v>
      </c>
      <c r="G45" s="3">
        <f>IF(Inputs!$B$26&lt;&gt;"Ready to model","PENDING INPUTS",MIN(C45+E45,Inputs!$B$9))</f>
        <v>0</v>
      </c>
      <c r="H45" s="3">
        <f>IF(Inputs!$B$26&lt;&gt;"Ready to model","PENDING INPUTS",F45+G45)</f>
        <v>300</v>
      </c>
      <c r="I45" s="3">
        <f>IF(Inputs!$B$26&lt;&gt;"Ready to model","PENDING INPUTS",MAX(0,F45+G45-H45))</f>
        <v>0</v>
      </c>
      <c r="J45" s="3">
        <f>IF(Inputs!$B$26&lt;&gt;"Ready to model","PENDING INPUTS",IF(F45+G45&gt;H45,IF(F45+G45=0,0,H45*F45/(F45+G45)),MIN(B45+D45,F45+MAX(0,H45-F45-G45-IF((Inputs!$B$5)&lt;Inputs!$B$5,C45+E45-G45,0)))))</f>
        <v>300</v>
      </c>
      <c r="K45" s="3">
        <f>IF(Inputs!$B$26&lt;&gt;"Ready to model","PENDING INPUTS",MIN(C45+E45,MAX(0,H45-J45)))</f>
        <v>0</v>
      </c>
      <c r="L45" s="3">
        <f>IF(Inputs!$B$26&lt;&gt;"Ready to model","PENDING INPUTS",MAX(0,B45+D45-J45))</f>
        <v>2750.3</v>
      </c>
      <c r="M45" s="3">
        <f>IF(Inputs!$B$26&lt;&gt;"Ready to model","PENDING INPUTS",MAX(0,C45+E45-K45))</f>
        <v>0</v>
      </c>
      <c r="N45" s="3">
        <f>IF(Inputs!$B$26&lt;&gt;"Ready to model","PENDING INPUTS",L45+M45)</f>
        <v>2750.3</v>
      </c>
      <c r="O45" s="3">
        <f>IF(Inputs!$B$26&lt;&gt;"Ready to model","PENDING INPUTS",D45+E45+O44)</f>
        <v>5150.3</v>
      </c>
      <c r="P45" s="3">
        <f>IF(Inputs!$B$26&lt;&gt;"Ready to model","PENDING INPUTS",J45+K45+P44)</f>
        <v>12300</v>
      </c>
    </row>
    <row r="46" spans="1:16" ht="27.95" customHeight="1" x14ac:dyDescent="0.25">
      <c r="A46">
        <v>42</v>
      </c>
      <c r="B46" s="3">
        <f>IF(Inputs!$B$26&lt;&gt;"Ready to model","PENDING INPUTS",L45)</f>
        <v>2750.3</v>
      </c>
      <c r="C46" s="3">
        <f>IF(Inputs!$B$26&lt;&gt;"Ready to model","PENDING INPUTS",M45)</f>
        <v>0</v>
      </c>
      <c r="D46" s="3">
        <f>IF(Inputs!$B$26&lt;&gt;"Ready to model","PENDING INPUTS",ROUND(B46*(Inputs!$B$5)/12,2))</f>
        <v>50.42</v>
      </c>
      <c r="E46" s="3">
        <f>IF(Inputs!$B$26&lt;&gt;"Ready to model","PENDING INPUTS",ROUND(C46*Inputs!$B$5/12,2))</f>
        <v>0</v>
      </c>
      <c r="F46" s="3">
        <f>IF(Inputs!$B$26&lt;&gt;"Ready to model","PENDING INPUTS",MIN(B46+D46,Inputs!$B$6))</f>
        <v>300</v>
      </c>
      <c r="G46" s="3">
        <f>IF(Inputs!$B$26&lt;&gt;"Ready to model","PENDING INPUTS",MIN(C46+E46,Inputs!$B$9))</f>
        <v>0</v>
      </c>
      <c r="H46" s="3">
        <f>IF(Inputs!$B$26&lt;&gt;"Ready to model","PENDING INPUTS",F46+G46)</f>
        <v>300</v>
      </c>
      <c r="I46" s="3">
        <f>IF(Inputs!$B$26&lt;&gt;"Ready to model","PENDING INPUTS",MAX(0,F46+G46-H46))</f>
        <v>0</v>
      </c>
      <c r="J46" s="3">
        <f>IF(Inputs!$B$26&lt;&gt;"Ready to model","PENDING INPUTS",IF(F46+G46&gt;H46,IF(F46+G46=0,0,H46*F46/(F46+G46)),MIN(B46+D46,F46+MAX(0,H46-F46-G46-IF((Inputs!$B$5)&lt;Inputs!$B$5,C46+E46-G46,0)))))</f>
        <v>300</v>
      </c>
      <c r="K46" s="3">
        <f>IF(Inputs!$B$26&lt;&gt;"Ready to model","PENDING INPUTS",MIN(C46+E46,MAX(0,H46-J46)))</f>
        <v>0</v>
      </c>
      <c r="L46" s="3">
        <f>IF(Inputs!$B$26&lt;&gt;"Ready to model","PENDING INPUTS",MAX(0,B46+D46-J46))</f>
        <v>2500.7200000000003</v>
      </c>
      <c r="M46" s="3">
        <f>IF(Inputs!$B$26&lt;&gt;"Ready to model","PENDING INPUTS",MAX(0,C46+E46-K46))</f>
        <v>0</v>
      </c>
      <c r="N46" s="3">
        <f>IF(Inputs!$B$26&lt;&gt;"Ready to model","PENDING INPUTS",L46+M46)</f>
        <v>2500.7200000000003</v>
      </c>
      <c r="O46" s="3">
        <f>IF(Inputs!$B$26&lt;&gt;"Ready to model","PENDING INPUTS",D46+E46+O45)</f>
        <v>5200.72</v>
      </c>
      <c r="P46" s="3">
        <f>IF(Inputs!$B$26&lt;&gt;"Ready to model","PENDING INPUTS",J46+K46+P45)</f>
        <v>12600</v>
      </c>
    </row>
    <row r="47" spans="1:16" ht="27.95" customHeight="1" x14ac:dyDescent="0.25">
      <c r="A47">
        <v>43</v>
      </c>
      <c r="B47" s="3">
        <f>IF(Inputs!$B$26&lt;&gt;"Ready to model","PENDING INPUTS",L46)</f>
        <v>2500.7200000000003</v>
      </c>
      <c r="C47" s="3">
        <f>IF(Inputs!$B$26&lt;&gt;"Ready to model","PENDING INPUTS",M46)</f>
        <v>0</v>
      </c>
      <c r="D47" s="3">
        <f>IF(Inputs!$B$26&lt;&gt;"Ready to model","PENDING INPUTS",ROUND(B47*(Inputs!$B$5)/12,2))</f>
        <v>45.85</v>
      </c>
      <c r="E47" s="3">
        <f>IF(Inputs!$B$26&lt;&gt;"Ready to model","PENDING INPUTS",ROUND(C47*Inputs!$B$5/12,2))</f>
        <v>0</v>
      </c>
      <c r="F47" s="3">
        <f>IF(Inputs!$B$26&lt;&gt;"Ready to model","PENDING INPUTS",MIN(B47+D47,Inputs!$B$6))</f>
        <v>300</v>
      </c>
      <c r="G47" s="3">
        <f>IF(Inputs!$B$26&lt;&gt;"Ready to model","PENDING INPUTS",MIN(C47+E47,Inputs!$B$9))</f>
        <v>0</v>
      </c>
      <c r="H47" s="3">
        <f>IF(Inputs!$B$26&lt;&gt;"Ready to model","PENDING INPUTS",F47+G47)</f>
        <v>300</v>
      </c>
      <c r="I47" s="3">
        <f>IF(Inputs!$B$26&lt;&gt;"Ready to model","PENDING INPUTS",MAX(0,F47+G47-H47))</f>
        <v>0</v>
      </c>
      <c r="J47" s="3">
        <f>IF(Inputs!$B$26&lt;&gt;"Ready to model","PENDING INPUTS",IF(F47+G47&gt;H47,IF(F47+G47=0,0,H47*F47/(F47+G47)),MIN(B47+D47,F47+MAX(0,H47-F47-G47-IF((Inputs!$B$5)&lt;Inputs!$B$5,C47+E47-G47,0)))))</f>
        <v>300</v>
      </c>
      <c r="K47" s="3">
        <f>IF(Inputs!$B$26&lt;&gt;"Ready to model","PENDING INPUTS",MIN(C47+E47,MAX(0,H47-J47)))</f>
        <v>0</v>
      </c>
      <c r="L47" s="3">
        <f>IF(Inputs!$B$26&lt;&gt;"Ready to model","PENDING INPUTS",MAX(0,B47+D47-J47))</f>
        <v>2246.5700000000002</v>
      </c>
      <c r="M47" s="3">
        <f>IF(Inputs!$B$26&lt;&gt;"Ready to model","PENDING INPUTS",MAX(0,C47+E47-K47))</f>
        <v>0</v>
      </c>
      <c r="N47" s="3">
        <f>IF(Inputs!$B$26&lt;&gt;"Ready to model","PENDING INPUTS",L47+M47)</f>
        <v>2246.5700000000002</v>
      </c>
      <c r="O47" s="3">
        <f>IF(Inputs!$B$26&lt;&gt;"Ready to model","PENDING INPUTS",D47+E47+O46)</f>
        <v>5246.5700000000006</v>
      </c>
      <c r="P47" s="3">
        <f>IF(Inputs!$B$26&lt;&gt;"Ready to model","PENDING INPUTS",J47+K47+P46)</f>
        <v>12900</v>
      </c>
    </row>
    <row r="48" spans="1:16" ht="27.95" customHeight="1" x14ac:dyDescent="0.25">
      <c r="A48">
        <v>44</v>
      </c>
      <c r="B48" s="3">
        <f>IF(Inputs!$B$26&lt;&gt;"Ready to model","PENDING INPUTS",L47)</f>
        <v>2246.5700000000002</v>
      </c>
      <c r="C48" s="3">
        <f>IF(Inputs!$B$26&lt;&gt;"Ready to model","PENDING INPUTS",M47)</f>
        <v>0</v>
      </c>
      <c r="D48" s="3">
        <f>IF(Inputs!$B$26&lt;&gt;"Ready to model","PENDING INPUTS",ROUND(B48*(Inputs!$B$5)/12,2))</f>
        <v>41.19</v>
      </c>
      <c r="E48" s="3">
        <f>IF(Inputs!$B$26&lt;&gt;"Ready to model","PENDING INPUTS",ROUND(C48*Inputs!$B$5/12,2))</f>
        <v>0</v>
      </c>
      <c r="F48" s="3">
        <f>IF(Inputs!$B$26&lt;&gt;"Ready to model","PENDING INPUTS",MIN(B48+D48,Inputs!$B$6))</f>
        <v>300</v>
      </c>
      <c r="G48" s="3">
        <f>IF(Inputs!$B$26&lt;&gt;"Ready to model","PENDING INPUTS",MIN(C48+E48,Inputs!$B$9))</f>
        <v>0</v>
      </c>
      <c r="H48" s="3">
        <f>IF(Inputs!$B$26&lt;&gt;"Ready to model","PENDING INPUTS",F48+G48)</f>
        <v>300</v>
      </c>
      <c r="I48" s="3">
        <f>IF(Inputs!$B$26&lt;&gt;"Ready to model","PENDING INPUTS",MAX(0,F48+G48-H48))</f>
        <v>0</v>
      </c>
      <c r="J48" s="3">
        <f>IF(Inputs!$B$26&lt;&gt;"Ready to model","PENDING INPUTS",IF(F48+G48&gt;H48,IF(F48+G48=0,0,H48*F48/(F48+G48)),MIN(B48+D48,F48+MAX(0,H48-F48-G48-IF((Inputs!$B$5)&lt;Inputs!$B$5,C48+E48-G48,0)))))</f>
        <v>300</v>
      </c>
      <c r="K48" s="3">
        <f>IF(Inputs!$B$26&lt;&gt;"Ready to model","PENDING INPUTS",MIN(C48+E48,MAX(0,H48-J48)))</f>
        <v>0</v>
      </c>
      <c r="L48" s="3">
        <f>IF(Inputs!$B$26&lt;&gt;"Ready to model","PENDING INPUTS",MAX(0,B48+D48-J48))</f>
        <v>1987.7600000000002</v>
      </c>
      <c r="M48" s="3">
        <f>IF(Inputs!$B$26&lt;&gt;"Ready to model","PENDING INPUTS",MAX(0,C48+E48-K48))</f>
        <v>0</v>
      </c>
      <c r="N48" s="3">
        <f>IF(Inputs!$B$26&lt;&gt;"Ready to model","PENDING INPUTS",L48+M48)</f>
        <v>1987.7600000000002</v>
      </c>
      <c r="O48" s="3">
        <f>IF(Inputs!$B$26&lt;&gt;"Ready to model","PENDING INPUTS",D48+E48+O47)</f>
        <v>5287.76</v>
      </c>
      <c r="P48" s="3">
        <f>IF(Inputs!$B$26&lt;&gt;"Ready to model","PENDING INPUTS",J48+K48+P47)</f>
        <v>13200</v>
      </c>
    </row>
    <row r="49" spans="1:16" ht="27.95" customHeight="1" x14ac:dyDescent="0.25">
      <c r="A49">
        <v>45</v>
      </c>
      <c r="B49" s="3">
        <f>IF(Inputs!$B$26&lt;&gt;"Ready to model","PENDING INPUTS",L48)</f>
        <v>1987.7600000000002</v>
      </c>
      <c r="C49" s="3">
        <f>IF(Inputs!$B$26&lt;&gt;"Ready to model","PENDING INPUTS",M48)</f>
        <v>0</v>
      </c>
      <c r="D49" s="3">
        <f>IF(Inputs!$B$26&lt;&gt;"Ready to model","PENDING INPUTS",ROUND(B49*(Inputs!$B$5)/12,2))</f>
        <v>36.44</v>
      </c>
      <c r="E49" s="3">
        <f>IF(Inputs!$B$26&lt;&gt;"Ready to model","PENDING INPUTS",ROUND(C49*Inputs!$B$5/12,2))</f>
        <v>0</v>
      </c>
      <c r="F49" s="3">
        <f>IF(Inputs!$B$26&lt;&gt;"Ready to model","PENDING INPUTS",MIN(B49+D49,Inputs!$B$6))</f>
        <v>300</v>
      </c>
      <c r="G49" s="3">
        <f>IF(Inputs!$B$26&lt;&gt;"Ready to model","PENDING INPUTS",MIN(C49+E49,Inputs!$B$9))</f>
        <v>0</v>
      </c>
      <c r="H49" s="3">
        <f>IF(Inputs!$B$26&lt;&gt;"Ready to model","PENDING INPUTS",F49+G49)</f>
        <v>300</v>
      </c>
      <c r="I49" s="3">
        <f>IF(Inputs!$B$26&lt;&gt;"Ready to model","PENDING INPUTS",MAX(0,F49+G49-H49))</f>
        <v>0</v>
      </c>
      <c r="J49" s="3">
        <f>IF(Inputs!$B$26&lt;&gt;"Ready to model","PENDING INPUTS",IF(F49+G49&gt;H49,IF(F49+G49=0,0,H49*F49/(F49+G49)),MIN(B49+D49,F49+MAX(0,H49-F49-G49-IF((Inputs!$B$5)&lt;Inputs!$B$5,C49+E49-G49,0)))))</f>
        <v>300</v>
      </c>
      <c r="K49" s="3">
        <f>IF(Inputs!$B$26&lt;&gt;"Ready to model","PENDING INPUTS",MIN(C49+E49,MAX(0,H49-J49)))</f>
        <v>0</v>
      </c>
      <c r="L49" s="3">
        <f>IF(Inputs!$B$26&lt;&gt;"Ready to model","PENDING INPUTS",MAX(0,B49+D49-J49))</f>
        <v>1724.2000000000003</v>
      </c>
      <c r="M49" s="3">
        <f>IF(Inputs!$B$26&lt;&gt;"Ready to model","PENDING INPUTS",MAX(0,C49+E49-K49))</f>
        <v>0</v>
      </c>
      <c r="N49" s="3">
        <f>IF(Inputs!$B$26&lt;&gt;"Ready to model","PENDING INPUTS",L49+M49)</f>
        <v>1724.2000000000003</v>
      </c>
      <c r="O49" s="3">
        <f>IF(Inputs!$B$26&lt;&gt;"Ready to model","PENDING INPUTS",D49+E49+O48)</f>
        <v>5324.2</v>
      </c>
      <c r="P49" s="3">
        <f>IF(Inputs!$B$26&lt;&gt;"Ready to model","PENDING INPUTS",J49+K49+P48)</f>
        <v>13500</v>
      </c>
    </row>
    <row r="50" spans="1:16" ht="27.95" customHeight="1" x14ac:dyDescent="0.25">
      <c r="A50">
        <v>46</v>
      </c>
      <c r="B50" s="3">
        <f>IF(Inputs!$B$26&lt;&gt;"Ready to model","PENDING INPUTS",L49)</f>
        <v>1724.2000000000003</v>
      </c>
      <c r="C50" s="3">
        <f>IF(Inputs!$B$26&lt;&gt;"Ready to model","PENDING INPUTS",M49)</f>
        <v>0</v>
      </c>
      <c r="D50" s="3">
        <f>IF(Inputs!$B$26&lt;&gt;"Ready to model","PENDING INPUTS",ROUND(B50*(Inputs!$B$5)/12,2))</f>
        <v>31.61</v>
      </c>
      <c r="E50" s="3">
        <f>IF(Inputs!$B$26&lt;&gt;"Ready to model","PENDING INPUTS",ROUND(C50*Inputs!$B$5/12,2))</f>
        <v>0</v>
      </c>
      <c r="F50" s="3">
        <f>IF(Inputs!$B$26&lt;&gt;"Ready to model","PENDING INPUTS",MIN(B50+D50,Inputs!$B$6))</f>
        <v>300</v>
      </c>
      <c r="G50" s="3">
        <f>IF(Inputs!$B$26&lt;&gt;"Ready to model","PENDING INPUTS",MIN(C50+E50,Inputs!$B$9))</f>
        <v>0</v>
      </c>
      <c r="H50" s="3">
        <f>IF(Inputs!$B$26&lt;&gt;"Ready to model","PENDING INPUTS",F50+G50)</f>
        <v>300</v>
      </c>
      <c r="I50" s="3">
        <f>IF(Inputs!$B$26&lt;&gt;"Ready to model","PENDING INPUTS",MAX(0,F50+G50-H50))</f>
        <v>0</v>
      </c>
      <c r="J50" s="3">
        <f>IF(Inputs!$B$26&lt;&gt;"Ready to model","PENDING INPUTS",IF(F50+G50&gt;H50,IF(F50+G50=0,0,H50*F50/(F50+G50)),MIN(B50+D50,F50+MAX(0,H50-F50-G50-IF((Inputs!$B$5)&lt;Inputs!$B$5,C50+E50-G50,0)))))</f>
        <v>300</v>
      </c>
      <c r="K50" s="3">
        <f>IF(Inputs!$B$26&lt;&gt;"Ready to model","PENDING INPUTS",MIN(C50+E50,MAX(0,H50-J50)))</f>
        <v>0</v>
      </c>
      <c r="L50" s="3">
        <f>IF(Inputs!$B$26&lt;&gt;"Ready to model","PENDING INPUTS",MAX(0,B50+D50-J50))</f>
        <v>1455.8100000000002</v>
      </c>
      <c r="M50" s="3">
        <f>IF(Inputs!$B$26&lt;&gt;"Ready to model","PENDING INPUTS",MAX(0,C50+E50-K50))</f>
        <v>0</v>
      </c>
      <c r="N50" s="3">
        <f>IF(Inputs!$B$26&lt;&gt;"Ready to model","PENDING INPUTS",L50+M50)</f>
        <v>1455.8100000000002</v>
      </c>
      <c r="O50" s="3">
        <f>IF(Inputs!$B$26&lt;&gt;"Ready to model","PENDING INPUTS",D50+E50+O49)</f>
        <v>5355.8099999999995</v>
      </c>
      <c r="P50" s="3">
        <f>IF(Inputs!$B$26&lt;&gt;"Ready to model","PENDING INPUTS",J50+K50+P49)</f>
        <v>13800</v>
      </c>
    </row>
    <row r="51" spans="1:16" ht="27.95" customHeight="1" x14ac:dyDescent="0.25">
      <c r="A51">
        <v>47</v>
      </c>
      <c r="B51" s="3">
        <f>IF(Inputs!$B$26&lt;&gt;"Ready to model","PENDING INPUTS",L50)</f>
        <v>1455.8100000000002</v>
      </c>
      <c r="C51" s="3">
        <f>IF(Inputs!$B$26&lt;&gt;"Ready to model","PENDING INPUTS",M50)</f>
        <v>0</v>
      </c>
      <c r="D51" s="3">
        <f>IF(Inputs!$B$26&lt;&gt;"Ready to model","PENDING INPUTS",ROUND(B51*(Inputs!$B$5)/12,2))</f>
        <v>26.69</v>
      </c>
      <c r="E51" s="3">
        <f>IF(Inputs!$B$26&lt;&gt;"Ready to model","PENDING INPUTS",ROUND(C51*Inputs!$B$5/12,2))</f>
        <v>0</v>
      </c>
      <c r="F51" s="3">
        <f>IF(Inputs!$B$26&lt;&gt;"Ready to model","PENDING INPUTS",MIN(B51+D51,Inputs!$B$6))</f>
        <v>300</v>
      </c>
      <c r="G51" s="3">
        <f>IF(Inputs!$B$26&lt;&gt;"Ready to model","PENDING INPUTS",MIN(C51+E51,Inputs!$B$9))</f>
        <v>0</v>
      </c>
      <c r="H51" s="3">
        <f>IF(Inputs!$B$26&lt;&gt;"Ready to model","PENDING INPUTS",F51+G51)</f>
        <v>300</v>
      </c>
      <c r="I51" s="3">
        <f>IF(Inputs!$B$26&lt;&gt;"Ready to model","PENDING INPUTS",MAX(0,F51+G51-H51))</f>
        <v>0</v>
      </c>
      <c r="J51" s="3">
        <f>IF(Inputs!$B$26&lt;&gt;"Ready to model","PENDING INPUTS",IF(F51+G51&gt;H51,IF(F51+G51=0,0,H51*F51/(F51+G51)),MIN(B51+D51,F51+MAX(0,H51-F51-G51-IF((Inputs!$B$5)&lt;Inputs!$B$5,C51+E51-G51,0)))))</f>
        <v>300</v>
      </c>
      <c r="K51" s="3">
        <f>IF(Inputs!$B$26&lt;&gt;"Ready to model","PENDING INPUTS",MIN(C51+E51,MAX(0,H51-J51)))</f>
        <v>0</v>
      </c>
      <c r="L51" s="3">
        <f>IF(Inputs!$B$26&lt;&gt;"Ready to model","PENDING INPUTS",MAX(0,B51+D51-J51))</f>
        <v>1182.5000000000002</v>
      </c>
      <c r="M51" s="3">
        <f>IF(Inputs!$B$26&lt;&gt;"Ready to model","PENDING INPUTS",MAX(0,C51+E51-K51))</f>
        <v>0</v>
      </c>
      <c r="N51" s="3">
        <f>IF(Inputs!$B$26&lt;&gt;"Ready to model","PENDING INPUTS",L51+M51)</f>
        <v>1182.5000000000002</v>
      </c>
      <c r="O51" s="3">
        <f>IF(Inputs!$B$26&lt;&gt;"Ready to model","PENDING INPUTS",D51+E51+O50)</f>
        <v>5382.4999999999991</v>
      </c>
      <c r="P51" s="3">
        <f>IF(Inputs!$B$26&lt;&gt;"Ready to model","PENDING INPUTS",J51+K51+P50)</f>
        <v>14100</v>
      </c>
    </row>
    <row r="52" spans="1:16" ht="27.95" customHeight="1" x14ac:dyDescent="0.25">
      <c r="A52">
        <v>48</v>
      </c>
      <c r="B52" s="3">
        <f>IF(Inputs!$B$26&lt;&gt;"Ready to model","PENDING INPUTS",L51)</f>
        <v>1182.5000000000002</v>
      </c>
      <c r="C52" s="3">
        <f>IF(Inputs!$B$26&lt;&gt;"Ready to model","PENDING INPUTS",M51)</f>
        <v>0</v>
      </c>
      <c r="D52" s="3">
        <f>IF(Inputs!$B$26&lt;&gt;"Ready to model","PENDING INPUTS",ROUND(B52*(Inputs!$B$5)/12,2))</f>
        <v>21.68</v>
      </c>
      <c r="E52" s="3">
        <f>IF(Inputs!$B$26&lt;&gt;"Ready to model","PENDING INPUTS",ROUND(C52*Inputs!$B$5/12,2))</f>
        <v>0</v>
      </c>
      <c r="F52" s="3">
        <f>IF(Inputs!$B$26&lt;&gt;"Ready to model","PENDING INPUTS",MIN(B52+D52,Inputs!$B$6))</f>
        <v>300</v>
      </c>
      <c r="G52" s="3">
        <f>IF(Inputs!$B$26&lt;&gt;"Ready to model","PENDING INPUTS",MIN(C52+E52,Inputs!$B$9))</f>
        <v>0</v>
      </c>
      <c r="H52" s="3">
        <f>IF(Inputs!$B$26&lt;&gt;"Ready to model","PENDING INPUTS",F52+G52)</f>
        <v>300</v>
      </c>
      <c r="I52" s="3">
        <f>IF(Inputs!$B$26&lt;&gt;"Ready to model","PENDING INPUTS",MAX(0,F52+G52-H52))</f>
        <v>0</v>
      </c>
      <c r="J52" s="3">
        <f>IF(Inputs!$B$26&lt;&gt;"Ready to model","PENDING INPUTS",IF(F52+G52&gt;H52,IF(F52+G52=0,0,H52*F52/(F52+G52)),MIN(B52+D52,F52+MAX(0,H52-F52-G52-IF((Inputs!$B$5)&lt;Inputs!$B$5,C52+E52-G52,0)))))</f>
        <v>300</v>
      </c>
      <c r="K52" s="3">
        <f>IF(Inputs!$B$26&lt;&gt;"Ready to model","PENDING INPUTS",MIN(C52+E52,MAX(0,H52-J52)))</f>
        <v>0</v>
      </c>
      <c r="L52" s="3">
        <f>IF(Inputs!$B$26&lt;&gt;"Ready to model","PENDING INPUTS",MAX(0,B52+D52-J52))</f>
        <v>904.18000000000029</v>
      </c>
      <c r="M52" s="3">
        <f>IF(Inputs!$B$26&lt;&gt;"Ready to model","PENDING INPUTS",MAX(0,C52+E52-K52))</f>
        <v>0</v>
      </c>
      <c r="N52" s="3">
        <f>IF(Inputs!$B$26&lt;&gt;"Ready to model","PENDING INPUTS",L52+M52)</f>
        <v>904.18000000000029</v>
      </c>
      <c r="O52" s="3">
        <f>IF(Inputs!$B$26&lt;&gt;"Ready to model","PENDING INPUTS",D52+E52+O51)</f>
        <v>5404.1799999999994</v>
      </c>
      <c r="P52" s="3">
        <f>IF(Inputs!$B$26&lt;&gt;"Ready to model","PENDING INPUTS",J52+K52+P51)</f>
        <v>14400</v>
      </c>
    </row>
    <row r="53" spans="1:16" ht="27.95" customHeight="1" x14ac:dyDescent="0.25">
      <c r="A53">
        <v>49</v>
      </c>
      <c r="B53" s="3">
        <f>IF(Inputs!$B$26&lt;&gt;"Ready to model","PENDING INPUTS",L52)</f>
        <v>904.18000000000029</v>
      </c>
      <c r="C53" s="3">
        <f>IF(Inputs!$B$26&lt;&gt;"Ready to model","PENDING INPUTS",M52)</f>
        <v>0</v>
      </c>
      <c r="D53" s="3">
        <f>IF(Inputs!$B$26&lt;&gt;"Ready to model","PENDING INPUTS",ROUND(B53*(Inputs!$B$5)/12,2))</f>
        <v>16.579999999999998</v>
      </c>
      <c r="E53" s="3">
        <f>IF(Inputs!$B$26&lt;&gt;"Ready to model","PENDING INPUTS",ROUND(C53*Inputs!$B$5/12,2))</f>
        <v>0</v>
      </c>
      <c r="F53" s="3">
        <f>IF(Inputs!$B$26&lt;&gt;"Ready to model","PENDING INPUTS",MIN(B53+D53,Inputs!$B$6))</f>
        <v>300</v>
      </c>
      <c r="G53" s="3">
        <f>IF(Inputs!$B$26&lt;&gt;"Ready to model","PENDING INPUTS",MIN(C53+E53,Inputs!$B$9))</f>
        <v>0</v>
      </c>
      <c r="H53" s="3">
        <f>IF(Inputs!$B$26&lt;&gt;"Ready to model","PENDING INPUTS",F53+G53)</f>
        <v>300</v>
      </c>
      <c r="I53" s="3">
        <f>IF(Inputs!$B$26&lt;&gt;"Ready to model","PENDING INPUTS",MAX(0,F53+G53-H53))</f>
        <v>0</v>
      </c>
      <c r="J53" s="3">
        <f>IF(Inputs!$B$26&lt;&gt;"Ready to model","PENDING INPUTS",IF(F53+G53&gt;H53,IF(F53+G53=0,0,H53*F53/(F53+G53)),MIN(B53+D53,F53+MAX(0,H53-F53-G53-IF((Inputs!$B$5)&lt;Inputs!$B$5,C53+E53-G53,0)))))</f>
        <v>300</v>
      </c>
      <c r="K53" s="3">
        <f>IF(Inputs!$B$26&lt;&gt;"Ready to model","PENDING INPUTS",MIN(C53+E53,MAX(0,H53-J53)))</f>
        <v>0</v>
      </c>
      <c r="L53" s="3">
        <f>IF(Inputs!$B$26&lt;&gt;"Ready to model","PENDING INPUTS",MAX(0,B53+D53-J53))</f>
        <v>620.76000000000033</v>
      </c>
      <c r="M53" s="3">
        <f>IF(Inputs!$B$26&lt;&gt;"Ready to model","PENDING INPUTS",MAX(0,C53+E53-K53))</f>
        <v>0</v>
      </c>
      <c r="N53" s="3">
        <f>IF(Inputs!$B$26&lt;&gt;"Ready to model","PENDING INPUTS",L53+M53)</f>
        <v>620.76000000000033</v>
      </c>
      <c r="O53" s="3">
        <f>IF(Inputs!$B$26&lt;&gt;"Ready to model","PENDING INPUTS",D53+E53+O52)</f>
        <v>5420.7599999999993</v>
      </c>
      <c r="P53" s="3">
        <f>IF(Inputs!$B$26&lt;&gt;"Ready to model","PENDING INPUTS",J53+K53+P52)</f>
        <v>14700</v>
      </c>
    </row>
    <row r="54" spans="1:16" ht="27.95" customHeight="1" x14ac:dyDescent="0.25">
      <c r="A54">
        <v>50</v>
      </c>
      <c r="B54" s="3">
        <f>IF(Inputs!$B$26&lt;&gt;"Ready to model","PENDING INPUTS",L53)</f>
        <v>620.76000000000033</v>
      </c>
      <c r="C54" s="3">
        <f>IF(Inputs!$B$26&lt;&gt;"Ready to model","PENDING INPUTS",M53)</f>
        <v>0</v>
      </c>
      <c r="D54" s="3">
        <f>IF(Inputs!$B$26&lt;&gt;"Ready to model","PENDING INPUTS",ROUND(B54*(Inputs!$B$5)/12,2))</f>
        <v>11.38</v>
      </c>
      <c r="E54" s="3">
        <f>IF(Inputs!$B$26&lt;&gt;"Ready to model","PENDING INPUTS",ROUND(C54*Inputs!$B$5/12,2))</f>
        <v>0</v>
      </c>
      <c r="F54" s="3">
        <f>IF(Inputs!$B$26&lt;&gt;"Ready to model","PENDING INPUTS",MIN(B54+D54,Inputs!$B$6))</f>
        <v>300</v>
      </c>
      <c r="G54" s="3">
        <f>IF(Inputs!$B$26&lt;&gt;"Ready to model","PENDING INPUTS",MIN(C54+E54,Inputs!$B$9))</f>
        <v>0</v>
      </c>
      <c r="H54" s="3">
        <f>IF(Inputs!$B$26&lt;&gt;"Ready to model","PENDING INPUTS",F54+G54)</f>
        <v>300</v>
      </c>
      <c r="I54" s="3">
        <f>IF(Inputs!$B$26&lt;&gt;"Ready to model","PENDING INPUTS",MAX(0,F54+G54-H54))</f>
        <v>0</v>
      </c>
      <c r="J54" s="3">
        <f>IF(Inputs!$B$26&lt;&gt;"Ready to model","PENDING INPUTS",IF(F54+G54&gt;H54,IF(F54+G54=0,0,H54*F54/(F54+G54)),MIN(B54+D54,F54+MAX(0,H54-F54-G54-IF((Inputs!$B$5)&lt;Inputs!$B$5,C54+E54-G54,0)))))</f>
        <v>300</v>
      </c>
      <c r="K54" s="3">
        <f>IF(Inputs!$B$26&lt;&gt;"Ready to model","PENDING INPUTS",MIN(C54+E54,MAX(0,H54-J54)))</f>
        <v>0</v>
      </c>
      <c r="L54" s="3">
        <f>IF(Inputs!$B$26&lt;&gt;"Ready to model","PENDING INPUTS",MAX(0,B54+D54-J54))</f>
        <v>332.14000000000033</v>
      </c>
      <c r="M54" s="3">
        <f>IF(Inputs!$B$26&lt;&gt;"Ready to model","PENDING INPUTS",MAX(0,C54+E54-K54))</f>
        <v>0</v>
      </c>
      <c r="N54" s="3">
        <f>IF(Inputs!$B$26&lt;&gt;"Ready to model","PENDING INPUTS",L54+M54)</f>
        <v>332.14000000000033</v>
      </c>
      <c r="O54" s="3">
        <f>IF(Inputs!$B$26&lt;&gt;"Ready to model","PENDING INPUTS",D54+E54+O53)</f>
        <v>5432.1399999999994</v>
      </c>
      <c r="P54" s="3">
        <f>IF(Inputs!$B$26&lt;&gt;"Ready to model","PENDING INPUTS",J54+K54+P53)</f>
        <v>15000</v>
      </c>
    </row>
    <row r="55" spans="1:16" ht="27.95" customHeight="1" x14ac:dyDescent="0.25">
      <c r="A55">
        <v>51</v>
      </c>
      <c r="B55" s="3">
        <f>IF(Inputs!$B$26&lt;&gt;"Ready to model","PENDING INPUTS",L54)</f>
        <v>332.14000000000033</v>
      </c>
      <c r="C55" s="3">
        <f>IF(Inputs!$B$26&lt;&gt;"Ready to model","PENDING INPUTS",M54)</f>
        <v>0</v>
      </c>
      <c r="D55" s="3">
        <f>IF(Inputs!$B$26&lt;&gt;"Ready to model","PENDING INPUTS",ROUND(B55*(Inputs!$B$5)/12,2))</f>
        <v>6.09</v>
      </c>
      <c r="E55" s="3">
        <f>IF(Inputs!$B$26&lt;&gt;"Ready to model","PENDING INPUTS",ROUND(C55*Inputs!$B$5/12,2))</f>
        <v>0</v>
      </c>
      <c r="F55" s="3">
        <f>IF(Inputs!$B$26&lt;&gt;"Ready to model","PENDING INPUTS",MIN(B55+D55,Inputs!$B$6))</f>
        <v>300</v>
      </c>
      <c r="G55" s="3">
        <f>IF(Inputs!$B$26&lt;&gt;"Ready to model","PENDING INPUTS",MIN(C55+E55,Inputs!$B$9))</f>
        <v>0</v>
      </c>
      <c r="H55" s="3">
        <f>IF(Inputs!$B$26&lt;&gt;"Ready to model","PENDING INPUTS",F55+G55)</f>
        <v>300</v>
      </c>
      <c r="I55" s="3">
        <f>IF(Inputs!$B$26&lt;&gt;"Ready to model","PENDING INPUTS",MAX(0,F55+G55-H55))</f>
        <v>0</v>
      </c>
      <c r="J55" s="3">
        <f>IF(Inputs!$B$26&lt;&gt;"Ready to model","PENDING INPUTS",IF(F55+G55&gt;H55,IF(F55+G55=0,0,H55*F55/(F55+G55)),MIN(B55+D55,F55+MAX(0,H55-F55-G55-IF((Inputs!$B$5)&lt;Inputs!$B$5,C55+E55-G55,0)))))</f>
        <v>300</v>
      </c>
      <c r="K55" s="3">
        <f>IF(Inputs!$B$26&lt;&gt;"Ready to model","PENDING INPUTS",MIN(C55+E55,MAX(0,H55-J55)))</f>
        <v>0</v>
      </c>
      <c r="L55" s="3">
        <f>IF(Inputs!$B$26&lt;&gt;"Ready to model","PENDING INPUTS",MAX(0,B55+D55-J55))</f>
        <v>38.230000000000302</v>
      </c>
      <c r="M55" s="3">
        <f>IF(Inputs!$B$26&lt;&gt;"Ready to model","PENDING INPUTS",MAX(0,C55+E55-K55))</f>
        <v>0</v>
      </c>
      <c r="N55" s="3">
        <f>IF(Inputs!$B$26&lt;&gt;"Ready to model","PENDING INPUTS",L55+M55)</f>
        <v>38.230000000000302</v>
      </c>
      <c r="O55" s="3">
        <f>IF(Inputs!$B$26&lt;&gt;"Ready to model","PENDING INPUTS",D55+E55+O54)</f>
        <v>5438.23</v>
      </c>
      <c r="P55" s="3">
        <f>IF(Inputs!$B$26&lt;&gt;"Ready to model","PENDING INPUTS",J55+K55+P54)</f>
        <v>15300</v>
      </c>
    </row>
    <row r="56" spans="1:16" ht="27.95" customHeight="1" x14ac:dyDescent="0.25">
      <c r="A56">
        <v>52</v>
      </c>
      <c r="B56" s="3">
        <f>IF(Inputs!$B$26&lt;&gt;"Ready to model","PENDING INPUTS",L55)</f>
        <v>38.230000000000302</v>
      </c>
      <c r="C56" s="3">
        <f>IF(Inputs!$B$26&lt;&gt;"Ready to model","PENDING INPUTS",M55)</f>
        <v>0</v>
      </c>
      <c r="D56" s="3">
        <f>IF(Inputs!$B$26&lt;&gt;"Ready to model","PENDING INPUTS",ROUND(B56*(Inputs!$B$5)/12,2))</f>
        <v>0.7</v>
      </c>
      <c r="E56" s="3">
        <f>IF(Inputs!$B$26&lt;&gt;"Ready to model","PENDING INPUTS",ROUND(C56*Inputs!$B$5/12,2))</f>
        <v>0</v>
      </c>
      <c r="F56" s="3">
        <f>IF(Inputs!$B$26&lt;&gt;"Ready to model","PENDING INPUTS",MIN(B56+D56,Inputs!$B$6))</f>
        <v>38.930000000000305</v>
      </c>
      <c r="G56" s="3">
        <f>IF(Inputs!$B$26&lt;&gt;"Ready to model","PENDING INPUTS",MIN(C56+E56,Inputs!$B$9))</f>
        <v>0</v>
      </c>
      <c r="H56" s="3">
        <f>IF(Inputs!$B$26&lt;&gt;"Ready to model","PENDING INPUTS",F56+G56)</f>
        <v>38.930000000000305</v>
      </c>
      <c r="I56" s="3">
        <f>IF(Inputs!$B$26&lt;&gt;"Ready to model","PENDING INPUTS",MAX(0,F56+G56-H56))</f>
        <v>0</v>
      </c>
      <c r="J56" s="3">
        <f>IF(Inputs!$B$26&lt;&gt;"Ready to model","PENDING INPUTS",IF(F56+G56&gt;H56,IF(F56+G56=0,0,H56*F56/(F56+G56)),MIN(B56+D56,F56+MAX(0,H56-F56-G56-IF((Inputs!$B$5)&lt;Inputs!$B$5,C56+E56-G56,0)))))</f>
        <v>38.930000000000305</v>
      </c>
      <c r="K56" s="3">
        <f>IF(Inputs!$B$26&lt;&gt;"Ready to model","PENDING INPUTS",MIN(C56+E56,MAX(0,H56-J56)))</f>
        <v>0</v>
      </c>
      <c r="L56" s="3">
        <f>IF(Inputs!$B$26&lt;&gt;"Ready to model","PENDING INPUTS",MAX(0,B56+D56-J56))</f>
        <v>0</v>
      </c>
      <c r="M56" s="3">
        <f>IF(Inputs!$B$26&lt;&gt;"Ready to model","PENDING INPUTS",MAX(0,C56+E56-K56))</f>
        <v>0</v>
      </c>
      <c r="N56" s="3">
        <f>IF(Inputs!$B$26&lt;&gt;"Ready to model","PENDING INPUTS",L56+M56)</f>
        <v>0</v>
      </c>
      <c r="O56" s="3">
        <f>IF(Inputs!$B$26&lt;&gt;"Ready to model","PENDING INPUTS",D56+E56+O55)</f>
        <v>5438.9299999999994</v>
      </c>
      <c r="P56" s="3">
        <f>IF(Inputs!$B$26&lt;&gt;"Ready to model","PENDING INPUTS",J56+K56+P55)</f>
        <v>15338.93</v>
      </c>
    </row>
    <row r="57" spans="1:16" ht="27.95" customHeight="1" x14ac:dyDescent="0.25">
      <c r="A57">
        <v>53</v>
      </c>
      <c r="B57" s="3">
        <f>IF(Inputs!$B$26&lt;&gt;"Ready to model","PENDING INPUTS",L56)</f>
        <v>0</v>
      </c>
      <c r="C57" s="3">
        <f>IF(Inputs!$B$26&lt;&gt;"Ready to model","PENDING INPUTS",M56)</f>
        <v>0</v>
      </c>
      <c r="D57" s="3">
        <f>IF(Inputs!$B$26&lt;&gt;"Ready to model","PENDING INPUTS",ROUND(B57*(Inputs!$B$5)/12,2))</f>
        <v>0</v>
      </c>
      <c r="E57" s="3">
        <f>IF(Inputs!$B$26&lt;&gt;"Ready to model","PENDING INPUTS",ROUND(C57*Inputs!$B$5/12,2))</f>
        <v>0</v>
      </c>
      <c r="F57" s="3">
        <f>IF(Inputs!$B$26&lt;&gt;"Ready to model","PENDING INPUTS",MIN(B57+D57,Inputs!$B$6))</f>
        <v>0</v>
      </c>
      <c r="G57" s="3">
        <f>IF(Inputs!$B$26&lt;&gt;"Ready to model","PENDING INPUTS",MIN(C57+E57,Inputs!$B$9))</f>
        <v>0</v>
      </c>
      <c r="H57" s="3">
        <f>IF(Inputs!$B$26&lt;&gt;"Ready to model","PENDING INPUTS",F57+G57)</f>
        <v>0</v>
      </c>
      <c r="I57" s="3">
        <f>IF(Inputs!$B$26&lt;&gt;"Ready to model","PENDING INPUTS",MAX(0,F57+G57-H57))</f>
        <v>0</v>
      </c>
      <c r="J57" s="3">
        <f>IF(Inputs!$B$26&lt;&gt;"Ready to model","PENDING INPUTS",IF(F57+G57&gt;H57,IF(F57+G57=0,0,H57*F57/(F57+G57)),MIN(B57+D57,F57+MAX(0,H57-F57-G57-IF((Inputs!$B$5)&lt;Inputs!$B$5,C57+E57-G57,0)))))</f>
        <v>0</v>
      </c>
      <c r="K57" s="3">
        <f>IF(Inputs!$B$26&lt;&gt;"Ready to model","PENDING INPUTS",MIN(C57+E57,MAX(0,H57-J57)))</f>
        <v>0</v>
      </c>
      <c r="L57" s="3">
        <f>IF(Inputs!$B$26&lt;&gt;"Ready to model","PENDING INPUTS",MAX(0,B57+D57-J57))</f>
        <v>0</v>
      </c>
      <c r="M57" s="3">
        <f>IF(Inputs!$B$26&lt;&gt;"Ready to model","PENDING INPUTS",MAX(0,C57+E57-K57))</f>
        <v>0</v>
      </c>
      <c r="N57" s="3">
        <f>IF(Inputs!$B$26&lt;&gt;"Ready to model","PENDING INPUTS",L57+M57)</f>
        <v>0</v>
      </c>
      <c r="O57" s="3">
        <f>IF(Inputs!$B$26&lt;&gt;"Ready to model","PENDING INPUTS",D57+E57+O56)</f>
        <v>5438.9299999999994</v>
      </c>
      <c r="P57" s="3">
        <f>IF(Inputs!$B$26&lt;&gt;"Ready to model","PENDING INPUTS",J57+K57+P56)</f>
        <v>15338.93</v>
      </c>
    </row>
    <row r="58" spans="1:16" ht="27.95" customHeight="1" x14ac:dyDescent="0.25">
      <c r="A58">
        <v>54</v>
      </c>
      <c r="B58" s="3">
        <f>IF(Inputs!$B$26&lt;&gt;"Ready to model","PENDING INPUTS",L57)</f>
        <v>0</v>
      </c>
      <c r="C58" s="3">
        <f>IF(Inputs!$B$26&lt;&gt;"Ready to model","PENDING INPUTS",M57)</f>
        <v>0</v>
      </c>
      <c r="D58" s="3">
        <f>IF(Inputs!$B$26&lt;&gt;"Ready to model","PENDING INPUTS",ROUND(B58*(Inputs!$B$5)/12,2))</f>
        <v>0</v>
      </c>
      <c r="E58" s="3">
        <f>IF(Inputs!$B$26&lt;&gt;"Ready to model","PENDING INPUTS",ROUND(C58*Inputs!$B$5/12,2))</f>
        <v>0</v>
      </c>
      <c r="F58" s="3">
        <f>IF(Inputs!$B$26&lt;&gt;"Ready to model","PENDING INPUTS",MIN(B58+D58,Inputs!$B$6))</f>
        <v>0</v>
      </c>
      <c r="G58" s="3">
        <f>IF(Inputs!$B$26&lt;&gt;"Ready to model","PENDING INPUTS",MIN(C58+E58,Inputs!$B$9))</f>
        <v>0</v>
      </c>
      <c r="H58" s="3">
        <f>IF(Inputs!$B$26&lt;&gt;"Ready to model","PENDING INPUTS",F58+G58)</f>
        <v>0</v>
      </c>
      <c r="I58" s="3">
        <f>IF(Inputs!$B$26&lt;&gt;"Ready to model","PENDING INPUTS",MAX(0,F58+G58-H58))</f>
        <v>0</v>
      </c>
      <c r="J58" s="3">
        <f>IF(Inputs!$B$26&lt;&gt;"Ready to model","PENDING INPUTS",IF(F58+G58&gt;H58,IF(F58+G58=0,0,H58*F58/(F58+G58)),MIN(B58+D58,F58+MAX(0,H58-F58-G58-IF((Inputs!$B$5)&lt;Inputs!$B$5,C58+E58-G58,0)))))</f>
        <v>0</v>
      </c>
      <c r="K58" s="3">
        <f>IF(Inputs!$B$26&lt;&gt;"Ready to model","PENDING INPUTS",MIN(C58+E58,MAX(0,H58-J58)))</f>
        <v>0</v>
      </c>
      <c r="L58" s="3">
        <f>IF(Inputs!$B$26&lt;&gt;"Ready to model","PENDING INPUTS",MAX(0,B58+D58-J58))</f>
        <v>0</v>
      </c>
      <c r="M58" s="3">
        <f>IF(Inputs!$B$26&lt;&gt;"Ready to model","PENDING INPUTS",MAX(0,C58+E58-K58))</f>
        <v>0</v>
      </c>
      <c r="N58" s="3">
        <f>IF(Inputs!$B$26&lt;&gt;"Ready to model","PENDING INPUTS",L58+M58)</f>
        <v>0</v>
      </c>
      <c r="O58" s="3">
        <f>IF(Inputs!$B$26&lt;&gt;"Ready to model","PENDING INPUTS",D58+E58+O57)</f>
        <v>5438.9299999999994</v>
      </c>
      <c r="P58" s="3">
        <f>IF(Inputs!$B$26&lt;&gt;"Ready to model","PENDING INPUTS",J58+K58+P57)</f>
        <v>15338.93</v>
      </c>
    </row>
    <row r="59" spans="1:16" ht="27.95" customHeight="1" x14ac:dyDescent="0.25">
      <c r="A59">
        <v>55</v>
      </c>
      <c r="B59" s="3">
        <f>IF(Inputs!$B$26&lt;&gt;"Ready to model","PENDING INPUTS",L58)</f>
        <v>0</v>
      </c>
      <c r="C59" s="3">
        <f>IF(Inputs!$B$26&lt;&gt;"Ready to model","PENDING INPUTS",M58)</f>
        <v>0</v>
      </c>
      <c r="D59" s="3">
        <f>IF(Inputs!$B$26&lt;&gt;"Ready to model","PENDING INPUTS",ROUND(B59*(Inputs!$B$5)/12,2))</f>
        <v>0</v>
      </c>
      <c r="E59" s="3">
        <f>IF(Inputs!$B$26&lt;&gt;"Ready to model","PENDING INPUTS",ROUND(C59*Inputs!$B$5/12,2))</f>
        <v>0</v>
      </c>
      <c r="F59" s="3">
        <f>IF(Inputs!$B$26&lt;&gt;"Ready to model","PENDING INPUTS",MIN(B59+D59,Inputs!$B$6))</f>
        <v>0</v>
      </c>
      <c r="G59" s="3">
        <f>IF(Inputs!$B$26&lt;&gt;"Ready to model","PENDING INPUTS",MIN(C59+E59,Inputs!$B$9))</f>
        <v>0</v>
      </c>
      <c r="H59" s="3">
        <f>IF(Inputs!$B$26&lt;&gt;"Ready to model","PENDING INPUTS",F59+G59)</f>
        <v>0</v>
      </c>
      <c r="I59" s="3">
        <f>IF(Inputs!$B$26&lt;&gt;"Ready to model","PENDING INPUTS",MAX(0,F59+G59-H59))</f>
        <v>0</v>
      </c>
      <c r="J59" s="3">
        <f>IF(Inputs!$B$26&lt;&gt;"Ready to model","PENDING INPUTS",IF(F59+G59&gt;H59,IF(F59+G59=0,0,H59*F59/(F59+G59)),MIN(B59+D59,F59+MAX(0,H59-F59-G59-IF((Inputs!$B$5)&lt;Inputs!$B$5,C59+E59-G59,0)))))</f>
        <v>0</v>
      </c>
      <c r="K59" s="3">
        <f>IF(Inputs!$B$26&lt;&gt;"Ready to model","PENDING INPUTS",MIN(C59+E59,MAX(0,H59-J59)))</f>
        <v>0</v>
      </c>
      <c r="L59" s="3">
        <f>IF(Inputs!$B$26&lt;&gt;"Ready to model","PENDING INPUTS",MAX(0,B59+D59-J59))</f>
        <v>0</v>
      </c>
      <c r="M59" s="3">
        <f>IF(Inputs!$B$26&lt;&gt;"Ready to model","PENDING INPUTS",MAX(0,C59+E59-K59))</f>
        <v>0</v>
      </c>
      <c r="N59" s="3">
        <f>IF(Inputs!$B$26&lt;&gt;"Ready to model","PENDING INPUTS",L59+M59)</f>
        <v>0</v>
      </c>
      <c r="O59" s="3">
        <f>IF(Inputs!$B$26&lt;&gt;"Ready to model","PENDING INPUTS",D59+E59+O58)</f>
        <v>5438.9299999999994</v>
      </c>
      <c r="P59" s="3">
        <f>IF(Inputs!$B$26&lt;&gt;"Ready to model","PENDING INPUTS",J59+K59+P58)</f>
        <v>15338.93</v>
      </c>
    </row>
    <row r="60" spans="1:16" ht="27.95" customHeight="1" x14ac:dyDescent="0.25">
      <c r="A60">
        <v>56</v>
      </c>
      <c r="B60" s="3">
        <f>IF(Inputs!$B$26&lt;&gt;"Ready to model","PENDING INPUTS",L59)</f>
        <v>0</v>
      </c>
      <c r="C60" s="3">
        <f>IF(Inputs!$B$26&lt;&gt;"Ready to model","PENDING INPUTS",M59)</f>
        <v>0</v>
      </c>
      <c r="D60" s="3">
        <f>IF(Inputs!$B$26&lt;&gt;"Ready to model","PENDING INPUTS",ROUND(B60*(Inputs!$B$5)/12,2))</f>
        <v>0</v>
      </c>
      <c r="E60" s="3">
        <f>IF(Inputs!$B$26&lt;&gt;"Ready to model","PENDING INPUTS",ROUND(C60*Inputs!$B$5/12,2))</f>
        <v>0</v>
      </c>
      <c r="F60" s="3">
        <f>IF(Inputs!$B$26&lt;&gt;"Ready to model","PENDING INPUTS",MIN(B60+D60,Inputs!$B$6))</f>
        <v>0</v>
      </c>
      <c r="G60" s="3">
        <f>IF(Inputs!$B$26&lt;&gt;"Ready to model","PENDING INPUTS",MIN(C60+E60,Inputs!$B$9))</f>
        <v>0</v>
      </c>
      <c r="H60" s="3">
        <f>IF(Inputs!$B$26&lt;&gt;"Ready to model","PENDING INPUTS",F60+G60)</f>
        <v>0</v>
      </c>
      <c r="I60" s="3">
        <f>IF(Inputs!$B$26&lt;&gt;"Ready to model","PENDING INPUTS",MAX(0,F60+G60-H60))</f>
        <v>0</v>
      </c>
      <c r="J60" s="3">
        <f>IF(Inputs!$B$26&lt;&gt;"Ready to model","PENDING INPUTS",IF(F60+G60&gt;H60,IF(F60+G60=0,0,H60*F60/(F60+G60)),MIN(B60+D60,F60+MAX(0,H60-F60-G60-IF((Inputs!$B$5)&lt;Inputs!$B$5,C60+E60-G60,0)))))</f>
        <v>0</v>
      </c>
      <c r="K60" s="3">
        <f>IF(Inputs!$B$26&lt;&gt;"Ready to model","PENDING INPUTS",MIN(C60+E60,MAX(0,H60-J60)))</f>
        <v>0</v>
      </c>
      <c r="L60" s="3">
        <f>IF(Inputs!$B$26&lt;&gt;"Ready to model","PENDING INPUTS",MAX(0,B60+D60-J60))</f>
        <v>0</v>
      </c>
      <c r="M60" s="3">
        <f>IF(Inputs!$B$26&lt;&gt;"Ready to model","PENDING INPUTS",MAX(0,C60+E60-K60))</f>
        <v>0</v>
      </c>
      <c r="N60" s="3">
        <f>IF(Inputs!$B$26&lt;&gt;"Ready to model","PENDING INPUTS",L60+M60)</f>
        <v>0</v>
      </c>
      <c r="O60" s="3">
        <f>IF(Inputs!$B$26&lt;&gt;"Ready to model","PENDING INPUTS",D60+E60+O59)</f>
        <v>5438.9299999999994</v>
      </c>
      <c r="P60" s="3">
        <f>IF(Inputs!$B$26&lt;&gt;"Ready to model","PENDING INPUTS",J60+K60+P59)</f>
        <v>15338.93</v>
      </c>
    </row>
    <row r="61" spans="1:16" ht="27.95" customHeight="1" x14ac:dyDescent="0.25">
      <c r="A61">
        <v>57</v>
      </c>
      <c r="B61" s="3">
        <f>IF(Inputs!$B$26&lt;&gt;"Ready to model","PENDING INPUTS",L60)</f>
        <v>0</v>
      </c>
      <c r="C61" s="3">
        <f>IF(Inputs!$B$26&lt;&gt;"Ready to model","PENDING INPUTS",M60)</f>
        <v>0</v>
      </c>
      <c r="D61" s="3">
        <f>IF(Inputs!$B$26&lt;&gt;"Ready to model","PENDING INPUTS",ROUND(B61*(Inputs!$B$5)/12,2))</f>
        <v>0</v>
      </c>
      <c r="E61" s="3">
        <f>IF(Inputs!$B$26&lt;&gt;"Ready to model","PENDING INPUTS",ROUND(C61*Inputs!$B$5/12,2))</f>
        <v>0</v>
      </c>
      <c r="F61" s="3">
        <f>IF(Inputs!$B$26&lt;&gt;"Ready to model","PENDING INPUTS",MIN(B61+D61,Inputs!$B$6))</f>
        <v>0</v>
      </c>
      <c r="G61" s="3">
        <f>IF(Inputs!$B$26&lt;&gt;"Ready to model","PENDING INPUTS",MIN(C61+E61,Inputs!$B$9))</f>
        <v>0</v>
      </c>
      <c r="H61" s="3">
        <f>IF(Inputs!$B$26&lt;&gt;"Ready to model","PENDING INPUTS",F61+G61)</f>
        <v>0</v>
      </c>
      <c r="I61" s="3">
        <f>IF(Inputs!$B$26&lt;&gt;"Ready to model","PENDING INPUTS",MAX(0,F61+G61-H61))</f>
        <v>0</v>
      </c>
      <c r="J61" s="3">
        <f>IF(Inputs!$B$26&lt;&gt;"Ready to model","PENDING INPUTS",IF(F61+G61&gt;H61,IF(F61+G61=0,0,H61*F61/(F61+G61)),MIN(B61+D61,F61+MAX(0,H61-F61-G61-IF((Inputs!$B$5)&lt;Inputs!$B$5,C61+E61-G61,0)))))</f>
        <v>0</v>
      </c>
      <c r="K61" s="3">
        <f>IF(Inputs!$B$26&lt;&gt;"Ready to model","PENDING INPUTS",MIN(C61+E61,MAX(0,H61-J61)))</f>
        <v>0</v>
      </c>
      <c r="L61" s="3">
        <f>IF(Inputs!$B$26&lt;&gt;"Ready to model","PENDING INPUTS",MAX(0,B61+D61-J61))</f>
        <v>0</v>
      </c>
      <c r="M61" s="3">
        <f>IF(Inputs!$B$26&lt;&gt;"Ready to model","PENDING INPUTS",MAX(0,C61+E61-K61))</f>
        <v>0</v>
      </c>
      <c r="N61" s="3">
        <f>IF(Inputs!$B$26&lt;&gt;"Ready to model","PENDING INPUTS",L61+M61)</f>
        <v>0</v>
      </c>
      <c r="O61" s="3">
        <f>IF(Inputs!$B$26&lt;&gt;"Ready to model","PENDING INPUTS",D61+E61+O60)</f>
        <v>5438.9299999999994</v>
      </c>
      <c r="P61" s="3">
        <f>IF(Inputs!$B$26&lt;&gt;"Ready to model","PENDING INPUTS",J61+K61+P60)</f>
        <v>15338.93</v>
      </c>
    </row>
    <row r="62" spans="1:16" ht="27.95" customHeight="1" x14ac:dyDescent="0.25">
      <c r="A62">
        <v>58</v>
      </c>
      <c r="B62" s="3">
        <f>IF(Inputs!$B$26&lt;&gt;"Ready to model","PENDING INPUTS",L61)</f>
        <v>0</v>
      </c>
      <c r="C62" s="3">
        <f>IF(Inputs!$B$26&lt;&gt;"Ready to model","PENDING INPUTS",M61)</f>
        <v>0</v>
      </c>
      <c r="D62" s="3">
        <f>IF(Inputs!$B$26&lt;&gt;"Ready to model","PENDING INPUTS",ROUND(B62*(Inputs!$B$5)/12,2))</f>
        <v>0</v>
      </c>
      <c r="E62" s="3">
        <f>IF(Inputs!$B$26&lt;&gt;"Ready to model","PENDING INPUTS",ROUND(C62*Inputs!$B$5/12,2))</f>
        <v>0</v>
      </c>
      <c r="F62" s="3">
        <f>IF(Inputs!$B$26&lt;&gt;"Ready to model","PENDING INPUTS",MIN(B62+D62,Inputs!$B$6))</f>
        <v>0</v>
      </c>
      <c r="G62" s="3">
        <f>IF(Inputs!$B$26&lt;&gt;"Ready to model","PENDING INPUTS",MIN(C62+E62,Inputs!$B$9))</f>
        <v>0</v>
      </c>
      <c r="H62" s="3">
        <f>IF(Inputs!$B$26&lt;&gt;"Ready to model","PENDING INPUTS",F62+G62)</f>
        <v>0</v>
      </c>
      <c r="I62" s="3">
        <f>IF(Inputs!$B$26&lt;&gt;"Ready to model","PENDING INPUTS",MAX(0,F62+G62-H62))</f>
        <v>0</v>
      </c>
      <c r="J62" s="3">
        <f>IF(Inputs!$B$26&lt;&gt;"Ready to model","PENDING INPUTS",IF(F62+G62&gt;H62,IF(F62+G62=0,0,H62*F62/(F62+G62)),MIN(B62+D62,F62+MAX(0,H62-F62-G62-IF((Inputs!$B$5)&lt;Inputs!$B$5,C62+E62-G62,0)))))</f>
        <v>0</v>
      </c>
      <c r="K62" s="3">
        <f>IF(Inputs!$B$26&lt;&gt;"Ready to model","PENDING INPUTS",MIN(C62+E62,MAX(0,H62-J62)))</f>
        <v>0</v>
      </c>
      <c r="L62" s="3">
        <f>IF(Inputs!$B$26&lt;&gt;"Ready to model","PENDING INPUTS",MAX(0,B62+D62-J62))</f>
        <v>0</v>
      </c>
      <c r="M62" s="3">
        <f>IF(Inputs!$B$26&lt;&gt;"Ready to model","PENDING INPUTS",MAX(0,C62+E62-K62))</f>
        <v>0</v>
      </c>
      <c r="N62" s="3">
        <f>IF(Inputs!$B$26&lt;&gt;"Ready to model","PENDING INPUTS",L62+M62)</f>
        <v>0</v>
      </c>
      <c r="O62" s="3">
        <f>IF(Inputs!$B$26&lt;&gt;"Ready to model","PENDING INPUTS",D62+E62+O61)</f>
        <v>5438.9299999999994</v>
      </c>
      <c r="P62" s="3">
        <f>IF(Inputs!$B$26&lt;&gt;"Ready to model","PENDING INPUTS",J62+K62+P61)</f>
        <v>15338.93</v>
      </c>
    </row>
    <row r="63" spans="1:16" ht="27.95" customHeight="1" x14ac:dyDescent="0.25">
      <c r="A63">
        <v>59</v>
      </c>
      <c r="B63" s="3">
        <f>IF(Inputs!$B$26&lt;&gt;"Ready to model","PENDING INPUTS",L62)</f>
        <v>0</v>
      </c>
      <c r="C63" s="3">
        <f>IF(Inputs!$B$26&lt;&gt;"Ready to model","PENDING INPUTS",M62)</f>
        <v>0</v>
      </c>
      <c r="D63" s="3">
        <f>IF(Inputs!$B$26&lt;&gt;"Ready to model","PENDING INPUTS",ROUND(B63*(Inputs!$B$5)/12,2))</f>
        <v>0</v>
      </c>
      <c r="E63" s="3">
        <f>IF(Inputs!$B$26&lt;&gt;"Ready to model","PENDING INPUTS",ROUND(C63*Inputs!$B$5/12,2))</f>
        <v>0</v>
      </c>
      <c r="F63" s="3">
        <f>IF(Inputs!$B$26&lt;&gt;"Ready to model","PENDING INPUTS",MIN(B63+D63,Inputs!$B$6))</f>
        <v>0</v>
      </c>
      <c r="G63" s="3">
        <f>IF(Inputs!$B$26&lt;&gt;"Ready to model","PENDING INPUTS",MIN(C63+E63,Inputs!$B$9))</f>
        <v>0</v>
      </c>
      <c r="H63" s="3">
        <f>IF(Inputs!$B$26&lt;&gt;"Ready to model","PENDING INPUTS",F63+G63)</f>
        <v>0</v>
      </c>
      <c r="I63" s="3">
        <f>IF(Inputs!$B$26&lt;&gt;"Ready to model","PENDING INPUTS",MAX(0,F63+G63-H63))</f>
        <v>0</v>
      </c>
      <c r="J63" s="3">
        <f>IF(Inputs!$B$26&lt;&gt;"Ready to model","PENDING INPUTS",IF(F63+G63&gt;H63,IF(F63+G63=0,0,H63*F63/(F63+G63)),MIN(B63+D63,F63+MAX(0,H63-F63-G63-IF((Inputs!$B$5)&lt;Inputs!$B$5,C63+E63-G63,0)))))</f>
        <v>0</v>
      </c>
      <c r="K63" s="3">
        <f>IF(Inputs!$B$26&lt;&gt;"Ready to model","PENDING INPUTS",MIN(C63+E63,MAX(0,H63-J63)))</f>
        <v>0</v>
      </c>
      <c r="L63" s="3">
        <f>IF(Inputs!$B$26&lt;&gt;"Ready to model","PENDING INPUTS",MAX(0,B63+D63-J63))</f>
        <v>0</v>
      </c>
      <c r="M63" s="3">
        <f>IF(Inputs!$B$26&lt;&gt;"Ready to model","PENDING INPUTS",MAX(0,C63+E63-K63))</f>
        <v>0</v>
      </c>
      <c r="N63" s="3">
        <f>IF(Inputs!$B$26&lt;&gt;"Ready to model","PENDING INPUTS",L63+M63)</f>
        <v>0</v>
      </c>
      <c r="O63" s="3">
        <f>IF(Inputs!$B$26&lt;&gt;"Ready to model","PENDING INPUTS",D63+E63+O62)</f>
        <v>5438.9299999999994</v>
      </c>
      <c r="P63" s="3">
        <f>IF(Inputs!$B$26&lt;&gt;"Ready to model","PENDING INPUTS",J63+K63+P62)</f>
        <v>15338.93</v>
      </c>
    </row>
    <row r="64" spans="1:16" ht="27.95" customHeight="1" x14ac:dyDescent="0.25">
      <c r="A64">
        <v>60</v>
      </c>
      <c r="B64" s="3">
        <f>IF(Inputs!$B$26&lt;&gt;"Ready to model","PENDING INPUTS",L63)</f>
        <v>0</v>
      </c>
      <c r="C64" s="3">
        <f>IF(Inputs!$B$26&lt;&gt;"Ready to model","PENDING INPUTS",M63)</f>
        <v>0</v>
      </c>
      <c r="D64" s="3">
        <f>IF(Inputs!$B$26&lt;&gt;"Ready to model","PENDING INPUTS",ROUND(B64*(Inputs!$B$5)/12,2))</f>
        <v>0</v>
      </c>
      <c r="E64" s="3">
        <f>IF(Inputs!$B$26&lt;&gt;"Ready to model","PENDING INPUTS",ROUND(C64*Inputs!$B$5/12,2))</f>
        <v>0</v>
      </c>
      <c r="F64" s="3">
        <f>IF(Inputs!$B$26&lt;&gt;"Ready to model","PENDING INPUTS",MIN(B64+D64,Inputs!$B$6))</f>
        <v>0</v>
      </c>
      <c r="G64" s="3">
        <f>IF(Inputs!$B$26&lt;&gt;"Ready to model","PENDING INPUTS",MIN(C64+E64,Inputs!$B$9))</f>
        <v>0</v>
      </c>
      <c r="H64" s="3">
        <f>IF(Inputs!$B$26&lt;&gt;"Ready to model","PENDING INPUTS",F64+G64)</f>
        <v>0</v>
      </c>
      <c r="I64" s="3">
        <f>IF(Inputs!$B$26&lt;&gt;"Ready to model","PENDING INPUTS",MAX(0,F64+G64-H64))</f>
        <v>0</v>
      </c>
      <c r="J64" s="3">
        <f>IF(Inputs!$B$26&lt;&gt;"Ready to model","PENDING INPUTS",IF(F64+G64&gt;H64,IF(F64+G64=0,0,H64*F64/(F64+G64)),MIN(B64+D64,F64+MAX(0,H64-F64-G64-IF((Inputs!$B$5)&lt;Inputs!$B$5,C64+E64-G64,0)))))</f>
        <v>0</v>
      </c>
      <c r="K64" s="3">
        <f>IF(Inputs!$B$26&lt;&gt;"Ready to model","PENDING INPUTS",MIN(C64+E64,MAX(0,H64-J64)))</f>
        <v>0</v>
      </c>
      <c r="L64" s="3">
        <f>IF(Inputs!$B$26&lt;&gt;"Ready to model","PENDING INPUTS",MAX(0,B64+D64-J64))</f>
        <v>0</v>
      </c>
      <c r="M64" s="3">
        <f>IF(Inputs!$B$26&lt;&gt;"Ready to model","PENDING INPUTS",MAX(0,C64+E64-K64))</f>
        <v>0</v>
      </c>
      <c r="N64" s="3">
        <f>IF(Inputs!$B$26&lt;&gt;"Ready to model","PENDING INPUTS",L64+M64)</f>
        <v>0</v>
      </c>
      <c r="O64" s="3">
        <f>IF(Inputs!$B$26&lt;&gt;"Ready to model","PENDING INPUTS",D64+E64+O63)</f>
        <v>5438.9299999999994</v>
      </c>
      <c r="P64" s="3">
        <f>IF(Inputs!$B$26&lt;&gt;"Ready to model","PENDING INPUTS",J64+K64+P63)</f>
        <v>15338.93</v>
      </c>
    </row>
    <row r="65" spans="1:16" ht="27.95" customHeight="1" x14ac:dyDescent="0.25">
      <c r="A65">
        <v>61</v>
      </c>
      <c r="B65" s="3">
        <f>IF(Inputs!$B$26&lt;&gt;"Ready to model","PENDING INPUTS",L64)</f>
        <v>0</v>
      </c>
      <c r="C65" s="3">
        <f>IF(Inputs!$B$26&lt;&gt;"Ready to model","PENDING INPUTS",M64)</f>
        <v>0</v>
      </c>
      <c r="D65" s="3">
        <f>IF(Inputs!$B$26&lt;&gt;"Ready to model","PENDING INPUTS",ROUND(B65*(Inputs!$B$5)/12,2))</f>
        <v>0</v>
      </c>
      <c r="E65" s="3">
        <f>IF(Inputs!$B$26&lt;&gt;"Ready to model","PENDING INPUTS",ROUND(C65*Inputs!$B$5/12,2))</f>
        <v>0</v>
      </c>
      <c r="F65" s="3">
        <f>IF(Inputs!$B$26&lt;&gt;"Ready to model","PENDING INPUTS",MIN(B65+D65,Inputs!$B$6))</f>
        <v>0</v>
      </c>
      <c r="G65" s="3">
        <f>IF(Inputs!$B$26&lt;&gt;"Ready to model","PENDING INPUTS",MIN(C65+E65,Inputs!$B$9))</f>
        <v>0</v>
      </c>
      <c r="H65" s="3">
        <f>IF(Inputs!$B$26&lt;&gt;"Ready to model","PENDING INPUTS",F65+G65)</f>
        <v>0</v>
      </c>
      <c r="I65" s="3">
        <f>IF(Inputs!$B$26&lt;&gt;"Ready to model","PENDING INPUTS",MAX(0,F65+G65-H65))</f>
        <v>0</v>
      </c>
      <c r="J65" s="3">
        <f>IF(Inputs!$B$26&lt;&gt;"Ready to model","PENDING INPUTS",IF(F65+G65&gt;H65,IF(F65+G65=0,0,H65*F65/(F65+G65)),MIN(B65+D65,F65+MAX(0,H65-F65-G65-IF((Inputs!$B$5)&lt;Inputs!$B$5,C65+E65-G65,0)))))</f>
        <v>0</v>
      </c>
      <c r="K65" s="3">
        <f>IF(Inputs!$B$26&lt;&gt;"Ready to model","PENDING INPUTS",MIN(C65+E65,MAX(0,H65-J65)))</f>
        <v>0</v>
      </c>
      <c r="L65" s="3">
        <f>IF(Inputs!$B$26&lt;&gt;"Ready to model","PENDING INPUTS",MAX(0,B65+D65-J65))</f>
        <v>0</v>
      </c>
      <c r="M65" s="3">
        <f>IF(Inputs!$B$26&lt;&gt;"Ready to model","PENDING INPUTS",MAX(0,C65+E65-K65))</f>
        <v>0</v>
      </c>
      <c r="N65" s="3">
        <f>IF(Inputs!$B$26&lt;&gt;"Ready to model","PENDING INPUTS",L65+M65)</f>
        <v>0</v>
      </c>
      <c r="O65" s="3">
        <f>IF(Inputs!$B$26&lt;&gt;"Ready to model","PENDING INPUTS",D65+E65+O64)</f>
        <v>5438.9299999999994</v>
      </c>
      <c r="P65" s="3">
        <f>IF(Inputs!$B$26&lt;&gt;"Ready to model","PENDING INPUTS",J65+K65+P64)</f>
        <v>15338.93</v>
      </c>
    </row>
    <row r="66" spans="1:16" ht="27.95" customHeight="1" x14ac:dyDescent="0.25">
      <c r="A66">
        <v>62</v>
      </c>
      <c r="B66" s="3">
        <f>IF(Inputs!$B$26&lt;&gt;"Ready to model","PENDING INPUTS",L65)</f>
        <v>0</v>
      </c>
      <c r="C66" s="3">
        <f>IF(Inputs!$B$26&lt;&gt;"Ready to model","PENDING INPUTS",M65)</f>
        <v>0</v>
      </c>
      <c r="D66" s="3">
        <f>IF(Inputs!$B$26&lt;&gt;"Ready to model","PENDING INPUTS",ROUND(B66*(Inputs!$B$5)/12,2))</f>
        <v>0</v>
      </c>
      <c r="E66" s="3">
        <f>IF(Inputs!$B$26&lt;&gt;"Ready to model","PENDING INPUTS",ROUND(C66*Inputs!$B$5/12,2))</f>
        <v>0</v>
      </c>
      <c r="F66" s="3">
        <f>IF(Inputs!$B$26&lt;&gt;"Ready to model","PENDING INPUTS",MIN(B66+D66,Inputs!$B$6))</f>
        <v>0</v>
      </c>
      <c r="G66" s="3">
        <f>IF(Inputs!$B$26&lt;&gt;"Ready to model","PENDING INPUTS",MIN(C66+E66,Inputs!$B$9))</f>
        <v>0</v>
      </c>
      <c r="H66" s="3">
        <f>IF(Inputs!$B$26&lt;&gt;"Ready to model","PENDING INPUTS",F66+G66)</f>
        <v>0</v>
      </c>
      <c r="I66" s="3">
        <f>IF(Inputs!$B$26&lt;&gt;"Ready to model","PENDING INPUTS",MAX(0,F66+G66-H66))</f>
        <v>0</v>
      </c>
      <c r="J66" s="3">
        <f>IF(Inputs!$B$26&lt;&gt;"Ready to model","PENDING INPUTS",IF(F66+G66&gt;H66,IF(F66+G66=0,0,H66*F66/(F66+G66)),MIN(B66+D66,F66+MAX(0,H66-F66-G66-IF((Inputs!$B$5)&lt;Inputs!$B$5,C66+E66-G66,0)))))</f>
        <v>0</v>
      </c>
      <c r="K66" s="3">
        <f>IF(Inputs!$B$26&lt;&gt;"Ready to model","PENDING INPUTS",MIN(C66+E66,MAX(0,H66-J66)))</f>
        <v>0</v>
      </c>
      <c r="L66" s="3">
        <f>IF(Inputs!$B$26&lt;&gt;"Ready to model","PENDING INPUTS",MAX(0,B66+D66-J66))</f>
        <v>0</v>
      </c>
      <c r="M66" s="3">
        <f>IF(Inputs!$B$26&lt;&gt;"Ready to model","PENDING INPUTS",MAX(0,C66+E66-K66))</f>
        <v>0</v>
      </c>
      <c r="N66" s="3">
        <f>IF(Inputs!$B$26&lt;&gt;"Ready to model","PENDING INPUTS",L66+M66)</f>
        <v>0</v>
      </c>
      <c r="O66" s="3">
        <f>IF(Inputs!$B$26&lt;&gt;"Ready to model","PENDING INPUTS",D66+E66+O65)</f>
        <v>5438.9299999999994</v>
      </c>
      <c r="P66" s="3">
        <f>IF(Inputs!$B$26&lt;&gt;"Ready to model","PENDING INPUTS",J66+K66+P65)</f>
        <v>15338.93</v>
      </c>
    </row>
    <row r="67" spans="1:16" ht="27.95" customHeight="1" x14ac:dyDescent="0.25">
      <c r="A67">
        <v>63</v>
      </c>
      <c r="B67" s="3">
        <f>IF(Inputs!$B$26&lt;&gt;"Ready to model","PENDING INPUTS",L66)</f>
        <v>0</v>
      </c>
      <c r="C67" s="3">
        <f>IF(Inputs!$B$26&lt;&gt;"Ready to model","PENDING INPUTS",M66)</f>
        <v>0</v>
      </c>
      <c r="D67" s="3">
        <f>IF(Inputs!$B$26&lt;&gt;"Ready to model","PENDING INPUTS",ROUND(B67*(Inputs!$B$5)/12,2))</f>
        <v>0</v>
      </c>
      <c r="E67" s="3">
        <f>IF(Inputs!$B$26&lt;&gt;"Ready to model","PENDING INPUTS",ROUND(C67*Inputs!$B$5/12,2))</f>
        <v>0</v>
      </c>
      <c r="F67" s="3">
        <f>IF(Inputs!$B$26&lt;&gt;"Ready to model","PENDING INPUTS",MIN(B67+D67,Inputs!$B$6))</f>
        <v>0</v>
      </c>
      <c r="G67" s="3">
        <f>IF(Inputs!$B$26&lt;&gt;"Ready to model","PENDING INPUTS",MIN(C67+E67,Inputs!$B$9))</f>
        <v>0</v>
      </c>
      <c r="H67" s="3">
        <f>IF(Inputs!$B$26&lt;&gt;"Ready to model","PENDING INPUTS",F67+G67)</f>
        <v>0</v>
      </c>
      <c r="I67" s="3">
        <f>IF(Inputs!$B$26&lt;&gt;"Ready to model","PENDING INPUTS",MAX(0,F67+G67-H67))</f>
        <v>0</v>
      </c>
      <c r="J67" s="3">
        <f>IF(Inputs!$B$26&lt;&gt;"Ready to model","PENDING INPUTS",IF(F67+G67&gt;H67,IF(F67+G67=0,0,H67*F67/(F67+G67)),MIN(B67+D67,F67+MAX(0,H67-F67-G67-IF((Inputs!$B$5)&lt;Inputs!$B$5,C67+E67-G67,0)))))</f>
        <v>0</v>
      </c>
      <c r="K67" s="3">
        <f>IF(Inputs!$B$26&lt;&gt;"Ready to model","PENDING INPUTS",MIN(C67+E67,MAX(0,H67-J67)))</f>
        <v>0</v>
      </c>
      <c r="L67" s="3">
        <f>IF(Inputs!$B$26&lt;&gt;"Ready to model","PENDING INPUTS",MAX(0,B67+D67-J67))</f>
        <v>0</v>
      </c>
      <c r="M67" s="3">
        <f>IF(Inputs!$B$26&lt;&gt;"Ready to model","PENDING INPUTS",MAX(0,C67+E67-K67))</f>
        <v>0</v>
      </c>
      <c r="N67" s="3">
        <f>IF(Inputs!$B$26&lt;&gt;"Ready to model","PENDING INPUTS",L67+M67)</f>
        <v>0</v>
      </c>
      <c r="O67" s="3">
        <f>IF(Inputs!$B$26&lt;&gt;"Ready to model","PENDING INPUTS",D67+E67+O66)</f>
        <v>5438.9299999999994</v>
      </c>
      <c r="P67" s="3">
        <f>IF(Inputs!$B$26&lt;&gt;"Ready to model","PENDING INPUTS",J67+K67+P66)</f>
        <v>15338.93</v>
      </c>
    </row>
    <row r="68" spans="1:16" ht="27.95" customHeight="1" x14ac:dyDescent="0.25">
      <c r="A68">
        <v>64</v>
      </c>
      <c r="B68" s="3">
        <f>IF(Inputs!$B$26&lt;&gt;"Ready to model","PENDING INPUTS",L67)</f>
        <v>0</v>
      </c>
      <c r="C68" s="3">
        <f>IF(Inputs!$B$26&lt;&gt;"Ready to model","PENDING INPUTS",M67)</f>
        <v>0</v>
      </c>
      <c r="D68" s="3">
        <f>IF(Inputs!$B$26&lt;&gt;"Ready to model","PENDING INPUTS",ROUND(B68*(Inputs!$B$5)/12,2))</f>
        <v>0</v>
      </c>
      <c r="E68" s="3">
        <f>IF(Inputs!$B$26&lt;&gt;"Ready to model","PENDING INPUTS",ROUND(C68*Inputs!$B$5/12,2))</f>
        <v>0</v>
      </c>
      <c r="F68" s="3">
        <f>IF(Inputs!$B$26&lt;&gt;"Ready to model","PENDING INPUTS",MIN(B68+D68,Inputs!$B$6))</f>
        <v>0</v>
      </c>
      <c r="G68" s="3">
        <f>IF(Inputs!$B$26&lt;&gt;"Ready to model","PENDING INPUTS",MIN(C68+E68,Inputs!$B$9))</f>
        <v>0</v>
      </c>
      <c r="H68" s="3">
        <f>IF(Inputs!$B$26&lt;&gt;"Ready to model","PENDING INPUTS",F68+G68)</f>
        <v>0</v>
      </c>
      <c r="I68" s="3">
        <f>IF(Inputs!$B$26&lt;&gt;"Ready to model","PENDING INPUTS",MAX(0,F68+G68-H68))</f>
        <v>0</v>
      </c>
      <c r="J68" s="3">
        <f>IF(Inputs!$B$26&lt;&gt;"Ready to model","PENDING INPUTS",IF(F68+G68&gt;H68,IF(F68+G68=0,0,H68*F68/(F68+G68)),MIN(B68+D68,F68+MAX(0,H68-F68-G68-IF((Inputs!$B$5)&lt;Inputs!$B$5,C68+E68-G68,0)))))</f>
        <v>0</v>
      </c>
      <c r="K68" s="3">
        <f>IF(Inputs!$B$26&lt;&gt;"Ready to model","PENDING INPUTS",MIN(C68+E68,MAX(0,H68-J68)))</f>
        <v>0</v>
      </c>
      <c r="L68" s="3">
        <f>IF(Inputs!$B$26&lt;&gt;"Ready to model","PENDING INPUTS",MAX(0,B68+D68-J68))</f>
        <v>0</v>
      </c>
      <c r="M68" s="3">
        <f>IF(Inputs!$B$26&lt;&gt;"Ready to model","PENDING INPUTS",MAX(0,C68+E68-K68))</f>
        <v>0</v>
      </c>
      <c r="N68" s="3">
        <f>IF(Inputs!$B$26&lt;&gt;"Ready to model","PENDING INPUTS",L68+M68)</f>
        <v>0</v>
      </c>
      <c r="O68" s="3">
        <f>IF(Inputs!$B$26&lt;&gt;"Ready to model","PENDING INPUTS",D68+E68+O67)</f>
        <v>5438.9299999999994</v>
      </c>
      <c r="P68" s="3">
        <f>IF(Inputs!$B$26&lt;&gt;"Ready to model","PENDING INPUTS",J68+K68+P67)</f>
        <v>15338.93</v>
      </c>
    </row>
    <row r="69" spans="1:16" ht="27.95" customHeight="1" x14ac:dyDescent="0.25">
      <c r="A69">
        <v>65</v>
      </c>
      <c r="B69" s="3">
        <f>IF(Inputs!$B$26&lt;&gt;"Ready to model","PENDING INPUTS",L68)</f>
        <v>0</v>
      </c>
      <c r="C69" s="3">
        <f>IF(Inputs!$B$26&lt;&gt;"Ready to model","PENDING INPUTS",M68)</f>
        <v>0</v>
      </c>
      <c r="D69" s="3">
        <f>IF(Inputs!$B$26&lt;&gt;"Ready to model","PENDING INPUTS",ROUND(B69*(Inputs!$B$5)/12,2))</f>
        <v>0</v>
      </c>
      <c r="E69" s="3">
        <f>IF(Inputs!$B$26&lt;&gt;"Ready to model","PENDING INPUTS",ROUND(C69*Inputs!$B$5/12,2))</f>
        <v>0</v>
      </c>
      <c r="F69" s="3">
        <f>IF(Inputs!$B$26&lt;&gt;"Ready to model","PENDING INPUTS",MIN(B69+D69,Inputs!$B$6))</f>
        <v>0</v>
      </c>
      <c r="G69" s="3">
        <f>IF(Inputs!$B$26&lt;&gt;"Ready to model","PENDING INPUTS",MIN(C69+E69,Inputs!$B$9))</f>
        <v>0</v>
      </c>
      <c r="H69" s="3">
        <f>IF(Inputs!$B$26&lt;&gt;"Ready to model","PENDING INPUTS",F69+G69)</f>
        <v>0</v>
      </c>
      <c r="I69" s="3">
        <f>IF(Inputs!$B$26&lt;&gt;"Ready to model","PENDING INPUTS",MAX(0,F69+G69-H69))</f>
        <v>0</v>
      </c>
      <c r="J69" s="3">
        <f>IF(Inputs!$B$26&lt;&gt;"Ready to model","PENDING INPUTS",IF(F69+G69&gt;H69,IF(F69+G69=0,0,H69*F69/(F69+G69)),MIN(B69+D69,F69+MAX(0,H69-F69-G69-IF((Inputs!$B$5)&lt;Inputs!$B$5,C69+E69-G69,0)))))</f>
        <v>0</v>
      </c>
      <c r="K69" s="3">
        <f>IF(Inputs!$B$26&lt;&gt;"Ready to model","PENDING INPUTS",MIN(C69+E69,MAX(0,H69-J69)))</f>
        <v>0</v>
      </c>
      <c r="L69" s="3">
        <f>IF(Inputs!$B$26&lt;&gt;"Ready to model","PENDING INPUTS",MAX(0,B69+D69-J69))</f>
        <v>0</v>
      </c>
      <c r="M69" s="3">
        <f>IF(Inputs!$B$26&lt;&gt;"Ready to model","PENDING INPUTS",MAX(0,C69+E69-K69))</f>
        <v>0</v>
      </c>
      <c r="N69" s="3">
        <f>IF(Inputs!$B$26&lt;&gt;"Ready to model","PENDING INPUTS",L69+M69)</f>
        <v>0</v>
      </c>
      <c r="O69" s="3">
        <f>IF(Inputs!$B$26&lt;&gt;"Ready to model","PENDING INPUTS",D69+E69+O68)</f>
        <v>5438.9299999999994</v>
      </c>
      <c r="P69" s="3">
        <f>IF(Inputs!$B$26&lt;&gt;"Ready to model","PENDING INPUTS",J69+K69+P68)</f>
        <v>15338.93</v>
      </c>
    </row>
    <row r="70" spans="1:16" ht="27.95" customHeight="1" x14ac:dyDescent="0.25">
      <c r="A70">
        <v>66</v>
      </c>
      <c r="B70" s="3">
        <f>IF(Inputs!$B$26&lt;&gt;"Ready to model","PENDING INPUTS",L69)</f>
        <v>0</v>
      </c>
      <c r="C70" s="3">
        <f>IF(Inputs!$B$26&lt;&gt;"Ready to model","PENDING INPUTS",M69)</f>
        <v>0</v>
      </c>
      <c r="D70" s="3">
        <f>IF(Inputs!$B$26&lt;&gt;"Ready to model","PENDING INPUTS",ROUND(B70*(Inputs!$B$5)/12,2))</f>
        <v>0</v>
      </c>
      <c r="E70" s="3">
        <f>IF(Inputs!$B$26&lt;&gt;"Ready to model","PENDING INPUTS",ROUND(C70*Inputs!$B$5/12,2))</f>
        <v>0</v>
      </c>
      <c r="F70" s="3">
        <f>IF(Inputs!$B$26&lt;&gt;"Ready to model","PENDING INPUTS",MIN(B70+D70,Inputs!$B$6))</f>
        <v>0</v>
      </c>
      <c r="G70" s="3">
        <f>IF(Inputs!$B$26&lt;&gt;"Ready to model","PENDING INPUTS",MIN(C70+E70,Inputs!$B$9))</f>
        <v>0</v>
      </c>
      <c r="H70" s="3">
        <f>IF(Inputs!$B$26&lt;&gt;"Ready to model","PENDING INPUTS",F70+G70)</f>
        <v>0</v>
      </c>
      <c r="I70" s="3">
        <f>IF(Inputs!$B$26&lt;&gt;"Ready to model","PENDING INPUTS",MAX(0,F70+G70-H70))</f>
        <v>0</v>
      </c>
      <c r="J70" s="3">
        <f>IF(Inputs!$B$26&lt;&gt;"Ready to model","PENDING INPUTS",IF(F70+G70&gt;H70,IF(F70+G70=0,0,H70*F70/(F70+G70)),MIN(B70+D70,F70+MAX(0,H70-F70-G70-IF((Inputs!$B$5)&lt;Inputs!$B$5,C70+E70-G70,0)))))</f>
        <v>0</v>
      </c>
      <c r="K70" s="3">
        <f>IF(Inputs!$B$26&lt;&gt;"Ready to model","PENDING INPUTS",MIN(C70+E70,MAX(0,H70-J70)))</f>
        <v>0</v>
      </c>
      <c r="L70" s="3">
        <f>IF(Inputs!$B$26&lt;&gt;"Ready to model","PENDING INPUTS",MAX(0,B70+D70-J70))</f>
        <v>0</v>
      </c>
      <c r="M70" s="3">
        <f>IF(Inputs!$B$26&lt;&gt;"Ready to model","PENDING INPUTS",MAX(0,C70+E70-K70))</f>
        <v>0</v>
      </c>
      <c r="N70" s="3">
        <f>IF(Inputs!$B$26&lt;&gt;"Ready to model","PENDING INPUTS",L70+M70)</f>
        <v>0</v>
      </c>
      <c r="O70" s="3">
        <f>IF(Inputs!$B$26&lt;&gt;"Ready to model","PENDING INPUTS",D70+E70+O69)</f>
        <v>5438.9299999999994</v>
      </c>
      <c r="P70" s="3">
        <f>IF(Inputs!$B$26&lt;&gt;"Ready to model","PENDING INPUTS",J70+K70+P69)</f>
        <v>15338.93</v>
      </c>
    </row>
    <row r="71" spans="1:16" ht="27.95" customHeight="1" x14ac:dyDescent="0.25">
      <c r="A71">
        <v>67</v>
      </c>
      <c r="B71" s="3">
        <f>IF(Inputs!$B$26&lt;&gt;"Ready to model","PENDING INPUTS",L70)</f>
        <v>0</v>
      </c>
      <c r="C71" s="3">
        <f>IF(Inputs!$B$26&lt;&gt;"Ready to model","PENDING INPUTS",M70)</f>
        <v>0</v>
      </c>
      <c r="D71" s="3">
        <f>IF(Inputs!$B$26&lt;&gt;"Ready to model","PENDING INPUTS",ROUND(B71*(Inputs!$B$5)/12,2))</f>
        <v>0</v>
      </c>
      <c r="E71" s="3">
        <f>IF(Inputs!$B$26&lt;&gt;"Ready to model","PENDING INPUTS",ROUND(C71*Inputs!$B$5/12,2))</f>
        <v>0</v>
      </c>
      <c r="F71" s="3">
        <f>IF(Inputs!$B$26&lt;&gt;"Ready to model","PENDING INPUTS",MIN(B71+D71,Inputs!$B$6))</f>
        <v>0</v>
      </c>
      <c r="G71" s="3">
        <f>IF(Inputs!$B$26&lt;&gt;"Ready to model","PENDING INPUTS",MIN(C71+E71,Inputs!$B$9))</f>
        <v>0</v>
      </c>
      <c r="H71" s="3">
        <f>IF(Inputs!$B$26&lt;&gt;"Ready to model","PENDING INPUTS",F71+G71)</f>
        <v>0</v>
      </c>
      <c r="I71" s="3">
        <f>IF(Inputs!$B$26&lt;&gt;"Ready to model","PENDING INPUTS",MAX(0,F71+G71-H71))</f>
        <v>0</v>
      </c>
      <c r="J71" s="3">
        <f>IF(Inputs!$B$26&lt;&gt;"Ready to model","PENDING INPUTS",IF(F71+G71&gt;H71,IF(F71+G71=0,0,H71*F71/(F71+G71)),MIN(B71+D71,F71+MAX(0,H71-F71-G71-IF((Inputs!$B$5)&lt;Inputs!$B$5,C71+E71-G71,0)))))</f>
        <v>0</v>
      </c>
      <c r="K71" s="3">
        <f>IF(Inputs!$B$26&lt;&gt;"Ready to model","PENDING INPUTS",MIN(C71+E71,MAX(0,H71-J71)))</f>
        <v>0</v>
      </c>
      <c r="L71" s="3">
        <f>IF(Inputs!$B$26&lt;&gt;"Ready to model","PENDING INPUTS",MAX(0,B71+D71-J71))</f>
        <v>0</v>
      </c>
      <c r="M71" s="3">
        <f>IF(Inputs!$B$26&lt;&gt;"Ready to model","PENDING INPUTS",MAX(0,C71+E71-K71))</f>
        <v>0</v>
      </c>
      <c r="N71" s="3">
        <f>IF(Inputs!$B$26&lt;&gt;"Ready to model","PENDING INPUTS",L71+M71)</f>
        <v>0</v>
      </c>
      <c r="O71" s="3">
        <f>IF(Inputs!$B$26&lt;&gt;"Ready to model","PENDING INPUTS",D71+E71+O70)</f>
        <v>5438.9299999999994</v>
      </c>
      <c r="P71" s="3">
        <f>IF(Inputs!$B$26&lt;&gt;"Ready to model","PENDING INPUTS",J71+K71+P70)</f>
        <v>15338.93</v>
      </c>
    </row>
    <row r="72" spans="1:16" ht="27.95" customHeight="1" x14ac:dyDescent="0.25">
      <c r="A72">
        <v>68</v>
      </c>
      <c r="B72" s="3">
        <f>IF(Inputs!$B$26&lt;&gt;"Ready to model","PENDING INPUTS",L71)</f>
        <v>0</v>
      </c>
      <c r="C72" s="3">
        <f>IF(Inputs!$B$26&lt;&gt;"Ready to model","PENDING INPUTS",M71)</f>
        <v>0</v>
      </c>
      <c r="D72" s="3">
        <f>IF(Inputs!$B$26&lt;&gt;"Ready to model","PENDING INPUTS",ROUND(B72*(Inputs!$B$5)/12,2))</f>
        <v>0</v>
      </c>
      <c r="E72" s="3">
        <f>IF(Inputs!$B$26&lt;&gt;"Ready to model","PENDING INPUTS",ROUND(C72*Inputs!$B$5/12,2))</f>
        <v>0</v>
      </c>
      <c r="F72" s="3">
        <f>IF(Inputs!$B$26&lt;&gt;"Ready to model","PENDING INPUTS",MIN(B72+D72,Inputs!$B$6))</f>
        <v>0</v>
      </c>
      <c r="G72" s="3">
        <f>IF(Inputs!$B$26&lt;&gt;"Ready to model","PENDING INPUTS",MIN(C72+E72,Inputs!$B$9))</f>
        <v>0</v>
      </c>
      <c r="H72" s="3">
        <f>IF(Inputs!$B$26&lt;&gt;"Ready to model","PENDING INPUTS",F72+G72)</f>
        <v>0</v>
      </c>
      <c r="I72" s="3">
        <f>IF(Inputs!$B$26&lt;&gt;"Ready to model","PENDING INPUTS",MAX(0,F72+G72-H72))</f>
        <v>0</v>
      </c>
      <c r="J72" s="3">
        <f>IF(Inputs!$B$26&lt;&gt;"Ready to model","PENDING INPUTS",IF(F72+G72&gt;H72,IF(F72+G72=0,0,H72*F72/(F72+G72)),MIN(B72+D72,F72+MAX(0,H72-F72-G72-IF((Inputs!$B$5)&lt;Inputs!$B$5,C72+E72-G72,0)))))</f>
        <v>0</v>
      </c>
      <c r="K72" s="3">
        <f>IF(Inputs!$B$26&lt;&gt;"Ready to model","PENDING INPUTS",MIN(C72+E72,MAX(0,H72-J72)))</f>
        <v>0</v>
      </c>
      <c r="L72" s="3">
        <f>IF(Inputs!$B$26&lt;&gt;"Ready to model","PENDING INPUTS",MAX(0,B72+D72-J72))</f>
        <v>0</v>
      </c>
      <c r="M72" s="3">
        <f>IF(Inputs!$B$26&lt;&gt;"Ready to model","PENDING INPUTS",MAX(0,C72+E72-K72))</f>
        <v>0</v>
      </c>
      <c r="N72" s="3">
        <f>IF(Inputs!$B$26&lt;&gt;"Ready to model","PENDING INPUTS",L72+M72)</f>
        <v>0</v>
      </c>
      <c r="O72" s="3">
        <f>IF(Inputs!$B$26&lt;&gt;"Ready to model","PENDING INPUTS",D72+E72+O71)</f>
        <v>5438.9299999999994</v>
      </c>
      <c r="P72" s="3">
        <f>IF(Inputs!$B$26&lt;&gt;"Ready to model","PENDING INPUTS",J72+K72+P71)</f>
        <v>15338.93</v>
      </c>
    </row>
    <row r="73" spans="1:16" ht="27.95" customHeight="1" x14ac:dyDescent="0.25">
      <c r="A73">
        <v>69</v>
      </c>
      <c r="B73" s="3">
        <f>IF(Inputs!$B$26&lt;&gt;"Ready to model","PENDING INPUTS",L72)</f>
        <v>0</v>
      </c>
      <c r="C73" s="3">
        <f>IF(Inputs!$B$26&lt;&gt;"Ready to model","PENDING INPUTS",M72)</f>
        <v>0</v>
      </c>
      <c r="D73" s="3">
        <f>IF(Inputs!$B$26&lt;&gt;"Ready to model","PENDING INPUTS",ROUND(B73*(Inputs!$B$5)/12,2))</f>
        <v>0</v>
      </c>
      <c r="E73" s="3">
        <f>IF(Inputs!$B$26&lt;&gt;"Ready to model","PENDING INPUTS",ROUND(C73*Inputs!$B$5/12,2))</f>
        <v>0</v>
      </c>
      <c r="F73" s="3">
        <f>IF(Inputs!$B$26&lt;&gt;"Ready to model","PENDING INPUTS",MIN(B73+D73,Inputs!$B$6))</f>
        <v>0</v>
      </c>
      <c r="G73" s="3">
        <f>IF(Inputs!$B$26&lt;&gt;"Ready to model","PENDING INPUTS",MIN(C73+E73,Inputs!$B$9))</f>
        <v>0</v>
      </c>
      <c r="H73" s="3">
        <f>IF(Inputs!$B$26&lt;&gt;"Ready to model","PENDING INPUTS",F73+G73)</f>
        <v>0</v>
      </c>
      <c r="I73" s="3">
        <f>IF(Inputs!$B$26&lt;&gt;"Ready to model","PENDING INPUTS",MAX(0,F73+G73-H73))</f>
        <v>0</v>
      </c>
      <c r="J73" s="3">
        <f>IF(Inputs!$B$26&lt;&gt;"Ready to model","PENDING INPUTS",IF(F73+G73&gt;H73,IF(F73+G73=0,0,H73*F73/(F73+G73)),MIN(B73+D73,F73+MAX(0,H73-F73-G73-IF((Inputs!$B$5)&lt;Inputs!$B$5,C73+E73-G73,0)))))</f>
        <v>0</v>
      </c>
      <c r="K73" s="3">
        <f>IF(Inputs!$B$26&lt;&gt;"Ready to model","PENDING INPUTS",MIN(C73+E73,MAX(0,H73-J73)))</f>
        <v>0</v>
      </c>
      <c r="L73" s="3">
        <f>IF(Inputs!$B$26&lt;&gt;"Ready to model","PENDING INPUTS",MAX(0,B73+D73-J73))</f>
        <v>0</v>
      </c>
      <c r="M73" s="3">
        <f>IF(Inputs!$B$26&lt;&gt;"Ready to model","PENDING INPUTS",MAX(0,C73+E73-K73))</f>
        <v>0</v>
      </c>
      <c r="N73" s="3">
        <f>IF(Inputs!$B$26&lt;&gt;"Ready to model","PENDING INPUTS",L73+M73)</f>
        <v>0</v>
      </c>
      <c r="O73" s="3">
        <f>IF(Inputs!$B$26&lt;&gt;"Ready to model","PENDING INPUTS",D73+E73+O72)</f>
        <v>5438.9299999999994</v>
      </c>
      <c r="P73" s="3">
        <f>IF(Inputs!$B$26&lt;&gt;"Ready to model","PENDING INPUTS",J73+K73+P72)</f>
        <v>15338.93</v>
      </c>
    </row>
    <row r="74" spans="1:16" ht="27.95" customHeight="1" x14ac:dyDescent="0.25">
      <c r="A74">
        <v>70</v>
      </c>
      <c r="B74" s="3">
        <f>IF(Inputs!$B$26&lt;&gt;"Ready to model","PENDING INPUTS",L73)</f>
        <v>0</v>
      </c>
      <c r="C74" s="3">
        <f>IF(Inputs!$B$26&lt;&gt;"Ready to model","PENDING INPUTS",M73)</f>
        <v>0</v>
      </c>
      <c r="D74" s="3">
        <f>IF(Inputs!$B$26&lt;&gt;"Ready to model","PENDING INPUTS",ROUND(B74*(Inputs!$B$5)/12,2))</f>
        <v>0</v>
      </c>
      <c r="E74" s="3">
        <f>IF(Inputs!$B$26&lt;&gt;"Ready to model","PENDING INPUTS",ROUND(C74*Inputs!$B$5/12,2))</f>
        <v>0</v>
      </c>
      <c r="F74" s="3">
        <f>IF(Inputs!$B$26&lt;&gt;"Ready to model","PENDING INPUTS",MIN(B74+D74,Inputs!$B$6))</f>
        <v>0</v>
      </c>
      <c r="G74" s="3">
        <f>IF(Inputs!$B$26&lt;&gt;"Ready to model","PENDING INPUTS",MIN(C74+E74,Inputs!$B$9))</f>
        <v>0</v>
      </c>
      <c r="H74" s="3">
        <f>IF(Inputs!$B$26&lt;&gt;"Ready to model","PENDING INPUTS",F74+G74)</f>
        <v>0</v>
      </c>
      <c r="I74" s="3">
        <f>IF(Inputs!$B$26&lt;&gt;"Ready to model","PENDING INPUTS",MAX(0,F74+G74-H74))</f>
        <v>0</v>
      </c>
      <c r="J74" s="3">
        <f>IF(Inputs!$B$26&lt;&gt;"Ready to model","PENDING INPUTS",IF(F74+G74&gt;H74,IF(F74+G74=0,0,H74*F74/(F74+G74)),MIN(B74+D74,F74+MAX(0,H74-F74-G74-IF((Inputs!$B$5)&lt;Inputs!$B$5,C74+E74-G74,0)))))</f>
        <v>0</v>
      </c>
      <c r="K74" s="3">
        <f>IF(Inputs!$B$26&lt;&gt;"Ready to model","PENDING INPUTS",MIN(C74+E74,MAX(0,H74-J74)))</f>
        <v>0</v>
      </c>
      <c r="L74" s="3">
        <f>IF(Inputs!$B$26&lt;&gt;"Ready to model","PENDING INPUTS",MAX(0,B74+D74-J74))</f>
        <v>0</v>
      </c>
      <c r="M74" s="3">
        <f>IF(Inputs!$B$26&lt;&gt;"Ready to model","PENDING INPUTS",MAX(0,C74+E74-K74))</f>
        <v>0</v>
      </c>
      <c r="N74" s="3">
        <f>IF(Inputs!$B$26&lt;&gt;"Ready to model","PENDING INPUTS",L74+M74)</f>
        <v>0</v>
      </c>
      <c r="O74" s="3">
        <f>IF(Inputs!$B$26&lt;&gt;"Ready to model","PENDING INPUTS",D74+E74+O73)</f>
        <v>5438.9299999999994</v>
      </c>
      <c r="P74" s="3">
        <f>IF(Inputs!$B$26&lt;&gt;"Ready to model","PENDING INPUTS",J74+K74+P73)</f>
        <v>15338.93</v>
      </c>
    </row>
    <row r="75" spans="1:16" ht="27.95" customHeight="1" x14ac:dyDescent="0.25">
      <c r="A75">
        <v>71</v>
      </c>
      <c r="B75" s="3">
        <f>IF(Inputs!$B$26&lt;&gt;"Ready to model","PENDING INPUTS",L74)</f>
        <v>0</v>
      </c>
      <c r="C75" s="3">
        <f>IF(Inputs!$B$26&lt;&gt;"Ready to model","PENDING INPUTS",M74)</f>
        <v>0</v>
      </c>
      <c r="D75" s="3">
        <f>IF(Inputs!$B$26&lt;&gt;"Ready to model","PENDING INPUTS",ROUND(B75*(Inputs!$B$5)/12,2))</f>
        <v>0</v>
      </c>
      <c r="E75" s="3">
        <f>IF(Inputs!$B$26&lt;&gt;"Ready to model","PENDING INPUTS",ROUND(C75*Inputs!$B$5/12,2))</f>
        <v>0</v>
      </c>
      <c r="F75" s="3">
        <f>IF(Inputs!$B$26&lt;&gt;"Ready to model","PENDING INPUTS",MIN(B75+D75,Inputs!$B$6))</f>
        <v>0</v>
      </c>
      <c r="G75" s="3">
        <f>IF(Inputs!$B$26&lt;&gt;"Ready to model","PENDING INPUTS",MIN(C75+E75,Inputs!$B$9))</f>
        <v>0</v>
      </c>
      <c r="H75" s="3">
        <f>IF(Inputs!$B$26&lt;&gt;"Ready to model","PENDING INPUTS",F75+G75)</f>
        <v>0</v>
      </c>
      <c r="I75" s="3">
        <f>IF(Inputs!$B$26&lt;&gt;"Ready to model","PENDING INPUTS",MAX(0,F75+G75-H75))</f>
        <v>0</v>
      </c>
      <c r="J75" s="3">
        <f>IF(Inputs!$B$26&lt;&gt;"Ready to model","PENDING INPUTS",IF(F75+G75&gt;H75,IF(F75+G75=0,0,H75*F75/(F75+G75)),MIN(B75+D75,F75+MAX(0,H75-F75-G75-IF((Inputs!$B$5)&lt;Inputs!$B$5,C75+E75-G75,0)))))</f>
        <v>0</v>
      </c>
      <c r="K75" s="3">
        <f>IF(Inputs!$B$26&lt;&gt;"Ready to model","PENDING INPUTS",MIN(C75+E75,MAX(0,H75-J75)))</f>
        <v>0</v>
      </c>
      <c r="L75" s="3">
        <f>IF(Inputs!$B$26&lt;&gt;"Ready to model","PENDING INPUTS",MAX(0,B75+D75-J75))</f>
        <v>0</v>
      </c>
      <c r="M75" s="3">
        <f>IF(Inputs!$B$26&lt;&gt;"Ready to model","PENDING INPUTS",MAX(0,C75+E75-K75))</f>
        <v>0</v>
      </c>
      <c r="N75" s="3">
        <f>IF(Inputs!$B$26&lt;&gt;"Ready to model","PENDING INPUTS",L75+M75)</f>
        <v>0</v>
      </c>
      <c r="O75" s="3">
        <f>IF(Inputs!$B$26&lt;&gt;"Ready to model","PENDING INPUTS",D75+E75+O74)</f>
        <v>5438.9299999999994</v>
      </c>
      <c r="P75" s="3">
        <f>IF(Inputs!$B$26&lt;&gt;"Ready to model","PENDING INPUTS",J75+K75+P74)</f>
        <v>15338.93</v>
      </c>
    </row>
    <row r="76" spans="1:16" ht="27.95" customHeight="1" x14ac:dyDescent="0.25">
      <c r="A76">
        <v>72</v>
      </c>
      <c r="B76" s="3">
        <f>IF(Inputs!$B$26&lt;&gt;"Ready to model","PENDING INPUTS",L75)</f>
        <v>0</v>
      </c>
      <c r="C76" s="3">
        <f>IF(Inputs!$B$26&lt;&gt;"Ready to model","PENDING INPUTS",M75)</f>
        <v>0</v>
      </c>
      <c r="D76" s="3">
        <f>IF(Inputs!$B$26&lt;&gt;"Ready to model","PENDING INPUTS",ROUND(B76*(Inputs!$B$5)/12,2))</f>
        <v>0</v>
      </c>
      <c r="E76" s="3">
        <f>IF(Inputs!$B$26&lt;&gt;"Ready to model","PENDING INPUTS",ROUND(C76*Inputs!$B$5/12,2))</f>
        <v>0</v>
      </c>
      <c r="F76" s="3">
        <f>IF(Inputs!$B$26&lt;&gt;"Ready to model","PENDING INPUTS",MIN(B76+D76,Inputs!$B$6))</f>
        <v>0</v>
      </c>
      <c r="G76" s="3">
        <f>IF(Inputs!$B$26&lt;&gt;"Ready to model","PENDING INPUTS",MIN(C76+E76,Inputs!$B$9))</f>
        <v>0</v>
      </c>
      <c r="H76" s="3">
        <f>IF(Inputs!$B$26&lt;&gt;"Ready to model","PENDING INPUTS",F76+G76)</f>
        <v>0</v>
      </c>
      <c r="I76" s="3">
        <f>IF(Inputs!$B$26&lt;&gt;"Ready to model","PENDING INPUTS",MAX(0,F76+G76-H76))</f>
        <v>0</v>
      </c>
      <c r="J76" s="3">
        <f>IF(Inputs!$B$26&lt;&gt;"Ready to model","PENDING INPUTS",IF(F76+G76&gt;H76,IF(F76+G76=0,0,H76*F76/(F76+G76)),MIN(B76+D76,F76+MAX(0,H76-F76-G76-IF((Inputs!$B$5)&lt;Inputs!$B$5,C76+E76-G76,0)))))</f>
        <v>0</v>
      </c>
      <c r="K76" s="3">
        <f>IF(Inputs!$B$26&lt;&gt;"Ready to model","PENDING INPUTS",MIN(C76+E76,MAX(0,H76-J76)))</f>
        <v>0</v>
      </c>
      <c r="L76" s="3">
        <f>IF(Inputs!$B$26&lt;&gt;"Ready to model","PENDING INPUTS",MAX(0,B76+D76-J76))</f>
        <v>0</v>
      </c>
      <c r="M76" s="3">
        <f>IF(Inputs!$B$26&lt;&gt;"Ready to model","PENDING INPUTS",MAX(0,C76+E76-K76))</f>
        <v>0</v>
      </c>
      <c r="N76" s="3">
        <f>IF(Inputs!$B$26&lt;&gt;"Ready to model","PENDING INPUTS",L76+M76)</f>
        <v>0</v>
      </c>
      <c r="O76" s="3">
        <f>IF(Inputs!$B$26&lt;&gt;"Ready to model","PENDING INPUTS",D76+E76+O75)</f>
        <v>5438.9299999999994</v>
      </c>
      <c r="P76" s="3">
        <f>IF(Inputs!$B$26&lt;&gt;"Ready to model","PENDING INPUTS",J76+K76+P75)</f>
        <v>15338.93</v>
      </c>
    </row>
    <row r="77" spans="1:16" ht="27.95" customHeight="1" x14ac:dyDescent="0.25">
      <c r="A77">
        <v>73</v>
      </c>
      <c r="B77" s="3">
        <f>IF(Inputs!$B$26&lt;&gt;"Ready to model","PENDING INPUTS",L76)</f>
        <v>0</v>
      </c>
      <c r="C77" s="3">
        <f>IF(Inputs!$B$26&lt;&gt;"Ready to model","PENDING INPUTS",M76)</f>
        <v>0</v>
      </c>
      <c r="D77" s="3">
        <f>IF(Inputs!$B$26&lt;&gt;"Ready to model","PENDING INPUTS",ROUND(B77*(Inputs!$B$5)/12,2))</f>
        <v>0</v>
      </c>
      <c r="E77" s="3">
        <f>IF(Inputs!$B$26&lt;&gt;"Ready to model","PENDING INPUTS",ROUND(C77*Inputs!$B$5/12,2))</f>
        <v>0</v>
      </c>
      <c r="F77" s="3">
        <f>IF(Inputs!$B$26&lt;&gt;"Ready to model","PENDING INPUTS",MIN(B77+D77,Inputs!$B$6))</f>
        <v>0</v>
      </c>
      <c r="G77" s="3">
        <f>IF(Inputs!$B$26&lt;&gt;"Ready to model","PENDING INPUTS",MIN(C77+E77,Inputs!$B$9))</f>
        <v>0</v>
      </c>
      <c r="H77" s="3">
        <f>IF(Inputs!$B$26&lt;&gt;"Ready to model","PENDING INPUTS",F77+G77)</f>
        <v>0</v>
      </c>
      <c r="I77" s="3">
        <f>IF(Inputs!$B$26&lt;&gt;"Ready to model","PENDING INPUTS",MAX(0,F77+G77-H77))</f>
        <v>0</v>
      </c>
      <c r="J77" s="3">
        <f>IF(Inputs!$B$26&lt;&gt;"Ready to model","PENDING INPUTS",IF(F77+G77&gt;H77,IF(F77+G77=0,0,H77*F77/(F77+G77)),MIN(B77+D77,F77+MAX(0,H77-F77-G77-IF((Inputs!$B$5)&lt;Inputs!$B$5,C77+E77-G77,0)))))</f>
        <v>0</v>
      </c>
      <c r="K77" s="3">
        <f>IF(Inputs!$B$26&lt;&gt;"Ready to model","PENDING INPUTS",MIN(C77+E77,MAX(0,H77-J77)))</f>
        <v>0</v>
      </c>
      <c r="L77" s="3">
        <f>IF(Inputs!$B$26&lt;&gt;"Ready to model","PENDING INPUTS",MAX(0,B77+D77-J77))</f>
        <v>0</v>
      </c>
      <c r="M77" s="3">
        <f>IF(Inputs!$B$26&lt;&gt;"Ready to model","PENDING INPUTS",MAX(0,C77+E77-K77))</f>
        <v>0</v>
      </c>
      <c r="N77" s="3">
        <f>IF(Inputs!$B$26&lt;&gt;"Ready to model","PENDING INPUTS",L77+M77)</f>
        <v>0</v>
      </c>
      <c r="O77" s="3">
        <f>IF(Inputs!$B$26&lt;&gt;"Ready to model","PENDING INPUTS",D77+E77+O76)</f>
        <v>5438.9299999999994</v>
      </c>
      <c r="P77" s="3">
        <f>IF(Inputs!$B$26&lt;&gt;"Ready to model","PENDING INPUTS",J77+K77+P76)</f>
        <v>15338.93</v>
      </c>
    </row>
    <row r="78" spans="1:16" ht="27.95" customHeight="1" x14ac:dyDescent="0.25">
      <c r="A78">
        <v>74</v>
      </c>
      <c r="B78" s="3">
        <f>IF(Inputs!$B$26&lt;&gt;"Ready to model","PENDING INPUTS",L77)</f>
        <v>0</v>
      </c>
      <c r="C78" s="3">
        <f>IF(Inputs!$B$26&lt;&gt;"Ready to model","PENDING INPUTS",M77)</f>
        <v>0</v>
      </c>
      <c r="D78" s="3">
        <f>IF(Inputs!$B$26&lt;&gt;"Ready to model","PENDING INPUTS",ROUND(B78*(Inputs!$B$5)/12,2))</f>
        <v>0</v>
      </c>
      <c r="E78" s="3">
        <f>IF(Inputs!$B$26&lt;&gt;"Ready to model","PENDING INPUTS",ROUND(C78*Inputs!$B$5/12,2))</f>
        <v>0</v>
      </c>
      <c r="F78" s="3">
        <f>IF(Inputs!$B$26&lt;&gt;"Ready to model","PENDING INPUTS",MIN(B78+D78,Inputs!$B$6))</f>
        <v>0</v>
      </c>
      <c r="G78" s="3">
        <f>IF(Inputs!$B$26&lt;&gt;"Ready to model","PENDING INPUTS",MIN(C78+E78,Inputs!$B$9))</f>
        <v>0</v>
      </c>
      <c r="H78" s="3">
        <f>IF(Inputs!$B$26&lt;&gt;"Ready to model","PENDING INPUTS",F78+G78)</f>
        <v>0</v>
      </c>
      <c r="I78" s="3">
        <f>IF(Inputs!$B$26&lt;&gt;"Ready to model","PENDING INPUTS",MAX(0,F78+G78-H78))</f>
        <v>0</v>
      </c>
      <c r="J78" s="3">
        <f>IF(Inputs!$B$26&lt;&gt;"Ready to model","PENDING INPUTS",IF(F78+G78&gt;H78,IF(F78+G78=0,0,H78*F78/(F78+G78)),MIN(B78+D78,F78+MAX(0,H78-F78-G78-IF((Inputs!$B$5)&lt;Inputs!$B$5,C78+E78-G78,0)))))</f>
        <v>0</v>
      </c>
      <c r="K78" s="3">
        <f>IF(Inputs!$B$26&lt;&gt;"Ready to model","PENDING INPUTS",MIN(C78+E78,MAX(0,H78-J78)))</f>
        <v>0</v>
      </c>
      <c r="L78" s="3">
        <f>IF(Inputs!$B$26&lt;&gt;"Ready to model","PENDING INPUTS",MAX(0,B78+D78-J78))</f>
        <v>0</v>
      </c>
      <c r="M78" s="3">
        <f>IF(Inputs!$B$26&lt;&gt;"Ready to model","PENDING INPUTS",MAX(0,C78+E78-K78))</f>
        <v>0</v>
      </c>
      <c r="N78" s="3">
        <f>IF(Inputs!$B$26&lt;&gt;"Ready to model","PENDING INPUTS",L78+M78)</f>
        <v>0</v>
      </c>
      <c r="O78" s="3">
        <f>IF(Inputs!$B$26&lt;&gt;"Ready to model","PENDING INPUTS",D78+E78+O77)</f>
        <v>5438.9299999999994</v>
      </c>
      <c r="P78" s="3">
        <f>IF(Inputs!$B$26&lt;&gt;"Ready to model","PENDING INPUTS",J78+K78+P77)</f>
        <v>15338.93</v>
      </c>
    </row>
    <row r="79" spans="1:16" ht="27.95" customHeight="1" x14ac:dyDescent="0.25">
      <c r="A79">
        <v>75</v>
      </c>
      <c r="B79" s="3">
        <f>IF(Inputs!$B$26&lt;&gt;"Ready to model","PENDING INPUTS",L78)</f>
        <v>0</v>
      </c>
      <c r="C79" s="3">
        <f>IF(Inputs!$B$26&lt;&gt;"Ready to model","PENDING INPUTS",M78)</f>
        <v>0</v>
      </c>
      <c r="D79" s="3">
        <f>IF(Inputs!$B$26&lt;&gt;"Ready to model","PENDING INPUTS",ROUND(B79*(Inputs!$B$5)/12,2))</f>
        <v>0</v>
      </c>
      <c r="E79" s="3">
        <f>IF(Inputs!$B$26&lt;&gt;"Ready to model","PENDING INPUTS",ROUND(C79*Inputs!$B$5/12,2))</f>
        <v>0</v>
      </c>
      <c r="F79" s="3">
        <f>IF(Inputs!$B$26&lt;&gt;"Ready to model","PENDING INPUTS",MIN(B79+D79,Inputs!$B$6))</f>
        <v>0</v>
      </c>
      <c r="G79" s="3">
        <f>IF(Inputs!$B$26&lt;&gt;"Ready to model","PENDING INPUTS",MIN(C79+E79,Inputs!$B$9))</f>
        <v>0</v>
      </c>
      <c r="H79" s="3">
        <f>IF(Inputs!$B$26&lt;&gt;"Ready to model","PENDING INPUTS",F79+G79)</f>
        <v>0</v>
      </c>
      <c r="I79" s="3">
        <f>IF(Inputs!$B$26&lt;&gt;"Ready to model","PENDING INPUTS",MAX(0,F79+G79-H79))</f>
        <v>0</v>
      </c>
      <c r="J79" s="3">
        <f>IF(Inputs!$B$26&lt;&gt;"Ready to model","PENDING INPUTS",IF(F79+G79&gt;H79,IF(F79+G79=0,0,H79*F79/(F79+G79)),MIN(B79+D79,F79+MAX(0,H79-F79-G79-IF((Inputs!$B$5)&lt;Inputs!$B$5,C79+E79-G79,0)))))</f>
        <v>0</v>
      </c>
      <c r="K79" s="3">
        <f>IF(Inputs!$B$26&lt;&gt;"Ready to model","PENDING INPUTS",MIN(C79+E79,MAX(0,H79-J79)))</f>
        <v>0</v>
      </c>
      <c r="L79" s="3">
        <f>IF(Inputs!$B$26&lt;&gt;"Ready to model","PENDING INPUTS",MAX(0,B79+D79-J79))</f>
        <v>0</v>
      </c>
      <c r="M79" s="3">
        <f>IF(Inputs!$B$26&lt;&gt;"Ready to model","PENDING INPUTS",MAX(0,C79+E79-K79))</f>
        <v>0</v>
      </c>
      <c r="N79" s="3">
        <f>IF(Inputs!$B$26&lt;&gt;"Ready to model","PENDING INPUTS",L79+M79)</f>
        <v>0</v>
      </c>
      <c r="O79" s="3">
        <f>IF(Inputs!$B$26&lt;&gt;"Ready to model","PENDING INPUTS",D79+E79+O78)</f>
        <v>5438.9299999999994</v>
      </c>
      <c r="P79" s="3">
        <f>IF(Inputs!$B$26&lt;&gt;"Ready to model","PENDING INPUTS",J79+K79+P78)</f>
        <v>15338.93</v>
      </c>
    </row>
    <row r="80" spans="1:16" ht="27.95" customHeight="1" x14ac:dyDescent="0.25">
      <c r="A80">
        <v>76</v>
      </c>
      <c r="B80" s="3">
        <f>IF(Inputs!$B$26&lt;&gt;"Ready to model","PENDING INPUTS",L79)</f>
        <v>0</v>
      </c>
      <c r="C80" s="3">
        <f>IF(Inputs!$B$26&lt;&gt;"Ready to model","PENDING INPUTS",M79)</f>
        <v>0</v>
      </c>
      <c r="D80" s="3">
        <f>IF(Inputs!$B$26&lt;&gt;"Ready to model","PENDING INPUTS",ROUND(B80*(Inputs!$B$5)/12,2))</f>
        <v>0</v>
      </c>
      <c r="E80" s="3">
        <f>IF(Inputs!$B$26&lt;&gt;"Ready to model","PENDING INPUTS",ROUND(C80*Inputs!$B$5/12,2))</f>
        <v>0</v>
      </c>
      <c r="F80" s="3">
        <f>IF(Inputs!$B$26&lt;&gt;"Ready to model","PENDING INPUTS",MIN(B80+D80,Inputs!$B$6))</f>
        <v>0</v>
      </c>
      <c r="G80" s="3">
        <f>IF(Inputs!$B$26&lt;&gt;"Ready to model","PENDING INPUTS",MIN(C80+E80,Inputs!$B$9))</f>
        <v>0</v>
      </c>
      <c r="H80" s="3">
        <f>IF(Inputs!$B$26&lt;&gt;"Ready to model","PENDING INPUTS",F80+G80)</f>
        <v>0</v>
      </c>
      <c r="I80" s="3">
        <f>IF(Inputs!$B$26&lt;&gt;"Ready to model","PENDING INPUTS",MAX(0,F80+G80-H80))</f>
        <v>0</v>
      </c>
      <c r="J80" s="3">
        <f>IF(Inputs!$B$26&lt;&gt;"Ready to model","PENDING INPUTS",IF(F80+G80&gt;H80,IF(F80+G80=0,0,H80*F80/(F80+G80)),MIN(B80+D80,F80+MAX(0,H80-F80-G80-IF((Inputs!$B$5)&lt;Inputs!$B$5,C80+E80-G80,0)))))</f>
        <v>0</v>
      </c>
      <c r="K80" s="3">
        <f>IF(Inputs!$B$26&lt;&gt;"Ready to model","PENDING INPUTS",MIN(C80+E80,MAX(0,H80-J80)))</f>
        <v>0</v>
      </c>
      <c r="L80" s="3">
        <f>IF(Inputs!$B$26&lt;&gt;"Ready to model","PENDING INPUTS",MAX(0,B80+D80-J80))</f>
        <v>0</v>
      </c>
      <c r="M80" s="3">
        <f>IF(Inputs!$B$26&lt;&gt;"Ready to model","PENDING INPUTS",MAX(0,C80+E80-K80))</f>
        <v>0</v>
      </c>
      <c r="N80" s="3">
        <f>IF(Inputs!$B$26&lt;&gt;"Ready to model","PENDING INPUTS",L80+M80)</f>
        <v>0</v>
      </c>
      <c r="O80" s="3">
        <f>IF(Inputs!$B$26&lt;&gt;"Ready to model","PENDING INPUTS",D80+E80+O79)</f>
        <v>5438.9299999999994</v>
      </c>
      <c r="P80" s="3">
        <f>IF(Inputs!$B$26&lt;&gt;"Ready to model","PENDING INPUTS",J80+K80+P79)</f>
        <v>15338.93</v>
      </c>
    </row>
    <row r="81" spans="1:16" ht="27.95" customHeight="1" x14ac:dyDescent="0.25">
      <c r="A81">
        <v>77</v>
      </c>
      <c r="B81" s="3">
        <f>IF(Inputs!$B$26&lt;&gt;"Ready to model","PENDING INPUTS",L80)</f>
        <v>0</v>
      </c>
      <c r="C81" s="3">
        <f>IF(Inputs!$B$26&lt;&gt;"Ready to model","PENDING INPUTS",M80)</f>
        <v>0</v>
      </c>
      <c r="D81" s="3">
        <f>IF(Inputs!$B$26&lt;&gt;"Ready to model","PENDING INPUTS",ROUND(B81*(Inputs!$B$5)/12,2))</f>
        <v>0</v>
      </c>
      <c r="E81" s="3">
        <f>IF(Inputs!$B$26&lt;&gt;"Ready to model","PENDING INPUTS",ROUND(C81*Inputs!$B$5/12,2))</f>
        <v>0</v>
      </c>
      <c r="F81" s="3">
        <f>IF(Inputs!$B$26&lt;&gt;"Ready to model","PENDING INPUTS",MIN(B81+D81,Inputs!$B$6))</f>
        <v>0</v>
      </c>
      <c r="G81" s="3">
        <f>IF(Inputs!$B$26&lt;&gt;"Ready to model","PENDING INPUTS",MIN(C81+E81,Inputs!$B$9))</f>
        <v>0</v>
      </c>
      <c r="H81" s="3">
        <f>IF(Inputs!$B$26&lt;&gt;"Ready to model","PENDING INPUTS",F81+G81)</f>
        <v>0</v>
      </c>
      <c r="I81" s="3">
        <f>IF(Inputs!$B$26&lt;&gt;"Ready to model","PENDING INPUTS",MAX(0,F81+G81-H81))</f>
        <v>0</v>
      </c>
      <c r="J81" s="3">
        <f>IF(Inputs!$B$26&lt;&gt;"Ready to model","PENDING INPUTS",IF(F81+G81&gt;H81,IF(F81+G81=0,0,H81*F81/(F81+G81)),MIN(B81+D81,F81+MAX(0,H81-F81-G81-IF((Inputs!$B$5)&lt;Inputs!$B$5,C81+E81-G81,0)))))</f>
        <v>0</v>
      </c>
      <c r="K81" s="3">
        <f>IF(Inputs!$B$26&lt;&gt;"Ready to model","PENDING INPUTS",MIN(C81+E81,MAX(0,H81-J81)))</f>
        <v>0</v>
      </c>
      <c r="L81" s="3">
        <f>IF(Inputs!$B$26&lt;&gt;"Ready to model","PENDING INPUTS",MAX(0,B81+D81-J81))</f>
        <v>0</v>
      </c>
      <c r="M81" s="3">
        <f>IF(Inputs!$B$26&lt;&gt;"Ready to model","PENDING INPUTS",MAX(0,C81+E81-K81))</f>
        <v>0</v>
      </c>
      <c r="N81" s="3">
        <f>IF(Inputs!$B$26&lt;&gt;"Ready to model","PENDING INPUTS",L81+M81)</f>
        <v>0</v>
      </c>
      <c r="O81" s="3">
        <f>IF(Inputs!$B$26&lt;&gt;"Ready to model","PENDING INPUTS",D81+E81+O80)</f>
        <v>5438.9299999999994</v>
      </c>
      <c r="P81" s="3">
        <f>IF(Inputs!$B$26&lt;&gt;"Ready to model","PENDING INPUTS",J81+K81+P80)</f>
        <v>15338.93</v>
      </c>
    </row>
    <row r="82" spans="1:16" ht="27.95" customHeight="1" x14ac:dyDescent="0.25">
      <c r="A82">
        <v>78</v>
      </c>
      <c r="B82" s="3">
        <f>IF(Inputs!$B$26&lt;&gt;"Ready to model","PENDING INPUTS",L81)</f>
        <v>0</v>
      </c>
      <c r="C82" s="3">
        <f>IF(Inputs!$B$26&lt;&gt;"Ready to model","PENDING INPUTS",M81)</f>
        <v>0</v>
      </c>
      <c r="D82" s="3">
        <f>IF(Inputs!$B$26&lt;&gt;"Ready to model","PENDING INPUTS",ROUND(B82*(Inputs!$B$5)/12,2))</f>
        <v>0</v>
      </c>
      <c r="E82" s="3">
        <f>IF(Inputs!$B$26&lt;&gt;"Ready to model","PENDING INPUTS",ROUND(C82*Inputs!$B$5/12,2))</f>
        <v>0</v>
      </c>
      <c r="F82" s="3">
        <f>IF(Inputs!$B$26&lt;&gt;"Ready to model","PENDING INPUTS",MIN(B82+D82,Inputs!$B$6))</f>
        <v>0</v>
      </c>
      <c r="G82" s="3">
        <f>IF(Inputs!$B$26&lt;&gt;"Ready to model","PENDING INPUTS",MIN(C82+E82,Inputs!$B$9))</f>
        <v>0</v>
      </c>
      <c r="H82" s="3">
        <f>IF(Inputs!$B$26&lt;&gt;"Ready to model","PENDING INPUTS",F82+G82)</f>
        <v>0</v>
      </c>
      <c r="I82" s="3">
        <f>IF(Inputs!$B$26&lt;&gt;"Ready to model","PENDING INPUTS",MAX(0,F82+G82-H82))</f>
        <v>0</v>
      </c>
      <c r="J82" s="3">
        <f>IF(Inputs!$B$26&lt;&gt;"Ready to model","PENDING INPUTS",IF(F82+G82&gt;H82,IF(F82+G82=0,0,H82*F82/(F82+G82)),MIN(B82+D82,F82+MAX(0,H82-F82-G82-IF((Inputs!$B$5)&lt;Inputs!$B$5,C82+E82-G82,0)))))</f>
        <v>0</v>
      </c>
      <c r="K82" s="3">
        <f>IF(Inputs!$B$26&lt;&gt;"Ready to model","PENDING INPUTS",MIN(C82+E82,MAX(0,H82-J82)))</f>
        <v>0</v>
      </c>
      <c r="L82" s="3">
        <f>IF(Inputs!$B$26&lt;&gt;"Ready to model","PENDING INPUTS",MAX(0,B82+D82-J82))</f>
        <v>0</v>
      </c>
      <c r="M82" s="3">
        <f>IF(Inputs!$B$26&lt;&gt;"Ready to model","PENDING INPUTS",MAX(0,C82+E82-K82))</f>
        <v>0</v>
      </c>
      <c r="N82" s="3">
        <f>IF(Inputs!$B$26&lt;&gt;"Ready to model","PENDING INPUTS",L82+M82)</f>
        <v>0</v>
      </c>
      <c r="O82" s="3">
        <f>IF(Inputs!$B$26&lt;&gt;"Ready to model","PENDING INPUTS",D82+E82+O81)</f>
        <v>5438.9299999999994</v>
      </c>
      <c r="P82" s="3">
        <f>IF(Inputs!$B$26&lt;&gt;"Ready to model","PENDING INPUTS",J82+K82+P81)</f>
        <v>15338.93</v>
      </c>
    </row>
    <row r="83" spans="1:16" ht="27.95" customHeight="1" x14ac:dyDescent="0.25">
      <c r="A83">
        <v>79</v>
      </c>
      <c r="B83" s="3">
        <f>IF(Inputs!$B$26&lt;&gt;"Ready to model","PENDING INPUTS",L82)</f>
        <v>0</v>
      </c>
      <c r="C83" s="3">
        <f>IF(Inputs!$B$26&lt;&gt;"Ready to model","PENDING INPUTS",M82)</f>
        <v>0</v>
      </c>
      <c r="D83" s="3">
        <f>IF(Inputs!$B$26&lt;&gt;"Ready to model","PENDING INPUTS",ROUND(B83*(Inputs!$B$5)/12,2))</f>
        <v>0</v>
      </c>
      <c r="E83" s="3">
        <f>IF(Inputs!$B$26&lt;&gt;"Ready to model","PENDING INPUTS",ROUND(C83*Inputs!$B$5/12,2))</f>
        <v>0</v>
      </c>
      <c r="F83" s="3">
        <f>IF(Inputs!$B$26&lt;&gt;"Ready to model","PENDING INPUTS",MIN(B83+D83,Inputs!$B$6))</f>
        <v>0</v>
      </c>
      <c r="G83" s="3">
        <f>IF(Inputs!$B$26&lt;&gt;"Ready to model","PENDING INPUTS",MIN(C83+E83,Inputs!$B$9))</f>
        <v>0</v>
      </c>
      <c r="H83" s="3">
        <f>IF(Inputs!$B$26&lt;&gt;"Ready to model","PENDING INPUTS",F83+G83)</f>
        <v>0</v>
      </c>
      <c r="I83" s="3">
        <f>IF(Inputs!$B$26&lt;&gt;"Ready to model","PENDING INPUTS",MAX(0,F83+G83-H83))</f>
        <v>0</v>
      </c>
      <c r="J83" s="3">
        <f>IF(Inputs!$B$26&lt;&gt;"Ready to model","PENDING INPUTS",IF(F83+G83&gt;H83,IF(F83+G83=0,0,H83*F83/(F83+G83)),MIN(B83+D83,F83+MAX(0,H83-F83-G83-IF((Inputs!$B$5)&lt;Inputs!$B$5,C83+E83-G83,0)))))</f>
        <v>0</v>
      </c>
      <c r="K83" s="3">
        <f>IF(Inputs!$B$26&lt;&gt;"Ready to model","PENDING INPUTS",MIN(C83+E83,MAX(0,H83-J83)))</f>
        <v>0</v>
      </c>
      <c r="L83" s="3">
        <f>IF(Inputs!$B$26&lt;&gt;"Ready to model","PENDING INPUTS",MAX(0,B83+D83-J83))</f>
        <v>0</v>
      </c>
      <c r="M83" s="3">
        <f>IF(Inputs!$B$26&lt;&gt;"Ready to model","PENDING INPUTS",MAX(0,C83+E83-K83))</f>
        <v>0</v>
      </c>
      <c r="N83" s="3">
        <f>IF(Inputs!$B$26&lt;&gt;"Ready to model","PENDING INPUTS",L83+M83)</f>
        <v>0</v>
      </c>
      <c r="O83" s="3">
        <f>IF(Inputs!$B$26&lt;&gt;"Ready to model","PENDING INPUTS",D83+E83+O82)</f>
        <v>5438.9299999999994</v>
      </c>
      <c r="P83" s="3">
        <f>IF(Inputs!$B$26&lt;&gt;"Ready to model","PENDING INPUTS",J83+K83+P82)</f>
        <v>15338.93</v>
      </c>
    </row>
    <row r="84" spans="1:16" ht="27.95" customHeight="1" x14ac:dyDescent="0.25">
      <c r="A84">
        <v>80</v>
      </c>
      <c r="B84" s="3">
        <f>IF(Inputs!$B$26&lt;&gt;"Ready to model","PENDING INPUTS",L83)</f>
        <v>0</v>
      </c>
      <c r="C84" s="3">
        <f>IF(Inputs!$B$26&lt;&gt;"Ready to model","PENDING INPUTS",M83)</f>
        <v>0</v>
      </c>
      <c r="D84" s="3">
        <f>IF(Inputs!$B$26&lt;&gt;"Ready to model","PENDING INPUTS",ROUND(B84*(Inputs!$B$5)/12,2))</f>
        <v>0</v>
      </c>
      <c r="E84" s="3">
        <f>IF(Inputs!$B$26&lt;&gt;"Ready to model","PENDING INPUTS",ROUND(C84*Inputs!$B$5/12,2))</f>
        <v>0</v>
      </c>
      <c r="F84" s="3">
        <f>IF(Inputs!$B$26&lt;&gt;"Ready to model","PENDING INPUTS",MIN(B84+D84,Inputs!$B$6))</f>
        <v>0</v>
      </c>
      <c r="G84" s="3">
        <f>IF(Inputs!$B$26&lt;&gt;"Ready to model","PENDING INPUTS",MIN(C84+E84,Inputs!$B$9))</f>
        <v>0</v>
      </c>
      <c r="H84" s="3">
        <f>IF(Inputs!$B$26&lt;&gt;"Ready to model","PENDING INPUTS",F84+G84)</f>
        <v>0</v>
      </c>
      <c r="I84" s="3">
        <f>IF(Inputs!$B$26&lt;&gt;"Ready to model","PENDING INPUTS",MAX(0,F84+G84-H84))</f>
        <v>0</v>
      </c>
      <c r="J84" s="3">
        <f>IF(Inputs!$B$26&lt;&gt;"Ready to model","PENDING INPUTS",IF(F84+G84&gt;H84,IF(F84+G84=0,0,H84*F84/(F84+G84)),MIN(B84+D84,F84+MAX(0,H84-F84-G84-IF((Inputs!$B$5)&lt;Inputs!$B$5,C84+E84-G84,0)))))</f>
        <v>0</v>
      </c>
      <c r="K84" s="3">
        <f>IF(Inputs!$B$26&lt;&gt;"Ready to model","PENDING INPUTS",MIN(C84+E84,MAX(0,H84-J84)))</f>
        <v>0</v>
      </c>
      <c r="L84" s="3">
        <f>IF(Inputs!$B$26&lt;&gt;"Ready to model","PENDING INPUTS",MAX(0,B84+D84-J84))</f>
        <v>0</v>
      </c>
      <c r="M84" s="3">
        <f>IF(Inputs!$B$26&lt;&gt;"Ready to model","PENDING INPUTS",MAX(0,C84+E84-K84))</f>
        <v>0</v>
      </c>
      <c r="N84" s="3">
        <f>IF(Inputs!$B$26&lt;&gt;"Ready to model","PENDING INPUTS",L84+M84)</f>
        <v>0</v>
      </c>
      <c r="O84" s="3">
        <f>IF(Inputs!$B$26&lt;&gt;"Ready to model","PENDING INPUTS",D84+E84+O83)</f>
        <v>5438.9299999999994</v>
      </c>
      <c r="P84" s="3">
        <f>IF(Inputs!$B$26&lt;&gt;"Ready to model","PENDING INPUTS",J84+K84+P83)</f>
        <v>15338.93</v>
      </c>
    </row>
    <row r="85" spans="1:16" ht="27.95" customHeight="1" x14ac:dyDescent="0.25">
      <c r="A85">
        <v>81</v>
      </c>
      <c r="B85" s="3">
        <f>IF(Inputs!$B$26&lt;&gt;"Ready to model","PENDING INPUTS",L84)</f>
        <v>0</v>
      </c>
      <c r="C85" s="3">
        <f>IF(Inputs!$B$26&lt;&gt;"Ready to model","PENDING INPUTS",M84)</f>
        <v>0</v>
      </c>
      <c r="D85" s="3">
        <f>IF(Inputs!$B$26&lt;&gt;"Ready to model","PENDING INPUTS",ROUND(B85*(Inputs!$B$5)/12,2))</f>
        <v>0</v>
      </c>
      <c r="E85" s="3">
        <f>IF(Inputs!$B$26&lt;&gt;"Ready to model","PENDING INPUTS",ROUND(C85*Inputs!$B$5/12,2))</f>
        <v>0</v>
      </c>
      <c r="F85" s="3">
        <f>IF(Inputs!$B$26&lt;&gt;"Ready to model","PENDING INPUTS",MIN(B85+D85,Inputs!$B$6))</f>
        <v>0</v>
      </c>
      <c r="G85" s="3">
        <f>IF(Inputs!$B$26&lt;&gt;"Ready to model","PENDING INPUTS",MIN(C85+E85,Inputs!$B$9))</f>
        <v>0</v>
      </c>
      <c r="H85" s="3">
        <f>IF(Inputs!$B$26&lt;&gt;"Ready to model","PENDING INPUTS",F85+G85)</f>
        <v>0</v>
      </c>
      <c r="I85" s="3">
        <f>IF(Inputs!$B$26&lt;&gt;"Ready to model","PENDING INPUTS",MAX(0,F85+G85-H85))</f>
        <v>0</v>
      </c>
      <c r="J85" s="3">
        <f>IF(Inputs!$B$26&lt;&gt;"Ready to model","PENDING INPUTS",IF(F85+G85&gt;H85,IF(F85+G85=0,0,H85*F85/(F85+G85)),MIN(B85+D85,F85+MAX(0,H85-F85-G85-IF((Inputs!$B$5)&lt;Inputs!$B$5,C85+E85-G85,0)))))</f>
        <v>0</v>
      </c>
      <c r="K85" s="3">
        <f>IF(Inputs!$B$26&lt;&gt;"Ready to model","PENDING INPUTS",MIN(C85+E85,MAX(0,H85-J85)))</f>
        <v>0</v>
      </c>
      <c r="L85" s="3">
        <f>IF(Inputs!$B$26&lt;&gt;"Ready to model","PENDING INPUTS",MAX(0,B85+D85-J85))</f>
        <v>0</v>
      </c>
      <c r="M85" s="3">
        <f>IF(Inputs!$B$26&lt;&gt;"Ready to model","PENDING INPUTS",MAX(0,C85+E85-K85))</f>
        <v>0</v>
      </c>
      <c r="N85" s="3">
        <f>IF(Inputs!$B$26&lt;&gt;"Ready to model","PENDING INPUTS",L85+M85)</f>
        <v>0</v>
      </c>
      <c r="O85" s="3">
        <f>IF(Inputs!$B$26&lt;&gt;"Ready to model","PENDING INPUTS",D85+E85+O84)</f>
        <v>5438.9299999999994</v>
      </c>
      <c r="P85" s="3">
        <f>IF(Inputs!$B$26&lt;&gt;"Ready to model","PENDING INPUTS",J85+K85+P84)</f>
        <v>15338.93</v>
      </c>
    </row>
    <row r="86" spans="1:16" ht="27.95" customHeight="1" x14ac:dyDescent="0.25">
      <c r="A86">
        <v>82</v>
      </c>
      <c r="B86" s="3">
        <f>IF(Inputs!$B$26&lt;&gt;"Ready to model","PENDING INPUTS",L85)</f>
        <v>0</v>
      </c>
      <c r="C86" s="3">
        <f>IF(Inputs!$B$26&lt;&gt;"Ready to model","PENDING INPUTS",M85)</f>
        <v>0</v>
      </c>
      <c r="D86" s="3">
        <f>IF(Inputs!$B$26&lt;&gt;"Ready to model","PENDING INPUTS",ROUND(B86*(Inputs!$B$5)/12,2))</f>
        <v>0</v>
      </c>
      <c r="E86" s="3">
        <f>IF(Inputs!$B$26&lt;&gt;"Ready to model","PENDING INPUTS",ROUND(C86*Inputs!$B$5/12,2))</f>
        <v>0</v>
      </c>
      <c r="F86" s="3">
        <f>IF(Inputs!$B$26&lt;&gt;"Ready to model","PENDING INPUTS",MIN(B86+D86,Inputs!$B$6))</f>
        <v>0</v>
      </c>
      <c r="G86" s="3">
        <f>IF(Inputs!$B$26&lt;&gt;"Ready to model","PENDING INPUTS",MIN(C86+E86,Inputs!$B$9))</f>
        <v>0</v>
      </c>
      <c r="H86" s="3">
        <f>IF(Inputs!$B$26&lt;&gt;"Ready to model","PENDING INPUTS",F86+G86)</f>
        <v>0</v>
      </c>
      <c r="I86" s="3">
        <f>IF(Inputs!$B$26&lt;&gt;"Ready to model","PENDING INPUTS",MAX(0,F86+G86-H86))</f>
        <v>0</v>
      </c>
      <c r="J86" s="3">
        <f>IF(Inputs!$B$26&lt;&gt;"Ready to model","PENDING INPUTS",IF(F86+G86&gt;H86,IF(F86+G86=0,0,H86*F86/(F86+G86)),MIN(B86+D86,F86+MAX(0,H86-F86-G86-IF((Inputs!$B$5)&lt;Inputs!$B$5,C86+E86-G86,0)))))</f>
        <v>0</v>
      </c>
      <c r="K86" s="3">
        <f>IF(Inputs!$B$26&lt;&gt;"Ready to model","PENDING INPUTS",MIN(C86+E86,MAX(0,H86-J86)))</f>
        <v>0</v>
      </c>
      <c r="L86" s="3">
        <f>IF(Inputs!$B$26&lt;&gt;"Ready to model","PENDING INPUTS",MAX(0,B86+D86-J86))</f>
        <v>0</v>
      </c>
      <c r="M86" s="3">
        <f>IF(Inputs!$B$26&lt;&gt;"Ready to model","PENDING INPUTS",MAX(0,C86+E86-K86))</f>
        <v>0</v>
      </c>
      <c r="N86" s="3">
        <f>IF(Inputs!$B$26&lt;&gt;"Ready to model","PENDING INPUTS",L86+M86)</f>
        <v>0</v>
      </c>
      <c r="O86" s="3">
        <f>IF(Inputs!$B$26&lt;&gt;"Ready to model","PENDING INPUTS",D86+E86+O85)</f>
        <v>5438.9299999999994</v>
      </c>
      <c r="P86" s="3">
        <f>IF(Inputs!$B$26&lt;&gt;"Ready to model","PENDING INPUTS",J86+K86+P85)</f>
        <v>15338.93</v>
      </c>
    </row>
    <row r="87" spans="1:16" ht="27.95" customHeight="1" x14ac:dyDescent="0.25">
      <c r="A87">
        <v>83</v>
      </c>
      <c r="B87" s="3">
        <f>IF(Inputs!$B$26&lt;&gt;"Ready to model","PENDING INPUTS",L86)</f>
        <v>0</v>
      </c>
      <c r="C87" s="3">
        <f>IF(Inputs!$B$26&lt;&gt;"Ready to model","PENDING INPUTS",M86)</f>
        <v>0</v>
      </c>
      <c r="D87" s="3">
        <f>IF(Inputs!$B$26&lt;&gt;"Ready to model","PENDING INPUTS",ROUND(B87*(Inputs!$B$5)/12,2))</f>
        <v>0</v>
      </c>
      <c r="E87" s="3">
        <f>IF(Inputs!$B$26&lt;&gt;"Ready to model","PENDING INPUTS",ROUND(C87*Inputs!$B$5/12,2))</f>
        <v>0</v>
      </c>
      <c r="F87" s="3">
        <f>IF(Inputs!$B$26&lt;&gt;"Ready to model","PENDING INPUTS",MIN(B87+D87,Inputs!$B$6))</f>
        <v>0</v>
      </c>
      <c r="G87" s="3">
        <f>IF(Inputs!$B$26&lt;&gt;"Ready to model","PENDING INPUTS",MIN(C87+E87,Inputs!$B$9))</f>
        <v>0</v>
      </c>
      <c r="H87" s="3">
        <f>IF(Inputs!$B$26&lt;&gt;"Ready to model","PENDING INPUTS",F87+G87)</f>
        <v>0</v>
      </c>
      <c r="I87" s="3">
        <f>IF(Inputs!$B$26&lt;&gt;"Ready to model","PENDING INPUTS",MAX(0,F87+G87-H87))</f>
        <v>0</v>
      </c>
      <c r="J87" s="3">
        <f>IF(Inputs!$B$26&lt;&gt;"Ready to model","PENDING INPUTS",IF(F87+G87&gt;H87,IF(F87+G87=0,0,H87*F87/(F87+G87)),MIN(B87+D87,F87+MAX(0,H87-F87-G87-IF((Inputs!$B$5)&lt;Inputs!$B$5,C87+E87-G87,0)))))</f>
        <v>0</v>
      </c>
      <c r="K87" s="3">
        <f>IF(Inputs!$B$26&lt;&gt;"Ready to model","PENDING INPUTS",MIN(C87+E87,MAX(0,H87-J87)))</f>
        <v>0</v>
      </c>
      <c r="L87" s="3">
        <f>IF(Inputs!$B$26&lt;&gt;"Ready to model","PENDING INPUTS",MAX(0,B87+D87-J87))</f>
        <v>0</v>
      </c>
      <c r="M87" s="3">
        <f>IF(Inputs!$B$26&lt;&gt;"Ready to model","PENDING INPUTS",MAX(0,C87+E87-K87))</f>
        <v>0</v>
      </c>
      <c r="N87" s="3">
        <f>IF(Inputs!$B$26&lt;&gt;"Ready to model","PENDING INPUTS",L87+M87)</f>
        <v>0</v>
      </c>
      <c r="O87" s="3">
        <f>IF(Inputs!$B$26&lt;&gt;"Ready to model","PENDING INPUTS",D87+E87+O86)</f>
        <v>5438.9299999999994</v>
      </c>
      <c r="P87" s="3">
        <f>IF(Inputs!$B$26&lt;&gt;"Ready to model","PENDING INPUTS",J87+K87+P86)</f>
        <v>15338.93</v>
      </c>
    </row>
    <row r="88" spans="1:16" ht="27.95" customHeight="1" x14ac:dyDescent="0.25">
      <c r="A88">
        <v>84</v>
      </c>
      <c r="B88" s="3">
        <f>IF(Inputs!$B$26&lt;&gt;"Ready to model","PENDING INPUTS",L87)</f>
        <v>0</v>
      </c>
      <c r="C88" s="3">
        <f>IF(Inputs!$B$26&lt;&gt;"Ready to model","PENDING INPUTS",M87)</f>
        <v>0</v>
      </c>
      <c r="D88" s="3">
        <f>IF(Inputs!$B$26&lt;&gt;"Ready to model","PENDING INPUTS",ROUND(B88*(Inputs!$B$5)/12,2))</f>
        <v>0</v>
      </c>
      <c r="E88" s="3">
        <f>IF(Inputs!$B$26&lt;&gt;"Ready to model","PENDING INPUTS",ROUND(C88*Inputs!$B$5/12,2))</f>
        <v>0</v>
      </c>
      <c r="F88" s="3">
        <f>IF(Inputs!$B$26&lt;&gt;"Ready to model","PENDING INPUTS",MIN(B88+D88,Inputs!$B$6))</f>
        <v>0</v>
      </c>
      <c r="G88" s="3">
        <f>IF(Inputs!$B$26&lt;&gt;"Ready to model","PENDING INPUTS",MIN(C88+E88,Inputs!$B$9))</f>
        <v>0</v>
      </c>
      <c r="H88" s="3">
        <f>IF(Inputs!$B$26&lt;&gt;"Ready to model","PENDING INPUTS",F88+G88)</f>
        <v>0</v>
      </c>
      <c r="I88" s="3">
        <f>IF(Inputs!$B$26&lt;&gt;"Ready to model","PENDING INPUTS",MAX(0,F88+G88-H88))</f>
        <v>0</v>
      </c>
      <c r="J88" s="3">
        <f>IF(Inputs!$B$26&lt;&gt;"Ready to model","PENDING INPUTS",IF(F88+G88&gt;H88,IF(F88+G88=0,0,H88*F88/(F88+G88)),MIN(B88+D88,F88+MAX(0,H88-F88-G88-IF((Inputs!$B$5)&lt;Inputs!$B$5,C88+E88-G88,0)))))</f>
        <v>0</v>
      </c>
      <c r="K88" s="3">
        <f>IF(Inputs!$B$26&lt;&gt;"Ready to model","PENDING INPUTS",MIN(C88+E88,MAX(0,H88-J88)))</f>
        <v>0</v>
      </c>
      <c r="L88" s="3">
        <f>IF(Inputs!$B$26&lt;&gt;"Ready to model","PENDING INPUTS",MAX(0,B88+D88-J88))</f>
        <v>0</v>
      </c>
      <c r="M88" s="3">
        <f>IF(Inputs!$B$26&lt;&gt;"Ready to model","PENDING INPUTS",MAX(0,C88+E88-K88))</f>
        <v>0</v>
      </c>
      <c r="N88" s="3">
        <f>IF(Inputs!$B$26&lt;&gt;"Ready to model","PENDING INPUTS",L88+M88)</f>
        <v>0</v>
      </c>
      <c r="O88" s="3">
        <f>IF(Inputs!$B$26&lt;&gt;"Ready to model","PENDING INPUTS",D88+E88+O87)</f>
        <v>5438.9299999999994</v>
      </c>
      <c r="P88" s="3">
        <f>IF(Inputs!$B$26&lt;&gt;"Ready to model","PENDING INPUTS",J88+K88+P87)</f>
        <v>15338.93</v>
      </c>
    </row>
    <row r="89" spans="1:16" ht="27.95" customHeight="1" x14ac:dyDescent="0.25">
      <c r="A89">
        <v>85</v>
      </c>
      <c r="B89" s="3">
        <f>IF(Inputs!$B$26&lt;&gt;"Ready to model","PENDING INPUTS",L88)</f>
        <v>0</v>
      </c>
      <c r="C89" s="3">
        <f>IF(Inputs!$B$26&lt;&gt;"Ready to model","PENDING INPUTS",M88)</f>
        <v>0</v>
      </c>
      <c r="D89" s="3">
        <f>IF(Inputs!$B$26&lt;&gt;"Ready to model","PENDING INPUTS",ROUND(B89*(Inputs!$B$5)/12,2))</f>
        <v>0</v>
      </c>
      <c r="E89" s="3">
        <f>IF(Inputs!$B$26&lt;&gt;"Ready to model","PENDING INPUTS",ROUND(C89*Inputs!$B$5/12,2))</f>
        <v>0</v>
      </c>
      <c r="F89" s="3">
        <f>IF(Inputs!$B$26&lt;&gt;"Ready to model","PENDING INPUTS",MIN(B89+D89,Inputs!$B$6))</f>
        <v>0</v>
      </c>
      <c r="G89" s="3">
        <f>IF(Inputs!$B$26&lt;&gt;"Ready to model","PENDING INPUTS",MIN(C89+E89,Inputs!$B$9))</f>
        <v>0</v>
      </c>
      <c r="H89" s="3">
        <f>IF(Inputs!$B$26&lt;&gt;"Ready to model","PENDING INPUTS",F89+G89)</f>
        <v>0</v>
      </c>
      <c r="I89" s="3">
        <f>IF(Inputs!$B$26&lt;&gt;"Ready to model","PENDING INPUTS",MAX(0,F89+G89-H89))</f>
        <v>0</v>
      </c>
      <c r="J89" s="3">
        <f>IF(Inputs!$B$26&lt;&gt;"Ready to model","PENDING INPUTS",IF(F89+G89&gt;H89,IF(F89+G89=0,0,H89*F89/(F89+G89)),MIN(B89+D89,F89+MAX(0,H89-F89-G89-IF((Inputs!$B$5)&lt;Inputs!$B$5,C89+E89-G89,0)))))</f>
        <v>0</v>
      </c>
      <c r="K89" s="3">
        <f>IF(Inputs!$B$26&lt;&gt;"Ready to model","PENDING INPUTS",MIN(C89+E89,MAX(0,H89-J89)))</f>
        <v>0</v>
      </c>
      <c r="L89" s="3">
        <f>IF(Inputs!$B$26&lt;&gt;"Ready to model","PENDING INPUTS",MAX(0,B89+D89-J89))</f>
        <v>0</v>
      </c>
      <c r="M89" s="3">
        <f>IF(Inputs!$B$26&lt;&gt;"Ready to model","PENDING INPUTS",MAX(0,C89+E89-K89))</f>
        <v>0</v>
      </c>
      <c r="N89" s="3">
        <f>IF(Inputs!$B$26&lt;&gt;"Ready to model","PENDING INPUTS",L89+M89)</f>
        <v>0</v>
      </c>
      <c r="O89" s="3">
        <f>IF(Inputs!$B$26&lt;&gt;"Ready to model","PENDING INPUTS",D89+E89+O88)</f>
        <v>5438.9299999999994</v>
      </c>
      <c r="P89" s="3">
        <f>IF(Inputs!$B$26&lt;&gt;"Ready to model","PENDING INPUTS",J89+K89+P88)</f>
        <v>15338.93</v>
      </c>
    </row>
    <row r="90" spans="1:16" ht="27.95" customHeight="1" x14ac:dyDescent="0.25">
      <c r="A90">
        <v>86</v>
      </c>
      <c r="B90" s="3">
        <f>IF(Inputs!$B$26&lt;&gt;"Ready to model","PENDING INPUTS",L89)</f>
        <v>0</v>
      </c>
      <c r="C90" s="3">
        <f>IF(Inputs!$B$26&lt;&gt;"Ready to model","PENDING INPUTS",M89)</f>
        <v>0</v>
      </c>
      <c r="D90" s="3">
        <f>IF(Inputs!$B$26&lt;&gt;"Ready to model","PENDING INPUTS",ROUND(B90*(Inputs!$B$5)/12,2))</f>
        <v>0</v>
      </c>
      <c r="E90" s="3">
        <f>IF(Inputs!$B$26&lt;&gt;"Ready to model","PENDING INPUTS",ROUND(C90*Inputs!$B$5/12,2))</f>
        <v>0</v>
      </c>
      <c r="F90" s="3">
        <f>IF(Inputs!$B$26&lt;&gt;"Ready to model","PENDING INPUTS",MIN(B90+D90,Inputs!$B$6))</f>
        <v>0</v>
      </c>
      <c r="G90" s="3">
        <f>IF(Inputs!$B$26&lt;&gt;"Ready to model","PENDING INPUTS",MIN(C90+E90,Inputs!$B$9))</f>
        <v>0</v>
      </c>
      <c r="H90" s="3">
        <f>IF(Inputs!$B$26&lt;&gt;"Ready to model","PENDING INPUTS",F90+G90)</f>
        <v>0</v>
      </c>
      <c r="I90" s="3">
        <f>IF(Inputs!$B$26&lt;&gt;"Ready to model","PENDING INPUTS",MAX(0,F90+G90-H90))</f>
        <v>0</v>
      </c>
      <c r="J90" s="3">
        <f>IF(Inputs!$B$26&lt;&gt;"Ready to model","PENDING INPUTS",IF(F90+G90&gt;H90,IF(F90+G90=0,0,H90*F90/(F90+G90)),MIN(B90+D90,F90+MAX(0,H90-F90-G90-IF((Inputs!$B$5)&lt;Inputs!$B$5,C90+E90-G90,0)))))</f>
        <v>0</v>
      </c>
      <c r="K90" s="3">
        <f>IF(Inputs!$B$26&lt;&gt;"Ready to model","PENDING INPUTS",MIN(C90+E90,MAX(0,H90-J90)))</f>
        <v>0</v>
      </c>
      <c r="L90" s="3">
        <f>IF(Inputs!$B$26&lt;&gt;"Ready to model","PENDING INPUTS",MAX(0,B90+D90-J90))</f>
        <v>0</v>
      </c>
      <c r="M90" s="3">
        <f>IF(Inputs!$B$26&lt;&gt;"Ready to model","PENDING INPUTS",MAX(0,C90+E90-K90))</f>
        <v>0</v>
      </c>
      <c r="N90" s="3">
        <f>IF(Inputs!$B$26&lt;&gt;"Ready to model","PENDING INPUTS",L90+M90)</f>
        <v>0</v>
      </c>
      <c r="O90" s="3">
        <f>IF(Inputs!$B$26&lt;&gt;"Ready to model","PENDING INPUTS",D90+E90+O89)</f>
        <v>5438.9299999999994</v>
      </c>
      <c r="P90" s="3">
        <f>IF(Inputs!$B$26&lt;&gt;"Ready to model","PENDING INPUTS",J90+K90+P89)</f>
        <v>15338.93</v>
      </c>
    </row>
    <row r="91" spans="1:16" ht="27.95" customHeight="1" x14ac:dyDescent="0.25">
      <c r="A91">
        <v>87</v>
      </c>
      <c r="B91" s="3">
        <f>IF(Inputs!$B$26&lt;&gt;"Ready to model","PENDING INPUTS",L90)</f>
        <v>0</v>
      </c>
      <c r="C91" s="3">
        <f>IF(Inputs!$B$26&lt;&gt;"Ready to model","PENDING INPUTS",M90)</f>
        <v>0</v>
      </c>
      <c r="D91" s="3">
        <f>IF(Inputs!$B$26&lt;&gt;"Ready to model","PENDING INPUTS",ROUND(B91*(Inputs!$B$5)/12,2))</f>
        <v>0</v>
      </c>
      <c r="E91" s="3">
        <f>IF(Inputs!$B$26&lt;&gt;"Ready to model","PENDING INPUTS",ROUND(C91*Inputs!$B$5/12,2))</f>
        <v>0</v>
      </c>
      <c r="F91" s="3">
        <f>IF(Inputs!$B$26&lt;&gt;"Ready to model","PENDING INPUTS",MIN(B91+D91,Inputs!$B$6))</f>
        <v>0</v>
      </c>
      <c r="G91" s="3">
        <f>IF(Inputs!$B$26&lt;&gt;"Ready to model","PENDING INPUTS",MIN(C91+E91,Inputs!$B$9))</f>
        <v>0</v>
      </c>
      <c r="H91" s="3">
        <f>IF(Inputs!$B$26&lt;&gt;"Ready to model","PENDING INPUTS",F91+G91)</f>
        <v>0</v>
      </c>
      <c r="I91" s="3">
        <f>IF(Inputs!$B$26&lt;&gt;"Ready to model","PENDING INPUTS",MAX(0,F91+G91-H91))</f>
        <v>0</v>
      </c>
      <c r="J91" s="3">
        <f>IF(Inputs!$B$26&lt;&gt;"Ready to model","PENDING INPUTS",IF(F91+G91&gt;H91,IF(F91+G91=0,0,H91*F91/(F91+G91)),MIN(B91+D91,F91+MAX(0,H91-F91-G91-IF((Inputs!$B$5)&lt;Inputs!$B$5,C91+E91-G91,0)))))</f>
        <v>0</v>
      </c>
      <c r="K91" s="3">
        <f>IF(Inputs!$B$26&lt;&gt;"Ready to model","PENDING INPUTS",MIN(C91+E91,MAX(0,H91-J91)))</f>
        <v>0</v>
      </c>
      <c r="L91" s="3">
        <f>IF(Inputs!$B$26&lt;&gt;"Ready to model","PENDING INPUTS",MAX(0,B91+D91-J91))</f>
        <v>0</v>
      </c>
      <c r="M91" s="3">
        <f>IF(Inputs!$B$26&lt;&gt;"Ready to model","PENDING INPUTS",MAX(0,C91+E91-K91))</f>
        <v>0</v>
      </c>
      <c r="N91" s="3">
        <f>IF(Inputs!$B$26&lt;&gt;"Ready to model","PENDING INPUTS",L91+M91)</f>
        <v>0</v>
      </c>
      <c r="O91" s="3">
        <f>IF(Inputs!$B$26&lt;&gt;"Ready to model","PENDING INPUTS",D91+E91+O90)</f>
        <v>5438.9299999999994</v>
      </c>
      <c r="P91" s="3">
        <f>IF(Inputs!$B$26&lt;&gt;"Ready to model","PENDING INPUTS",J91+K91+P90)</f>
        <v>15338.93</v>
      </c>
    </row>
    <row r="92" spans="1:16" ht="27.95" customHeight="1" x14ac:dyDescent="0.25">
      <c r="A92">
        <v>88</v>
      </c>
      <c r="B92" s="3">
        <f>IF(Inputs!$B$26&lt;&gt;"Ready to model","PENDING INPUTS",L91)</f>
        <v>0</v>
      </c>
      <c r="C92" s="3">
        <f>IF(Inputs!$B$26&lt;&gt;"Ready to model","PENDING INPUTS",M91)</f>
        <v>0</v>
      </c>
      <c r="D92" s="3">
        <f>IF(Inputs!$B$26&lt;&gt;"Ready to model","PENDING INPUTS",ROUND(B92*(Inputs!$B$5)/12,2))</f>
        <v>0</v>
      </c>
      <c r="E92" s="3">
        <f>IF(Inputs!$B$26&lt;&gt;"Ready to model","PENDING INPUTS",ROUND(C92*Inputs!$B$5/12,2))</f>
        <v>0</v>
      </c>
      <c r="F92" s="3">
        <f>IF(Inputs!$B$26&lt;&gt;"Ready to model","PENDING INPUTS",MIN(B92+D92,Inputs!$B$6))</f>
        <v>0</v>
      </c>
      <c r="G92" s="3">
        <f>IF(Inputs!$B$26&lt;&gt;"Ready to model","PENDING INPUTS",MIN(C92+E92,Inputs!$B$9))</f>
        <v>0</v>
      </c>
      <c r="H92" s="3">
        <f>IF(Inputs!$B$26&lt;&gt;"Ready to model","PENDING INPUTS",F92+G92)</f>
        <v>0</v>
      </c>
      <c r="I92" s="3">
        <f>IF(Inputs!$B$26&lt;&gt;"Ready to model","PENDING INPUTS",MAX(0,F92+G92-H92))</f>
        <v>0</v>
      </c>
      <c r="J92" s="3">
        <f>IF(Inputs!$B$26&lt;&gt;"Ready to model","PENDING INPUTS",IF(F92+G92&gt;H92,IF(F92+G92=0,0,H92*F92/(F92+G92)),MIN(B92+D92,F92+MAX(0,H92-F92-G92-IF((Inputs!$B$5)&lt;Inputs!$B$5,C92+E92-G92,0)))))</f>
        <v>0</v>
      </c>
      <c r="K92" s="3">
        <f>IF(Inputs!$B$26&lt;&gt;"Ready to model","PENDING INPUTS",MIN(C92+E92,MAX(0,H92-J92)))</f>
        <v>0</v>
      </c>
      <c r="L92" s="3">
        <f>IF(Inputs!$B$26&lt;&gt;"Ready to model","PENDING INPUTS",MAX(0,B92+D92-J92))</f>
        <v>0</v>
      </c>
      <c r="M92" s="3">
        <f>IF(Inputs!$B$26&lt;&gt;"Ready to model","PENDING INPUTS",MAX(0,C92+E92-K92))</f>
        <v>0</v>
      </c>
      <c r="N92" s="3">
        <f>IF(Inputs!$B$26&lt;&gt;"Ready to model","PENDING INPUTS",L92+M92)</f>
        <v>0</v>
      </c>
      <c r="O92" s="3">
        <f>IF(Inputs!$B$26&lt;&gt;"Ready to model","PENDING INPUTS",D92+E92+O91)</f>
        <v>5438.9299999999994</v>
      </c>
      <c r="P92" s="3">
        <f>IF(Inputs!$B$26&lt;&gt;"Ready to model","PENDING INPUTS",J92+K92+P91)</f>
        <v>15338.93</v>
      </c>
    </row>
    <row r="93" spans="1:16" ht="27.95" customHeight="1" x14ac:dyDescent="0.25">
      <c r="A93">
        <v>89</v>
      </c>
      <c r="B93" s="3">
        <f>IF(Inputs!$B$26&lt;&gt;"Ready to model","PENDING INPUTS",L92)</f>
        <v>0</v>
      </c>
      <c r="C93" s="3">
        <f>IF(Inputs!$B$26&lt;&gt;"Ready to model","PENDING INPUTS",M92)</f>
        <v>0</v>
      </c>
      <c r="D93" s="3">
        <f>IF(Inputs!$B$26&lt;&gt;"Ready to model","PENDING INPUTS",ROUND(B93*(Inputs!$B$5)/12,2))</f>
        <v>0</v>
      </c>
      <c r="E93" s="3">
        <f>IF(Inputs!$B$26&lt;&gt;"Ready to model","PENDING INPUTS",ROUND(C93*Inputs!$B$5/12,2))</f>
        <v>0</v>
      </c>
      <c r="F93" s="3">
        <f>IF(Inputs!$B$26&lt;&gt;"Ready to model","PENDING INPUTS",MIN(B93+D93,Inputs!$B$6))</f>
        <v>0</v>
      </c>
      <c r="G93" s="3">
        <f>IF(Inputs!$B$26&lt;&gt;"Ready to model","PENDING INPUTS",MIN(C93+E93,Inputs!$B$9))</f>
        <v>0</v>
      </c>
      <c r="H93" s="3">
        <f>IF(Inputs!$B$26&lt;&gt;"Ready to model","PENDING INPUTS",F93+G93)</f>
        <v>0</v>
      </c>
      <c r="I93" s="3">
        <f>IF(Inputs!$B$26&lt;&gt;"Ready to model","PENDING INPUTS",MAX(0,F93+G93-H93))</f>
        <v>0</v>
      </c>
      <c r="J93" s="3">
        <f>IF(Inputs!$B$26&lt;&gt;"Ready to model","PENDING INPUTS",IF(F93+G93&gt;H93,IF(F93+G93=0,0,H93*F93/(F93+G93)),MIN(B93+D93,F93+MAX(0,H93-F93-G93-IF((Inputs!$B$5)&lt;Inputs!$B$5,C93+E93-G93,0)))))</f>
        <v>0</v>
      </c>
      <c r="K93" s="3">
        <f>IF(Inputs!$B$26&lt;&gt;"Ready to model","PENDING INPUTS",MIN(C93+E93,MAX(0,H93-J93)))</f>
        <v>0</v>
      </c>
      <c r="L93" s="3">
        <f>IF(Inputs!$B$26&lt;&gt;"Ready to model","PENDING INPUTS",MAX(0,B93+D93-J93))</f>
        <v>0</v>
      </c>
      <c r="M93" s="3">
        <f>IF(Inputs!$B$26&lt;&gt;"Ready to model","PENDING INPUTS",MAX(0,C93+E93-K93))</f>
        <v>0</v>
      </c>
      <c r="N93" s="3">
        <f>IF(Inputs!$B$26&lt;&gt;"Ready to model","PENDING INPUTS",L93+M93)</f>
        <v>0</v>
      </c>
      <c r="O93" s="3">
        <f>IF(Inputs!$B$26&lt;&gt;"Ready to model","PENDING INPUTS",D93+E93+O92)</f>
        <v>5438.9299999999994</v>
      </c>
      <c r="P93" s="3">
        <f>IF(Inputs!$B$26&lt;&gt;"Ready to model","PENDING INPUTS",J93+K93+P92)</f>
        <v>15338.93</v>
      </c>
    </row>
    <row r="94" spans="1:16" ht="27.95" customHeight="1" x14ac:dyDescent="0.25">
      <c r="A94">
        <v>90</v>
      </c>
      <c r="B94" s="3">
        <f>IF(Inputs!$B$26&lt;&gt;"Ready to model","PENDING INPUTS",L93)</f>
        <v>0</v>
      </c>
      <c r="C94" s="3">
        <f>IF(Inputs!$B$26&lt;&gt;"Ready to model","PENDING INPUTS",M93)</f>
        <v>0</v>
      </c>
      <c r="D94" s="3">
        <f>IF(Inputs!$B$26&lt;&gt;"Ready to model","PENDING INPUTS",ROUND(B94*(Inputs!$B$5)/12,2))</f>
        <v>0</v>
      </c>
      <c r="E94" s="3">
        <f>IF(Inputs!$B$26&lt;&gt;"Ready to model","PENDING INPUTS",ROUND(C94*Inputs!$B$5/12,2))</f>
        <v>0</v>
      </c>
      <c r="F94" s="3">
        <f>IF(Inputs!$B$26&lt;&gt;"Ready to model","PENDING INPUTS",MIN(B94+D94,Inputs!$B$6))</f>
        <v>0</v>
      </c>
      <c r="G94" s="3">
        <f>IF(Inputs!$B$26&lt;&gt;"Ready to model","PENDING INPUTS",MIN(C94+E94,Inputs!$B$9))</f>
        <v>0</v>
      </c>
      <c r="H94" s="3">
        <f>IF(Inputs!$B$26&lt;&gt;"Ready to model","PENDING INPUTS",F94+G94)</f>
        <v>0</v>
      </c>
      <c r="I94" s="3">
        <f>IF(Inputs!$B$26&lt;&gt;"Ready to model","PENDING INPUTS",MAX(0,F94+G94-H94))</f>
        <v>0</v>
      </c>
      <c r="J94" s="3">
        <f>IF(Inputs!$B$26&lt;&gt;"Ready to model","PENDING INPUTS",IF(F94+G94&gt;H94,IF(F94+G94=0,0,H94*F94/(F94+G94)),MIN(B94+D94,F94+MAX(0,H94-F94-G94-IF((Inputs!$B$5)&lt;Inputs!$B$5,C94+E94-G94,0)))))</f>
        <v>0</v>
      </c>
      <c r="K94" s="3">
        <f>IF(Inputs!$B$26&lt;&gt;"Ready to model","PENDING INPUTS",MIN(C94+E94,MAX(0,H94-J94)))</f>
        <v>0</v>
      </c>
      <c r="L94" s="3">
        <f>IF(Inputs!$B$26&lt;&gt;"Ready to model","PENDING INPUTS",MAX(0,B94+D94-J94))</f>
        <v>0</v>
      </c>
      <c r="M94" s="3">
        <f>IF(Inputs!$B$26&lt;&gt;"Ready to model","PENDING INPUTS",MAX(0,C94+E94-K94))</f>
        <v>0</v>
      </c>
      <c r="N94" s="3">
        <f>IF(Inputs!$B$26&lt;&gt;"Ready to model","PENDING INPUTS",L94+M94)</f>
        <v>0</v>
      </c>
      <c r="O94" s="3">
        <f>IF(Inputs!$B$26&lt;&gt;"Ready to model","PENDING INPUTS",D94+E94+O93)</f>
        <v>5438.9299999999994</v>
      </c>
      <c r="P94" s="3">
        <f>IF(Inputs!$B$26&lt;&gt;"Ready to model","PENDING INPUTS",J94+K94+P93)</f>
        <v>15338.93</v>
      </c>
    </row>
    <row r="95" spans="1:16" ht="27.95" customHeight="1" x14ac:dyDescent="0.25">
      <c r="A95">
        <v>91</v>
      </c>
      <c r="B95" s="3">
        <f>IF(Inputs!$B$26&lt;&gt;"Ready to model","PENDING INPUTS",L94)</f>
        <v>0</v>
      </c>
      <c r="C95" s="3">
        <f>IF(Inputs!$B$26&lt;&gt;"Ready to model","PENDING INPUTS",M94)</f>
        <v>0</v>
      </c>
      <c r="D95" s="3">
        <f>IF(Inputs!$B$26&lt;&gt;"Ready to model","PENDING INPUTS",ROUND(B95*(Inputs!$B$5)/12,2))</f>
        <v>0</v>
      </c>
      <c r="E95" s="3">
        <f>IF(Inputs!$B$26&lt;&gt;"Ready to model","PENDING INPUTS",ROUND(C95*Inputs!$B$5/12,2))</f>
        <v>0</v>
      </c>
      <c r="F95" s="3">
        <f>IF(Inputs!$B$26&lt;&gt;"Ready to model","PENDING INPUTS",MIN(B95+D95,Inputs!$B$6))</f>
        <v>0</v>
      </c>
      <c r="G95" s="3">
        <f>IF(Inputs!$B$26&lt;&gt;"Ready to model","PENDING INPUTS",MIN(C95+E95,Inputs!$B$9))</f>
        <v>0</v>
      </c>
      <c r="H95" s="3">
        <f>IF(Inputs!$B$26&lt;&gt;"Ready to model","PENDING INPUTS",F95+G95)</f>
        <v>0</v>
      </c>
      <c r="I95" s="3">
        <f>IF(Inputs!$B$26&lt;&gt;"Ready to model","PENDING INPUTS",MAX(0,F95+G95-H95))</f>
        <v>0</v>
      </c>
      <c r="J95" s="3">
        <f>IF(Inputs!$B$26&lt;&gt;"Ready to model","PENDING INPUTS",IF(F95+G95&gt;H95,IF(F95+G95=0,0,H95*F95/(F95+G95)),MIN(B95+D95,F95+MAX(0,H95-F95-G95-IF((Inputs!$B$5)&lt;Inputs!$B$5,C95+E95-G95,0)))))</f>
        <v>0</v>
      </c>
      <c r="K95" s="3">
        <f>IF(Inputs!$B$26&lt;&gt;"Ready to model","PENDING INPUTS",MIN(C95+E95,MAX(0,H95-J95)))</f>
        <v>0</v>
      </c>
      <c r="L95" s="3">
        <f>IF(Inputs!$B$26&lt;&gt;"Ready to model","PENDING INPUTS",MAX(0,B95+D95-J95))</f>
        <v>0</v>
      </c>
      <c r="M95" s="3">
        <f>IF(Inputs!$B$26&lt;&gt;"Ready to model","PENDING INPUTS",MAX(0,C95+E95-K95))</f>
        <v>0</v>
      </c>
      <c r="N95" s="3">
        <f>IF(Inputs!$B$26&lt;&gt;"Ready to model","PENDING INPUTS",L95+M95)</f>
        <v>0</v>
      </c>
      <c r="O95" s="3">
        <f>IF(Inputs!$B$26&lt;&gt;"Ready to model","PENDING INPUTS",D95+E95+O94)</f>
        <v>5438.9299999999994</v>
      </c>
      <c r="P95" s="3">
        <f>IF(Inputs!$B$26&lt;&gt;"Ready to model","PENDING INPUTS",J95+K95+P94)</f>
        <v>15338.93</v>
      </c>
    </row>
    <row r="96" spans="1:16" ht="27.95" customHeight="1" x14ac:dyDescent="0.25">
      <c r="A96">
        <v>92</v>
      </c>
      <c r="B96" s="3">
        <f>IF(Inputs!$B$26&lt;&gt;"Ready to model","PENDING INPUTS",L95)</f>
        <v>0</v>
      </c>
      <c r="C96" s="3">
        <f>IF(Inputs!$B$26&lt;&gt;"Ready to model","PENDING INPUTS",M95)</f>
        <v>0</v>
      </c>
      <c r="D96" s="3">
        <f>IF(Inputs!$B$26&lt;&gt;"Ready to model","PENDING INPUTS",ROUND(B96*(Inputs!$B$5)/12,2))</f>
        <v>0</v>
      </c>
      <c r="E96" s="3">
        <f>IF(Inputs!$B$26&lt;&gt;"Ready to model","PENDING INPUTS",ROUND(C96*Inputs!$B$5/12,2))</f>
        <v>0</v>
      </c>
      <c r="F96" s="3">
        <f>IF(Inputs!$B$26&lt;&gt;"Ready to model","PENDING INPUTS",MIN(B96+D96,Inputs!$B$6))</f>
        <v>0</v>
      </c>
      <c r="G96" s="3">
        <f>IF(Inputs!$B$26&lt;&gt;"Ready to model","PENDING INPUTS",MIN(C96+E96,Inputs!$B$9))</f>
        <v>0</v>
      </c>
      <c r="H96" s="3">
        <f>IF(Inputs!$B$26&lt;&gt;"Ready to model","PENDING INPUTS",F96+G96)</f>
        <v>0</v>
      </c>
      <c r="I96" s="3">
        <f>IF(Inputs!$B$26&lt;&gt;"Ready to model","PENDING INPUTS",MAX(0,F96+G96-H96))</f>
        <v>0</v>
      </c>
      <c r="J96" s="3">
        <f>IF(Inputs!$B$26&lt;&gt;"Ready to model","PENDING INPUTS",IF(F96+G96&gt;H96,IF(F96+G96=0,0,H96*F96/(F96+G96)),MIN(B96+D96,F96+MAX(0,H96-F96-G96-IF((Inputs!$B$5)&lt;Inputs!$B$5,C96+E96-G96,0)))))</f>
        <v>0</v>
      </c>
      <c r="K96" s="3">
        <f>IF(Inputs!$B$26&lt;&gt;"Ready to model","PENDING INPUTS",MIN(C96+E96,MAX(0,H96-J96)))</f>
        <v>0</v>
      </c>
      <c r="L96" s="3">
        <f>IF(Inputs!$B$26&lt;&gt;"Ready to model","PENDING INPUTS",MAX(0,B96+D96-J96))</f>
        <v>0</v>
      </c>
      <c r="M96" s="3">
        <f>IF(Inputs!$B$26&lt;&gt;"Ready to model","PENDING INPUTS",MAX(0,C96+E96-K96))</f>
        <v>0</v>
      </c>
      <c r="N96" s="3">
        <f>IF(Inputs!$B$26&lt;&gt;"Ready to model","PENDING INPUTS",L96+M96)</f>
        <v>0</v>
      </c>
      <c r="O96" s="3">
        <f>IF(Inputs!$B$26&lt;&gt;"Ready to model","PENDING INPUTS",D96+E96+O95)</f>
        <v>5438.9299999999994</v>
      </c>
      <c r="P96" s="3">
        <f>IF(Inputs!$B$26&lt;&gt;"Ready to model","PENDING INPUTS",J96+K96+P95)</f>
        <v>15338.93</v>
      </c>
    </row>
    <row r="97" spans="1:16" ht="27.95" customHeight="1" x14ac:dyDescent="0.25">
      <c r="A97">
        <v>93</v>
      </c>
      <c r="B97" s="3">
        <f>IF(Inputs!$B$26&lt;&gt;"Ready to model","PENDING INPUTS",L96)</f>
        <v>0</v>
      </c>
      <c r="C97" s="3">
        <f>IF(Inputs!$B$26&lt;&gt;"Ready to model","PENDING INPUTS",M96)</f>
        <v>0</v>
      </c>
      <c r="D97" s="3">
        <f>IF(Inputs!$B$26&lt;&gt;"Ready to model","PENDING INPUTS",ROUND(B97*(Inputs!$B$5)/12,2))</f>
        <v>0</v>
      </c>
      <c r="E97" s="3">
        <f>IF(Inputs!$B$26&lt;&gt;"Ready to model","PENDING INPUTS",ROUND(C97*Inputs!$B$5/12,2))</f>
        <v>0</v>
      </c>
      <c r="F97" s="3">
        <f>IF(Inputs!$B$26&lt;&gt;"Ready to model","PENDING INPUTS",MIN(B97+D97,Inputs!$B$6))</f>
        <v>0</v>
      </c>
      <c r="G97" s="3">
        <f>IF(Inputs!$B$26&lt;&gt;"Ready to model","PENDING INPUTS",MIN(C97+E97,Inputs!$B$9))</f>
        <v>0</v>
      </c>
      <c r="H97" s="3">
        <f>IF(Inputs!$B$26&lt;&gt;"Ready to model","PENDING INPUTS",F97+G97)</f>
        <v>0</v>
      </c>
      <c r="I97" s="3">
        <f>IF(Inputs!$B$26&lt;&gt;"Ready to model","PENDING INPUTS",MAX(0,F97+G97-H97))</f>
        <v>0</v>
      </c>
      <c r="J97" s="3">
        <f>IF(Inputs!$B$26&lt;&gt;"Ready to model","PENDING INPUTS",IF(F97+G97&gt;H97,IF(F97+G97=0,0,H97*F97/(F97+G97)),MIN(B97+D97,F97+MAX(0,H97-F97-G97-IF((Inputs!$B$5)&lt;Inputs!$B$5,C97+E97-G97,0)))))</f>
        <v>0</v>
      </c>
      <c r="K97" s="3">
        <f>IF(Inputs!$B$26&lt;&gt;"Ready to model","PENDING INPUTS",MIN(C97+E97,MAX(0,H97-J97)))</f>
        <v>0</v>
      </c>
      <c r="L97" s="3">
        <f>IF(Inputs!$B$26&lt;&gt;"Ready to model","PENDING INPUTS",MAX(0,B97+D97-J97))</f>
        <v>0</v>
      </c>
      <c r="M97" s="3">
        <f>IF(Inputs!$B$26&lt;&gt;"Ready to model","PENDING INPUTS",MAX(0,C97+E97-K97))</f>
        <v>0</v>
      </c>
      <c r="N97" s="3">
        <f>IF(Inputs!$B$26&lt;&gt;"Ready to model","PENDING INPUTS",L97+M97)</f>
        <v>0</v>
      </c>
      <c r="O97" s="3">
        <f>IF(Inputs!$B$26&lt;&gt;"Ready to model","PENDING INPUTS",D97+E97+O96)</f>
        <v>5438.9299999999994</v>
      </c>
      <c r="P97" s="3">
        <f>IF(Inputs!$B$26&lt;&gt;"Ready to model","PENDING INPUTS",J97+K97+P96)</f>
        <v>15338.93</v>
      </c>
    </row>
    <row r="98" spans="1:16" ht="27.95" customHeight="1" x14ac:dyDescent="0.25">
      <c r="A98">
        <v>94</v>
      </c>
      <c r="B98" s="3">
        <f>IF(Inputs!$B$26&lt;&gt;"Ready to model","PENDING INPUTS",L97)</f>
        <v>0</v>
      </c>
      <c r="C98" s="3">
        <f>IF(Inputs!$B$26&lt;&gt;"Ready to model","PENDING INPUTS",M97)</f>
        <v>0</v>
      </c>
      <c r="D98" s="3">
        <f>IF(Inputs!$B$26&lt;&gt;"Ready to model","PENDING INPUTS",ROUND(B98*(Inputs!$B$5)/12,2))</f>
        <v>0</v>
      </c>
      <c r="E98" s="3">
        <f>IF(Inputs!$B$26&lt;&gt;"Ready to model","PENDING INPUTS",ROUND(C98*Inputs!$B$5/12,2))</f>
        <v>0</v>
      </c>
      <c r="F98" s="3">
        <f>IF(Inputs!$B$26&lt;&gt;"Ready to model","PENDING INPUTS",MIN(B98+D98,Inputs!$B$6))</f>
        <v>0</v>
      </c>
      <c r="G98" s="3">
        <f>IF(Inputs!$B$26&lt;&gt;"Ready to model","PENDING INPUTS",MIN(C98+E98,Inputs!$B$9))</f>
        <v>0</v>
      </c>
      <c r="H98" s="3">
        <f>IF(Inputs!$B$26&lt;&gt;"Ready to model","PENDING INPUTS",F98+G98)</f>
        <v>0</v>
      </c>
      <c r="I98" s="3">
        <f>IF(Inputs!$B$26&lt;&gt;"Ready to model","PENDING INPUTS",MAX(0,F98+G98-H98))</f>
        <v>0</v>
      </c>
      <c r="J98" s="3">
        <f>IF(Inputs!$B$26&lt;&gt;"Ready to model","PENDING INPUTS",IF(F98+G98&gt;H98,IF(F98+G98=0,0,H98*F98/(F98+G98)),MIN(B98+D98,F98+MAX(0,H98-F98-G98-IF((Inputs!$B$5)&lt;Inputs!$B$5,C98+E98-G98,0)))))</f>
        <v>0</v>
      </c>
      <c r="K98" s="3">
        <f>IF(Inputs!$B$26&lt;&gt;"Ready to model","PENDING INPUTS",MIN(C98+E98,MAX(0,H98-J98)))</f>
        <v>0</v>
      </c>
      <c r="L98" s="3">
        <f>IF(Inputs!$B$26&lt;&gt;"Ready to model","PENDING INPUTS",MAX(0,B98+D98-J98))</f>
        <v>0</v>
      </c>
      <c r="M98" s="3">
        <f>IF(Inputs!$B$26&lt;&gt;"Ready to model","PENDING INPUTS",MAX(0,C98+E98-K98))</f>
        <v>0</v>
      </c>
      <c r="N98" s="3">
        <f>IF(Inputs!$B$26&lt;&gt;"Ready to model","PENDING INPUTS",L98+M98)</f>
        <v>0</v>
      </c>
      <c r="O98" s="3">
        <f>IF(Inputs!$B$26&lt;&gt;"Ready to model","PENDING INPUTS",D98+E98+O97)</f>
        <v>5438.9299999999994</v>
      </c>
      <c r="P98" s="3">
        <f>IF(Inputs!$B$26&lt;&gt;"Ready to model","PENDING INPUTS",J98+K98+P97)</f>
        <v>15338.93</v>
      </c>
    </row>
    <row r="99" spans="1:16" ht="27.95" customHeight="1" x14ac:dyDescent="0.25">
      <c r="A99">
        <v>95</v>
      </c>
      <c r="B99" s="3">
        <f>IF(Inputs!$B$26&lt;&gt;"Ready to model","PENDING INPUTS",L98)</f>
        <v>0</v>
      </c>
      <c r="C99" s="3">
        <f>IF(Inputs!$B$26&lt;&gt;"Ready to model","PENDING INPUTS",M98)</f>
        <v>0</v>
      </c>
      <c r="D99" s="3">
        <f>IF(Inputs!$B$26&lt;&gt;"Ready to model","PENDING INPUTS",ROUND(B99*(Inputs!$B$5)/12,2))</f>
        <v>0</v>
      </c>
      <c r="E99" s="3">
        <f>IF(Inputs!$B$26&lt;&gt;"Ready to model","PENDING INPUTS",ROUND(C99*Inputs!$B$5/12,2))</f>
        <v>0</v>
      </c>
      <c r="F99" s="3">
        <f>IF(Inputs!$B$26&lt;&gt;"Ready to model","PENDING INPUTS",MIN(B99+D99,Inputs!$B$6))</f>
        <v>0</v>
      </c>
      <c r="G99" s="3">
        <f>IF(Inputs!$B$26&lt;&gt;"Ready to model","PENDING INPUTS",MIN(C99+E99,Inputs!$B$9))</f>
        <v>0</v>
      </c>
      <c r="H99" s="3">
        <f>IF(Inputs!$B$26&lt;&gt;"Ready to model","PENDING INPUTS",F99+G99)</f>
        <v>0</v>
      </c>
      <c r="I99" s="3">
        <f>IF(Inputs!$B$26&lt;&gt;"Ready to model","PENDING INPUTS",MAX(0,F99+G99-H99))</f>
        <v>0</v>
      </c>
      <c r="J99" s="3">
        <f>IF(Inputs!$B$26&lt;&gt;"Ready to model","PENDING INPUTS",IF(F99+G99&gt;H99,IF(F99+G99=0,0,H99*F99/(F99+G99)),MIN(B99+D99,F99+MAX(0,H99-F99-G99-IF((Inputs!$B$5)&lt;Inputs!$B$5,C99+E99-G99,0)))))</f>
        <v>0</v>
      </c>
      <c r="K99" s="3">
        <f>IF(Inputs!$B$26&lt;&gt;"Ready to model","PENDING INPUTS",MIN(C99+E99,MAX(0,H99-J99)))</f>
        <v>0</v>
      </c>
      <c r="L99" s="3">
        <f>IF(Inputs!$B$26&lt;&gt;"Ready to model","PENDING INPUTS",MAX(0,B99+D99-J99))</f>
        <v>0</v>
      </c>
      <c r="M99" s="3">
        <f>IF(Inputs!$B$26&lt;&gt;"Ready to model","PENDING INPUTS",MAX(0,C99+E99-K99))</f>
        <v>0</v>
      </c>
      <c r="N99" s="3">
        <f>IF(Inputs!$B$26&lt;&gt;"Ready to model","PENDING INPUTS",L99+M99)</f>
        <v>0</v>
      </c>
      <c r="O99" s="3">
        <f>IF(Inputs!$B$26&lt;&gt;"Ready to model","PENDING INPUTS",D99+E99+O98)</f>
        <v>5438.9299999999994</v>
      </c>
      <c r="P99" s="3">
        <f>IF(Inputs!$B$26&lt;&gt;"Ready to model","PENDING INPUTS",J99+K99+P98)</f>
        <v>15338.93</v>
      </c>
    </row>
    <row r="100" spans="1:16" ht="27.95" customHeight="1" x14ac:dyDescent="0.25">
      <c r="A100">
        <v>96</v>
      </c>
      <c r="B100" s="3">
        <f>IF(Inputs!$B$26&lt;&gt;"Ready to model","PENDING INPUTS",L99)</f>
        <v>0</v>
      </c>
      <c r="C100" s="3">
        <f>IF(Inputs!$B$26&lt;&gt;"Ready to model","PENDING INPUTS",M99)</f>
        <v>0</v>
      </c>
      <c r="D100" s="3">
        <f>IF(Inputs!$B$26&lt;&gt;"Ready to model","PENDING INPUTS",ROUND(B100*(Inputs!$B$5)/12,2))</f>
        <v>0</v>
      </c>
      <c r="E100" s="3">
        <f>IF(Inputs!$B$26&lt;&gt;"Ready to model","PENDING INPUTS",ROUND(C100*Inputs!$B$5/12,2))</f>
        <v>0</v>
      </c>
      <c r="F100" s="3">
        <f>IF(Inputs!$B$26&lt;&gt;"Ready to model","PENDING INPUTS",MIN(B100+D100,Inputs!$B$6))</f>
        <v>0</v>
      </c>
      <c r="G100" s="3">
        <f>IF(Inputs!$B$26&lt;&gt;"Ready to model","PENDING INPUTS",MIN(C100+E100,Inputs!$B$9))</f>
        <v>0</v>
      </c>
      <c r="H100" s="3">
        <f>IF(Inputs!$B$26&lt;&gt;"Ready to model","PENDING INPUTS",F100+G100)</f>
        <v>0</v>
      </c>
      <c r="I100" s="3">
        <f>IF(Inputs!$B$26&lt;&gt;"Ready to model","PENDING INPUTS",MAX(0,F100+G100-H100))</f>
        <v>0</v>
      </c>
      <c r="J100" s="3">
        <f>IF(Inputs!$B$26&lt;&gt;"Ready to model","PENDING INPUTS",IF(F100+G100&gt;H100,IF(F100+G100=0,0,H100*F100/(F100+G100)),MIN(B100+D100,F100+MAX(0,H100-F100-G100-IF((Inputs!$B$5)&lt;Inputs!$B$5,C100+E100-G100,0)))))</f>
        <v>0</v>
      </c>
      <c r="K100" s="3">
        <f>IF(Inputs!$B$26&lt;&gt;"Ready to model","PENDING INPUTS",MIN(C100+E100,MAX(0,H100-J100)))</f>
        <v>0</v>
      </c>
      <c r="L100" s="3">
        <f>IF(Inputs!$B$26&lt;&gt;"Ready to model","PENDING INPUTS",MAX(0,B100+D100-J100))</f>
        <v>0</v>
      </c>
      <c r="M100" s="3">
        <f>IF(Inputs!$B$26&lt;&gt;"Ready to model","PENDING INPUTS",MAX(0,C100+E100-K100))</f>
        <v>0</v>
      </c>
      <c r="N100" s="3">
        <f>IF(Inputs!$B$26&lt;&gt;"Ready to model","PENDING INPUTS",L100+M100)</f>
        <v>0</v>
      </c>
      <c r="O100" s="3">
        <f>IF(Inputs!$B$26&lt;&gt;"Ready to model","PENDING INPUTS",D100+E100+O99)</f>
        <v>5438.9299999999994</v>
      </c>
      <c r="P100" s="3">
        <f>IF(Inputs!$B$26&lt;&gt;"Ready to model","PENDING INPUTS",J100+K100+P99)</f>
        <v>15338.93</v>
      </c>
    </row>
    <row r="101" spans="1:16" ht="27.95" customHeight="1" x14ac:dyDescent="0.25">
      <c r="A101">
        <v>97</v>
      </c>
      <c r="B101" s="3">
        <f>IF(Inputs!$B$26&lt;&gt;"Ready to model","PENDING INPUTS",L100)</f>
        <v>0</v>
      </c>
      <c r="C101" s="3">
        <f>IF(Inputs!$B$26&lt;&gt;"Ready to model","PENDING INPUTS",M100)</f>
        <v>0</v>
      </c>
      <c r="D101" s="3">
        <f>IF(Inputs!$B$26&lt;&gt;"Ready to model","PENDING INPUTS",ROUND(B101*(Inputs!$B$5)/12,2))</f>
        <v>0</v>
      </c>
      <c r="E101" s="3">
        <f>IF(Inputs!$B$26&lt;&gt;"Ready to model","PENDING INPUTS",ROUND(C101*Inputs!$B$5/12,2))</f>
        <v>0</v>
      </c>
      <c r="F101" s="3">
        <f>IF(Inputs!$B$26&lt;&gt;"Ready to model","PENDING INPUTS",MIN(B101+D101,Inputs!$B$6))</f>
        <v>0</v>
      </c>
      <c r="G101" s="3">
        <f>IF(Inputs!$B$26&lt;&gt;"Ready to model","PENDING INPUTS",MIN(C101+E101,Inputs!$B$9))</f>
        <v>0</v>
      </c>
      <c r="H101" s="3">
        <f>IF(Inputs!$B$26&lt;&gt;"Ready to model","PENDING INPUTS",F101+G101)</f>
        <v>0</v>
      </c>
      <c r="I101" s="3">
        <f>IF(Inputs!$B$26&lt;&gt;"Ready to model","PENDING INPUTS",MAX(0,F101+G101-H101))</f>
        <v>0</v>
      </c>
      <c r="J101" s="3">
        <f>IF(Inputs!$B$26&lt;&gt;"Ready to model","PENDING INPUTS",IF(F101+G101&gt;H101,IF(F101+G101=0,0,H101*F101/(F101+G101)),MIN(B101+D101,F101+MAX(0,H101-F101-G101-IF((Inputs!$B$5)&lt;Inputs!$B$5,C101+E101-G101,0)))))</f>
        <v>0</v>
      </c>
      <c r="K101" s="3">
        <f>IF(Inputs!$B$26&lt;&gt;"Ready to model","PENDING INPUTS",MIN(C101+E101,MAX(0,H101-J101)))</f>
        <v>0</v>
      </c>
      <c r="L101" s="3">
        <f>IF(Inputs!$B$26&lt;&gt;"Ready to model","PENDING INPUTS",MAX(0,B101+D101-J101))</f>
        <v>0</v>
      </c>
      <c r="M101" s="3">
        <f>IF(Inputs!$B$26&lt;&gt;"Ready to model","PENDING INPUTS",MAX(0,C101+E101-K101))</f>
        <v>0</v>
      </c>
      <c r="N101" s="3">
        <f>IF(Inputs!$B$26&lt;&gt;"Ready to model","PENDING INPUTS",L101+M101)</f>
        <v>0</v>
      </c>
      <c r="O101" s="3">
        <f>IF(Inputs!$B$26&lt;&gt;"Ready to model","PENDING INPUTS",D101+E101+O100)</f>
        <v>5438.9299999999994</v>
      </c>
      <c r="P101" s="3">
        <f>IF(Inputs!$B$26&lt;&gt;"Ready to model","PENDING INPUTS",J101+K101+P100)</f>
        <v>15338.93</v>
      </c>
    </row>
    <row r="102" spans="1:16" ht="27.95" customHeight="1" x14ac:dyDescent="0.25">
      <c r="A102">
        <v>98</v>
      </c>
      <c r="B102" s="3">
        <f>IF(Inputs!$B$26&lt;&gt;"Ready to model","PENDING INPUTS",L101)</f>
        <v>0</v>
      </c>
      <c r="C102" s="3">
        <f>IF(Inputs!$B$26&lt;&gt;"Ready to model","PENDING INPUTS",M101)</f>
        <v>0</v>
      </c>
      <c r="D102" s="3">
        <f>IF(Inputs!$B$26&lt;&gt;"Ready to model","PENDING INPUTS",ROUND(B102*(Inputs!$B$5)/12,2))</f>
        <v>0</v>
      </c>
      <c r="E102" s="3">
        <f>IF(Inputs!$B$26&lt;&gt;"Ready to model","PENDING INPUTS",ROUND(C102*Inputs!$B$5/12,2))</f>
        <v>0</v>
      </c>
      <c r="F102" s="3">
        <f>IF(Inputs!$B$26&lt;&gt;"Ready to model","PENDING INPUTS",MIN(B102+D102,Inputs!$B$6))</f>
        <v>0</v>
      </c>
      <c r="G102" s="3">
        <f>IF(Inputs!$B$26&lt;&gt;"Ready to model","PENDING INPUTS",MIN(C102+E102,Inputs!$B$9))</f>
        <v>0</v>
      </c>
      <c r="H102" s="3">
        <f>IF(Inputs!$B$26&lt;&gt;"Ready to model","PENDING INPUTS",F102+G102)</f>
        <v>0</v>
      </c>
      <c r="I102" s="3">
        <f>IF(Inputs!$B$26&lt;&gt;"Ready to model","PENDING INPUTS",MAX(0,F102+G102-H102))</f>
        <v>0</v>
      </c>
      <c r="J102" s="3">
        <f>IF(Inputs!$B$26&lt;&gt;"Ready to model","PENDING INPUTS",IF(F102+G102&gt;H102,IF(F102+G102=0,0,H102*F102/(F102+G102)),MIN(B102+D102,F102+MAX(0,H102-F102-G102-IF((Inputs!$B$5)&lt;Inputs!$B$5,C102+E102-G102,0)))))</f>
        <v>0</v>
      </c>
      <c r="K102" s="3">
        <f>IF(Inputs!$B$26&lt;&gt;"Ready to model","PENDING INPUTS",MIN(C102+E102,MAX(0,H102-J102)))</f>
        <v>0</v>
      </c>
      <c r="L102" s="3">
        <f>IF(Inputs!$B$26&lt;&gt;"Ready to model","PENDING INPUTS",MAX(0,B102+D102-J102))</f>
        <v>0</v>
      </c>
      <c r="M102" s="3">
        <f>IF(Inputs!$B$26&lt;&gt;"Ready to model","PENDING INPUTS",MAX(0,C102+E102-K102))</f>
        <v>0</v>
      </c>
      <c r="N102" s="3">
        <f>IF(Inputs!$B$26&lt;&gt;"Ready to model","PENDING INPUTS",L102+M102)</f>
        <v>0</v>
      </c>
      <c r="O102" s="3">
        <f>IF(Inputs!$B$26&lt;&gt;"Ready to model","PENDING INPUTS",D102+E102+O101)</f>
        <v>5438.9299999999994</v>
      </c>
      <c r="P102" s="3">
        <f>IF(Inputs!$B$26&lt;&gt;"Ready to model","PENDING INPUTS",J102+K102+P101)</f>
        <v>15338.93</v>
      </c>
    </row>
    <row r="103" spans="1:16" ht="27.95" customHeight="1" x14ac:dyDescent="0.25">
      <c r="A103">
        <v>99</v>
      </c>
      <c r="B103" s="3">
        <f>IF(Inputs!$B$26&lt;&gt;"Ready to model","PENDING INPUTS",L102)</f>
        <v>0</v>
      </c>
      <c r="C103" s="3">
        <f>IF(Inputs!$B$26&lt;&gt;"Ready to model","PENDING INPUTS",M102)</f>
        <v>0</v>
      </c>
      <c r="D103" s="3">
        <f>IF(Inputs!$B$26&lt;&gt;"Ready to model","PENDING INPUTS",ROUND(B103*(Inputs!$B$5)/12,2))</f>
        <v>0</v>
      </c>
      <c r="E103" s="3">
        <f>IF(Inputs!$B$26&lt;&gt;"Ready to model","PENDING INPUTS",ROUND(C103*Inputs!$B$5/12,2))</f>
        <v>0</v>
      </c>
      <c r="F103" s="3">
        <f>IF(Inputs!$B$26&lt;&gt;"Ready to model","PENDING INPUTS",MIN(B103+D103,Inputs!$B$6))</f>
        <v>0</v>
      </c>
      <c r="G103" s="3">
        <f>IF(Inputs!$B$26&lt;&gt;"Ready to model","PENDING INPUTS",MIN(C103+E103,Inputs!$B$9))</f>
        <v>0</v>
      </c>
      <c r="H103" s="3">
        <f>IF(Inputs!$B$26&lt;&gt;"Ready to model","PENDING INPUTS",F103+G103)</f>
        <v>0</v>
      </c>
      <c r="I103" s="3">
        <f>IF(Inputs!$B$26&lt;&gt;"Ready to model","PENDING INPUTS",MAX(0,F103+G103-H103))</f>
        <v>0</v>
      </c>
      <c r="J103" s="3">
        <f>IF(Inputs!$B$26&lt;&gt;"Ready to model","PENDING INPUTS",IF(F103+G103&gt;H103,IF(F103+G103=0,0,H103*F103/(F103+G103)),MIN(B103+D103,F103+MAX(0,H103-F103-G103-IF((Inputs!$B$5)&lt;Inputs!$B$5,C103+E103-G103,0)))))</f>
        <v>0</v>
      </c>
      <c r="K103" s="3">
        <f>IF(Inputs!$B$26&lt;&gt;"Ready to model","PENDING INPUTS",MIN(C103+E103,MAX(0,H103-J103)))</f>
        <v>0</v>
      </c>
      <c r="L103" s="3">
        <f>IF(Inputs!$B$26&lt;&gt;"Ready to model","PENDING INPUTS",MAX(0,B103+D103-J103))</f>
        <v>0</v>
      </c>
      <c r="M103" s="3">
        <f>IF(Inputs!$B$26&lt;&gt;"Ready to model","PENDING INPUTS",MAX(0,C103+E103-K103))</f>
        <v>0</v>
      </c>
      <c r="N103" s="3">
        <f>IF(Inputs!$B$26&lt;&gt;"Ready to model","PENDING INPUTS",L103+M103)</f>
        <v>0</v>
      </c>
      <c r="O103" s="3">
        <f>IF(Inputs!$B$26&lt;&gt;"Ready to model","PENDING INPUTS",D103+E103+O102)</f>
        <v>5438.9299999999994</v>
      </c>
      <c r="P103" s="3">
        <f>IF(Inputs!$B$26&lt;&gt;"Ready to model","PENDING INPUTS",J103+K103+P102)</f>
        <v>15338.93</v>
      </c>
    </row>
    <row r="104" spans="1:16" ht="27.95" customHeight="1" x14ac:dyDescent="0.25">
      <c r="A104">
        <v>100</v>
      </c>
      <c r="B104" s="3">
        <f>IF(Inputs!$B$26&lt;&gt;"Ready to model","PENDING INPUTS",L103)</f>
        <v>0</v>
      </c>
      <c r="C104" s="3">
        <f>IF(Inputs!$B$26&lt;&gt;"Ready to model","PENDING INPUTS",M103)</f>
        <v>0</v>
      </c>
      <c r="D104" s="3">
        <f>IF(Inputs!$B$26&lt;&gt;"Ready to model","PENDING INPUTS",ROUND(B104*(Inputs!$B$5)/12,2))</f>
        <v>0</v>
      </c>
      <c r="E104" s="3">
        <f>IF(Inputs!$B$26&lt;&gt;"Ready to model","PENDING INPUTS",ROUND(C104*Inputs!$B$5/12,2))</f>
        <v>0</v>
      </c>
      <c r="F104" s="3">
        <f>IF(Inputs!$B$26&lt;&gt;"Ready to model","PENDING INPUTS",MIN(B104+D104,Inputs!$B$6))</f>
        <v>0</v>
      </c>
      <c r="G104" s="3">
        <f>IF(Inputs!$B$26&lt;&gt;"Ready to model","PENDING INPUTS",MIN(C104+E104,Inputs!$B$9))</f>
        <v>0</v>
      </c>
      <c r="H104" s="3">
        <f>IF(Inputs!$B$26&lt;&gt;"Ready to model","PENDING INPUTS",F104+G104)</f>
        <v>0</v>
      </c>
      <c r="I104" s="3">
        <f>IF(Inputs!$B$26&lt;&gt;"Ready to model","PENDING INPUTS",MAX(0,F104+G104-H104))</f>
        <v>0</v>
      </c>
      <c r="J104" s="3">
        <f>IF(Inputs!$B$26&lt;&gt;"Ready to model","PENDING INPUTS",IF(F104+G104&gt;H104,IF(F104+G104=0,0,H104*F104/(F104+G104)),MIN(B104+D104,F104+MAX(0,H104-F104-G104-IF((Inputs!$B$5)&lt;Inputs!$B$5,C104+E104-G104,0)))))</f>
        <v>0</v>
      </c>
      <c r="K104" s="3">
        <f>IF(Inputs!$B$26&lt;&gt;"Ready to model","PENDING INPUTS",MIN(C104+E104,MAX(0,H104-J104)))</f>
        <v>0</v>
      </c>
      <c r="L104" s="3">
        <f>IF(Inputs!$B$26&lt;&gt;"Ready to model","PENDING INPUTS",MAX(0,B104+D104-J104))</f>
        <v>0</v>
      </c>
      <c r="M104" s="3">
        <f>IF(Inputs!$B$26&lt;&gt;"Ready to model","PENDING INPUTS",MAX(0,C104+E104-K104))</f>
        <v>0</v>
      </c>
      <c r="N104" s="3">
        <f>IF(Inputs!$B$26&lt;&gt;"Ready to model","PENDING INPUTS",L104+M104)</f>
        <v>0</v>
      </c>
      <c r="O104" s="3">
        <f>IF(Inputs!$B$26&lt;&gt;"Ready to model","PENDING INPUTS",D104+E104+O103)</f>
        <v>5438.9299999999994</v>
      </c>
      <c r="P104" s="3">
        <f>IF(Inputs!$B$26&lt;&gt;"Ready to model","PENDING INPUTS",J104+K104+P103)</f>
        <v>15338.93</v>
      </c>
    </row>
    <row r="105" spans="1:16" ht="27.95" customHeight="1" x14ac:dyDescent="0.25">
      <c r="A105">
        <v>101</v>
      </c>
      <c r="B105" s="3">
        <f>IF(Inputs!$B$26&lt;&gt;"Ready to model","PENDING INPUTS",L104)</f>
        <v>0</v>
      </c>
      <c r="C105" s="3">
        <f>IF(Inputs!$B$26&lt;&gt;"Ready to model","PENDING INPUTS",M104)</f>
        <v>0</v>
      </c>
      <c r="D105" s="3">
        <f>IF(Inputs!$B$26&lt;&gt;"Ready to model","PENDING INPUTS",ROUND(B105*(Inputs!$B$5)/12,2))</f>
        <v>0</v>
      </c>
      <c r="E105" s="3">
        <f>IF(Inputs!$B$26&lt;&gt;"Ready to model","PENDING INPUTS",ROUND(C105*Inputs!$B$5/12,2))</f>
        <v>0</v>
      </c>
      <c r="F105" s="3">
        <f>IF(Inputs!$B$26&lt;&gt;"Ready to model","PENDING INPUTS",MIN(B105+D105,Inputs!$B$6))</f>
        <v>0</v>
      </c>
      <c r="G105" s="3">
        <f>IF(Inputs!$B$26&lt;&gt;"Ready to model","PENDING INPUTS",MIN(C105+E105,Inputs!$B$9))</f>
        <v>0</v>
      </c>
      <c r="H105" s="3">
        <f>IF(Inputs!$B$26&lt;&gt;"Ready to model","PENDING INPUTS",F105+G105)</f>
        <v>0</v>
      </c>
      <c r="I105" s="3">
        <f>IF(Inputs!$B$26&lt;&gt;"Ready to model","PENDING INPUTS",MAX(0,F105+G105-H105))</f>
        <v>0</v>
      </c>
      <c r="J105" s="3">
        <f>IF(Inputs!$B$26&lt;&gt;"Ready to model","PENDING INPUTS",IF(F105+G105&gt;H105,IF(F105+G105=0,0,H105*F105/(F105+G105)),MIN(B105+D105,F105+MAX(0,H105-F105-G105-IF((Inputs!$B$5)&lt;Inputs!$B$5,C105+E105-G105,0)))))</f>
        <v>0</v>
      </c>
      <c r="K105" s="3">
        <f>IF(Inputs!$B$26&lt;&gt;"Ready to model","PENDING INPUTS",MIN(C105+E105,MAX(0,H105-J105)))</f>
        <v>0</v>
      </c>
      <c r="L105" s="3">
        <f>IF(Inputs!$B$26&lt;&gt;"Ready to model","PENDING INPUTS",MAX(0,B105+D105-J105))</f>
        <v>0</v>
      </c>
      <c r="M105" s="3">
        <f>IF(Inputs!$B$26&lt;&gt;"Ready to model","PENDING INPUTS",MAX(0,C105+E105-K105))</f>
        <v>0</v>
      </c>
      <c r="N105" s="3">
        <f>IF(Inputs!$B$26&lt;&gt;"Ready to model","PENDING INPUTS",L105+M105)</f>
        <v>0</v>
      </c>
      <c r="O105" s="3">
        <f>IF(Inputs!$B$26&lt;&gt;"Ready to model","PENDING INPUTS",D105+E105+O104)</f>
        <v>5438.9299999999994</v>
      </c>
      <c r="P105" s="3">
        <f>IF(Inputs!$B$26&lt;&gt;"Ready to model","PENDING INPUTS",J105+K105+P104)</f>
        <v>15338.93</v>
      </c>
    </row>
    <row r="106" spans="1:16" ht="27.95" customHeight="1" x14ac:dyDescent="0.25">
      <c r="A106">
        <v>102</v>
      </c>
      <c r="B106" s="3">
        <f>IF(Inputs!$B$26&lt;&gt;"Ready to model","PENDING INPUTS",L105)</f>
        <v>0</v>
      </c>
      <c r="C106" s="3">
        <f>IF(Inputs!$B$26&lt;&gt;"Ready to model","PENDING INPUTS",M105)</f>
        <v>0</v>
      </c>
      <c r="D106" s="3">
        <f>IF(Inputs!$B$26&lt;&gt;"Ready to model","PENDING INPUTS",ROUND(B106*(Inputs!$B$5)/12,2))</f>
        <v>0</v>
      </c>
      <c r="E106" s="3">
        <f>IF(Inputs!$B$26&lt;&gt;"Ready to model","PENDING INPUTS",ROUND(C106*Inputs!$B$5/12,2))</f>
        <v>0</v>
      </c>
      <c r="F106" s="3">
        <f>IF(Inputs!$B$26&lt;&gt;"Ready to model","PENDING INPUTS",MIN(B106+D106,Inputs!$B$6))</f>
        <v>0</v>
      </c>
      <c r="G106" s="3">
        <f>IF(Inputs!$B$26&lt;&gt;"Ready to model","PENDING INPUTS",MIN(C106+E106,Inputs!$B$9))</f>
        <v>0</v>
      </c>
      <c r="H106" s="3">
        <f>IF(Inputs!$B$26&lt;&gt;"Ready to model","PENDING INPUTS",F106+G106)</f>
        <v>0</v>
      </c>
      <c r="I106" s="3">
        <f>IF(Inputs!$B$26&lt;&gt;"Ready to model","PENDING INPUTS",MAX(0,F106+G106-H106))</f>
        <v>0</v>
      </c>
      <c r="J106" s="3">
        <f>IF(Inputs!$B$26&lt;&gt;"Ready to model","PENDING INPUTS",IF(F106+G106&gt;H106,IF(F106+G106=0,0,H106*F106/(F106+G106)),MIN(B106+D106,F106+MAX(0,H106-F106-G106-IF((Inputs!$B$5)&lt;Inputs!$B$5,C106+E106-G106,0)))))</f>
        <v>0</v>
      </c>
      <c r="K106" s="3">
        <f>IF(Inputs!$B$26&lt;&gt;"Ready to model","PENDING INPUTS",MIN(C106+E106,MAX(0,H106-J106)))</f>
        <v>0</v>
      </c>
      <c r="L106" s="3">
        <f>IF(Inputs!$B$26&lt;&gt;"Ready to model","PENDING INPUTS",MAX(0,B106+D106-J106))</f>
        <v>0</v>
      </c>
      <c r="M106" s="3">
        <f>IF(Inputs!$B$26&lt;&gt;"Ready to model","PENDING INPUTS",MAX(0,C106+E106-K106))</f>
        <v>0</v>
      </c>
      <c r="N106" s="3">
        <f>IF(Inputs!$B$26&lt;&gt;"Ready to model","PENDING INPUTS",L106+M106)</f>
        <v>0</v>
      </c>
      <c r="O106" s="3">
        <f>IF(Inputs!$B$26&lt;&gt;"Ready to model","PENDING INPUTS",D106+E106+O105)</f>
        <v>5438.9299999999994</v>
      </c>
      <c r="P106" s="3">
        <f>IF(Inputs!$B$26&lt;&gt;"Ready to model","PENDING INPUTS",J106+K106+P105)</f>
        <v>15338.93</v>
      </c>
    </row>
    <row r="107" spans="1:16" ht="27.95" customHeight="1" x14ac:dyDescent="0.25">
      <c r="A107">
        <v>103</v>
      </c>
      <c r="B107" s="3">
        <f>IF(Inputs!$B$26&lt;&gt;"Ready to model","PENDING INPUTS",L106)</f>
        <v>0</v>
      </c>
      <c r="C107" s="3">
        <f>IF(Inputs!$B$26&lt;&gt;"Ready to model","PENDING INPUTS",M106)</f>
        <v>0</v>
      </c>
      <c r="D107" s="3">
        <f>IF(Inputs!$B$26&lt;&gt;"Ready to model","PENDING INPUTS",ROUND(B107*(Inputs!$B$5)/12,2))</f>
        <v>0</v>
      </c>
      <c r="E107" s="3">
        <f>IF(Inputs!$B$26&lt;&gt;"Ready to model","PENDING INPUTS",ROUND(C107*Inputs!$B$5/12,2))</f>
        <v>0</v>
      </c>
      <c r="F107" s="3">
        <f>IF(Inputs!$B$26&lt;&gt;"Ready to model","PENDING INPUTS",MIN(B107+D107,Inputs!$B$6))</f>
        <v>0</v>
      </c>
      <c r="G107" s="3">
        <f>IF(Inputs!$B$26&lt;&gt;"Ready to model","PENDING INPUTS",MIN(C107+E107,Inputs!$B$9))</f>
        <v>0</v>
      </c>
      <c r="H107" s="3">
        <f>IF(Inputs!$B$26&lt;&gt;"Ready to model","PENDING INPUTS",F107+G107)</f>
        <v>0</v>
      </c>
      <c r="I107" s="3">
        <f>IF(Inputs!$B$26&lt;&gt;"Ready to model","PENDING INPUTS",MAX(0,F107+G107-H107))</f>
        <v>0</v>
      </c>
      <c r="J107" s="3">
        <f>IF(Inputs!$B$26&lt;&gt;"Ready to model","PENDING INPUTS",IF(F107+G107&gt;H107,IF(F107+G107=0,0,H107*F107/(F107+G107)),MIN(B107+D107,F107+MAX(0,H107-F107-G107-IF((Inputs!$B$5)&lt;Inputs!$B$5,C107+E107-G107,0)))))</f>
        <v>0</v>
      </c>
      <c r="K107" s="3">
        <f>IF(Inputs!$B$26&lt;&gt;"Ready to model","PENDING INPUTS",MIN(C107+E107,MAX(0,H107-J107)))</f>
        <v>0</v>
      </c>
      <c r="L107" s="3">
        <f>IF(Inputs!$B$26&lt;&gt;"Ready to model","PENDING INPUTS",MAX(0,B107+D107-J107))</f>
        <v>0</v>
      </c>
      <c r="M107" s="3">
        <f>IF(Inputs!$B$26&lt;&gt;"Ready to model","PENDING INPUTS",MAX(0,C107+E107-K107))</f>
        <v>0</v>
      </c>
      <c r="N107" s="3">
        <f>IF(Inputs!$B$26&lt;&gt;"Ready to model","PENDING INPUTS",L107+M107)</f>
        <v>0</v>
      </c>
      <c r="O107" s="3">
        <f>IF(Inputs!$B$26&lt;&gt;"Ready to model","PENDING INPUTS",D107+E107+O106)</f>
        <v>5438.9299999999994</v>
      </c>
      <c r="P107" s="3">
        <f>IF(Inputs!$B$26&lt;&gt;"Ready to model","PENDING INPUTS",J107+K107+P106)</f>
        <v>15338.93</v>
      </c>
    </row>
    <row r="108" spans="1:16" ht="27.95" customHeight="1" x14ac:dyDescent="0.25">
      <c r="A108">
        <v>104</v>
      </c>
      <c r="B108" s="3">
        <f>IF(Inputs!$B$26&lt;&gt;"Ready to model","PENDING INPUTS",L107)</f>
        <v>0</v>
      </c>
      <c r="C108" s="3">
        <f>IF(Inputs!$B$26&lt;&gt;"Ready to model","PENDING INPUTS",M107)</f>
        <v>0</v>
      </c>
      <c r="D108" s="3">
        <f>IF(Inputs!$B$26&lt;&gt;"Ready to model","PENDING INPUTS",ROUND(B108*(Inputs!$B$5)/12,2))</f>
        <v>0</v>
      </c>
      <c r="E108" s="3">
        <f>IF(Inputs!$B$26&lt;&gt;"Ready to model","PENDING INPUTS",ROUND(C108*Inputs!$B$5/12,2))</f>
        <v>0</v>
      </c>
      <c r="F108" s="3">
        <f>IF(Inputs!$B$26&lt;&gt;"Ready to model","PENDING INPUTS",MIN(B108+D108,Inputs!$B$6))</f>
        <v>0</v>
      </c>
      <c r="G108" s="3">
        <f>IF(Inputs!$B$26&lt;&gt;"Ready to model","PENDING INPUTS",MIN(C108+E108,Inputs!$B$9))</f>
        <v>0</v>
      </c>
      <c r="H108" s="3">
        <f>IF(Inputs!$B$26&lt;&gt;"Ready to model","PENDING INPUTS",F108+G108)</f>
        <v>0</v>
      </c>
      <c r="I108" s="3">
        <f>IF(Inputs!$B$26&lt;&gt;"Ready to model","PENDING INPUTS",MAX(0,F108+G108-H108))</f>
        <v>0</v>
      </c>
      <c r="J108" s="3">
        <f>IF(Inputs!$B$26&lt;&gt;"Ready to model","PENDING INPUTS",IF(F108+G108&gt;H108,IF(F108+G108=0,0,H108*F108/(F108+G108)),MIN(B108+D108,F108+MAX(0,H108-F108-G108-IF((Inputs!$B$5)&lt;Inputs!$B$5,C108+E108-G108,0)))))</f>
        <v>0</v>
      </c>
      <c r="K108" s="3">
        <f>IF(Inputs!$B$26&lt;&gt;"Ready to model","PENDING INPUTS",MIN(C108+E108,MAX(0,H108-J108)))</f>
        <v>0</v>
      </c>
      <c r="L108" s="3">
        <f>IF(Inputs!$B$26&lt;&gt;"Ready to model","PENDING INPUTS",MAX(0,B108+D108-J108))</f>
        <v>0</v>
      </c>
      <c r="M108" s="3">
        <f>IF(Inputs!$B$26&lt;&gt;"Ready to model","PENDING INPUTS",MAX(0,C108+E108-K108))</f>
        <v>0</v>
      </c>
      <c r="N108" s="3">
        <f>IF(Inputs!$B$26&lt;&gt;"Ready to model","PENDING INPUTS",L108+M108)</f>
        <v>0</v>
      </c>
      <c r="O108" s="3">
        <f>IF(Inputs!$B$26&lt;&gt;"Ready to model","PENDING INPUTS",D108+E108+O107)</f>
        <v>5438.9299999999994</v>
      </c>
      <c r="P108" s="3">
        <f>IF(Inputs!$B$26&lt;&gt;"Ready to model","PENDING INPUTS",J108+K108+P107)</f>
        <v>15338.93</v>
      </c>
    </row>
    <row r="109" spans="1:16" ht="27.95" customHeight="1" x14ac:dyDescent="0.25">
      <c r="A109">
        <v>105</v>
      </c>
      <c r="B109" s="3">
        <f>IF(Inputs!$B$26&lt;&gt;"Ready to model","PENDING INPUTS",L108)</f>
        <v>0</v>
      </c>
      <c r="C109" s="3">
        <f>IF(Inputs!$B$26&lt;&gt;"Ready to model","PENDING INPUTS",M108)</f>
        <v>0</v>
      </c>
      <c r="D109" s="3">
        <f>IF(Inputs!$B$26&lt;&gt;"Ready to model","PENDING INPUTS",ROUND(B109*(Inputs!$B$5)/12,2))</f>
        <v>0</v>
      </c>
      <c r="E109" s="3">
        <f>IF(Inputs!$B$26&lt;&gt;"Ready to model","PENDING INPUTS",ROUND(C109*Inputs!$B$5/12,2))</f>
        <v>0</v>
      </c>
      <c r="F109" s="3">
        <f>IF(Inputs!$B$26&lt;&gt;"Ready to model","PENDING INPUTS",MIN(B109+D109,Inputs!$B$6))</f>
        <v>0</v>
      </c>
      <c r="G109" s="3">
        <f>IF(Inputs!$B$26&lt;&gt;"Ready to model","PENDING INPUTS",MIN(C109+E109,Inputs!$B$9))</f>
        <v>0</v>
      </c>
      <c r="H109" s="3">
        <f>IF(Inputs!$B$26&lt;&gt;"Ready to model","PENDING INPUTS",F109+G109)</f>
        <v>0</v>
      </c>
      <c r="I109" s="3">
        <f>IF(Inputs!$B$26&lt;&gt;"Ready to model","PENDING INPUTS",MAX(0,F109+G109-H109))</f>
        <v>0</v>
      </c>
      <c r="J109" s="3">
        <f>IF(Inputs!$B$26&lt;&gt;"Ready to model","PENDING INPUTS",IF(F109+G109&gt;H109,IF(F109+G109=0,0,H109*F109/(F109+G109)),MIN(B109+D109,F109+MAX(0,H109-F109-G109-IF((Inputs!$B$5)&lt;Inputs!$B$5,C109+E109-G109,0)))))</f>
        <v>0</v>
      </c>
      <c r="K109" s="3">
        <f>IF(Inputs!$B$26&lt;&gt;"Ready to model","PENDING INPUTS",MIN(C109+E109,MAX(0,H109-J109)))</f>
        <v>0</v>
      </c>
      <c r="L109" s="3">
        <f>IF(Inputs!$B$26&lt;&gt;"Ready to model","PENDING INPUTS",MAX(0,B109+D109-J109))</f>
        <v>0</v>
      </c>
      <c r="M109" s="3">
        <f>IF(Inputs!$B$26&lt;&gt;"Ready to model","PENDING INPUTS",MAX(0,C109+E109-K109))</f>
        <v>0</v>
      </c>
      <c r="N109" s="3">
        <f>IF(Inputs!$B$26&lt;&gt;"Ready to model","PENDING INPUTS",L109+M109)</f>
        <v>0</v>
      </c>
      <c r="O109" s="3">
        <f>IF(Inputs!$B$26&lt;&gt;"Ready to model","PENDING INPUTS",D109+E109+O108)</f>
        <v>5438.9299999999994</v>
      </c>
      <c r="P109" s="3">
        <f>IF(Inputs!$B$26&lt;&gt;"Ready to model","PENDING INPUTS",J109+K109+P108)</f>
        <v>15338.93</v>
      </c>
    </row>
    <row r="110" spans="1:16" ht="27.95" customHeight="1" x14ac:dyDescent="0.25">
      <c r="A110">
        <v>106</v>
      </c>
      <c r="B110" s="3">
        <f>IF(Inputs!$B$26&lt;&gt;"Ready to model","PENDING INPUTS",L109)</f>
        <v>0</v>
      </c>
      <c r="C110" s="3">
        <f>IF(Inputs!$B$26&lt;&gt;"Ready to model","PENDING INPUTS",M109)</f>
        <v>0</v>
      </c>
      <c r="D110" s="3">
        <f>IF(Inputs!$B$26&lt;&gt;"Ready to model","PENDING INPUTS",ROUND(B110*(Inputs!$B$5)/12,2))</f>
        <v>0</v>
      </c>
      <c r="E110" s="3">
        <f>IF(Inputs!$B$26&lt;&gt;"Ready to model","PENDING INPUTS",ROUND(C110*Inputs!$B$5/12,2))</f>
        <v>0</v>
      </c>
      <c r="F110" s="3">
        <f>IF(Inputs!$B$26&lt;&gt;"Ready to model","PENDING INPUTS",MIN(B110+D110,Inputs!$B$6))</f>
        <v>0</v>
      </c>
      <c r="G110" s="3">
        <f>IF(Inputs!$B$26&lt;&gt;"Ready to model","PENDING INPUTS",MIN(C110+E110,Inputs!$B$9))</f>
        <v>0</v>
      </c>
      <c r="H110" s="3">
        <f>IF(Inputs!$B$26&lt;&gt;"Ready to model","PENDING INPUTS",F110+G110)</f>
        <v>0</v>
      </c>
      <c r="I110" s="3">
        <f>IF(Inputs!$B$26&lt;&gt;"Ready to model","PENDING INPUTS",MAX(0,F110+G110-H110))</f>
        <v>0</v>
      </c>
      <c r="J110" s="3">
        <f>IF(Inputs!$B$26&lt;&gt;"Ready to model","PENDING INPUTS",IF(F110+G110&gt;H110,IF(F110+G110=0,0,H110*F110/(F110+G110)),MIN(B110+D110,F110+MAX(0,H110-F110-G110-IF((Inputs!$B$5)&lt;Inputs!$B$5,C110+E110-G110,0)))))</f>
        <v>0</v>
      </c>
      <c r="K110" s="3">
        <f>IF(Inputs!$B$26&lt;&gt;"Ready to model","PENDING INPUTS",MIN(C110+E110,MAX(0,H110-J110)))</f>
        <v>0</v>
      </c>
      <c r="L110" s="3">
        <f>IF(Inputs!$B$26&lt;&gt;"Ready to model","PENDING INPUTS",MAX(0,B110+D110-J110))</f>
        <v>0</v>
      </c>
      <c r="M110" s="3">
        <f>IF(Inputs!$B$26&lt;&gt;"Ready to model","PENDING INPUTS",MAX(0,C110+E110-K110))</f>
        <v>0</v>
      </c>
      <c r="N110" s="3">
        <f>IF(Inputs!$B$26&lt;&gt;"Ready to model","PENDING INPUTS",L110+M110)</f>
        <v>0</v>
      </c>
      <c r="O110" s="3">
        <f>IF(Inputs!$B$26&lt;&gt;"Ready to model","PENDING INPUTS",D110+E110+O109)</f>
        <v>5438.9299999999994</v>
      </c>
      <c r="P110" s="3">
        <f>IF(Inputs!$B$26&lt;&gt;"Ready to model","PENDING INPUTS",J110+K110+P109)</f>
        <v>15338.93</v>
      </c>
    </row>
    <row r="111" spans="1:16" ht="27.95" customHeight="1" x14ac:dyDescent="0.25">
      <c r="A111">
        <v>107</v>
      </c>
      <c r="B111" s="3">
        <f>IF(Inputs!$B$26&lt;&gt;"Ready to model","PENDING INPUTS",L110)</f>
        <v>0</v>
      </c>
      <c r="C111" s="3">
        <f>IF(Inputs!$B$26&lt;&gt;"Ready to model","PENDING INPUTS",M110)</f>
        <v>0</v>
      </c>
      <c r="D111" s="3">
        <f>IF(Inputs!$B$26&lt;&gt;"Ready to model","PENDING INPUTS",ROUND(B111*(Inputs!$B$5)/12,2))</f>
        <v>0</v>
      </c>
      <c r="E111" s="3">
        <f>IF(Inputs!$B$26&lt;&gt;"Ready to model","PENDING INPUTS",ROUND(C111*Inputs!$B$5/12,2))</f>
        <v>0</v>
      </c>
      <c r="F111" s="3">
        <f>IF(Inputs!$B$26&lt;&gt;"Ready to model","PENDING INPUTS",MIN(B111+D111,Inputs!$B$6))</f>
        <v>0</v>
      </c>
      <c r="G111" s="3">
        <f>IF(Inputs!$B$26&lt;&gt;"Ready to model","PENDING INPUTS",MIN(C111+E111,Inputs!$B$9))</f>
        <v>0</v>
      </c>
      <c r="H111" s="3">
        <f>IF(Inputs!$B$26&lt;&gt;"Ready to model","PENDING INPUTS",F111+G111)</f>
        <v>0</v>
      </c>
      <c r="I111" s="3">
        <f>IF(Inputs!$B$26&lt;&gt;"Ready to model","PENDING INPUTS",MAX(0,F111+G111-H111))</f>
        <v>0</v>
      </c>
      <c r="J111" s="3">
        <f>IF(Inputs!$B$26&lt;&gt;"Ready to model","PENDING INPUTS",IF(F111+G111&gt;H111,IF(F111+G111=0,0,H111*F111/(F111+G111)),MIN(B111+D111,F111+MAX(0,H111-F111-G111-IF((Inputs!$B$5)&lt;Inputs!$B$5,C111+E111-G111,0)))))</f>
        <v>0</v>
      </c>
      <c r="K111" s="3">
        <f>IF(Inputs!$B$26&lt;&gt;"Ready to model","PENDING INPUTS",MIN(C111+E111,MAX(0,H111-J111)))</f>
        <v>0</v>
      </c>
      <c r="L111" s="3">
        <f>IF(Inputs!$B$26&lt;&gt;"Ready to model","PENDING INPUTS",MAX(0,B111+D111-J111))</f>
        <v>0</v>
      </c>
      <c r="M111" s="3">
        <f>IF(Inputs!$B$26&lt;&gt;"Ready to model","PENDING INPUTS",MAX(0,C111+E111-K111))</f>
        <v>0</v>
      </c>
      <c r="N111" s="3">
        <f>IF(Inputs!$B$26&lt;&gt;"Ready to model","PENDING INPUTS",L111+M111)</f>
        <v>0</v>
      </c>
      <c r="O111" s="3">
        <f>IF(Inputs!$B$26&lt;&gt;"Ready to model","PENDING INPUTS",D111+E111+O110)</f>
        <v>5438.9299999999994</v>
      </c>
      <c r="P111" s="3">
        <f>IF(Inputs!$B$26&lt;&gt;"Ready to model","PENDING INPUTS",J111+K111+P110)</f>
        <v>15338.93</v>
      </c>
    </row>
    <row r="112" spans="1:16" ht="27.95" customHeight="1" x14ac:dyDescent="0.25">
      <c r="A112">
        <v>108</v>
      </c>
      <c r="B112" s="3">
        <f>IF(Inputs!$B$26&lt;&gt;"Ready to model","PENDING INPUTS",L111)</f>
        <v>0</v>
      </c>
      <c r="C112" s="3">
        <f>IF(Inputs!$B$26&lt;&gt;"Ready to model","PENDING INPUTS",M111)</f>
        <v>0</v>
      </c>
      <c r="D112" s="3">
        <f>IF(Inputs!$B$26&lt;&gt;"Ready to model","PENDING INPUTS",ROUND(B112*(Inputs!$B$5)/12,2))</f>
        <v>0</v>
      </c>
      <c r="E112" s="3">
        <f>IF(Inputs!$B$26&lt;&gt;"Ready to model","PENDING INPUTS",ROUND(C112*Inputs!$B$5/12,2))</f>
        <v>0</v>
      </c>
      <c r="F112" s="3">
        <f>IF(Inputs!$B$26&lt;&gt;"Ready to model","PENDING INPUTS",MIN(B112+D112,Inputs!$B$6))</f>
        <v>0</v>
      </c>
      <c r="G112" s="3">
        <f>IF(Inputs!$B$26&lt;&gt;"Ready to model","PENDING INPUTS",MIN(C112+E112,Inputs!$B$9))</f>
        <v>0</v>
      </c>
      <c r="H112" s="3">
        <f>IF(Inputs!$B$26&lt;&gt;"Ready to model","PENDING INPUTS",F112+G112)</f>
        <v>0</v>
      </c>
      <c r="I112" s="3">
        <f>IF(Inputs!$B$26&lt;&gt;"Ready to model","PENDING INPUTS",MAX(0,F112+G112-H112))</f>
        <v>0</v>
      </c>
      <c r="J112" s="3">
        <f>IF(Inputs!$B$26&lt;&gt;"Ready to model","PENDING INPUTS",IF(F112+G112&gt;H112,IF(F112+G112=0,0,H112*F112/(F112+G112)),MIN(B112+D112,F112+MAX(0,H112-F112-G112-IF((Inputs!$B$5)&lt;Inputs!$B$5,C112+E112-G112,0)))))</f>
        <v>0</v>
      </c>
      <c r="K112" s="3">
        <f>IF(Inputs!$B$26&lt;&gt;"Ready to model","PENDING INPUTS",MIN(C112+E112,MAX(0,H112-J112)))</f>
        <v>0</v>
      </c>
      <c r="L112" s="3">
        <f>IF(Inputs!$B$26&lt;&gt;"Ready to model","PENDING INPUTS",MAX(0,B112+D112-J112))</f>
        <v>0</v>
      </c>
      <c r="M112" s="3">
        <f>IF(Inputs!$B$26&lt;&gt;"Ready to model","PENDING INPUTS",MAX(0,C112+E112-K112))</f>
        <v>0</v>
      </c>
      <c r="N112" s="3">
        <f>IF(Inputs!$B$26&lt;&gt;"Ready to model","PENDING INPUTS",L112+M112)</f>
        <v>0</v>
      </c>
      <c r="O112" s="3">
        <f>IF(Inputs!$B$26&lt;&gt;"Ready to model","PENDING INPUTS",D112+E112+O111)</f>
        <v>5438.9299999999994</v>
      </c>
      <c r="P112" s="3">
        <f>IF(Inputs!$B$26&lt;&gt;"Ready to model","PENDING INPUTS",J112+K112+P111)</f>
        <v>15338.93</v>
      </c>
    </row>
    <row r="113" spans="1:16" ht="27.95" customHeight="1" x14ac:dyDescent="0.25">
      <c r="A113">
        <v>109</v>
      </c>
      <c r="B113" s="3">
        <f>IF(Inputs!$B$26&lt;&gt;"Ready to model","PENDING INPUTS",L112)</f>
        <v>0</v>
      </c>
      <c r="C113" s="3">
        <f>IF(Inputs!$B$26&lt;&gt;"Ready to model","PENDING INPUTS",M112)</f>
        <v>0</v>
      </c>
      <c r="D113" s="3">
        <f>IF(Inputs!$B$26&lt;&gt;"Ready to model","PENDING INPUTS",ROUND(B113*(Inputs!$B$5)/12,2))</f>
        <v>0</v>
      </c>
      <c r="E113" s="3">
        <f>IF(Inputs!$B$26&lt;&gt;"Ready to model","PENDING INPUTS",ROUND(C113*Inputs!$B$5/12,2))</f>
        <v>0</v>
      </c>
      <c r="F113" s="3">
        <f>IF(Inputs!$B$26&lt;&gt;"Ready to model","PENDING INPUTS",MIN(B113+D113,Inputs!$B$6))</f>
        <v>0</v>
      </c>
      <c r="G113" s="3">
        <f>IF(Inputs!$B$26&lt;&gt;"Ready to model","PENDING INPUTS",MIN(C113+E113,Inputs!$B$9))</f>
        <v>0</v>
      </c>
      <c r="H113" s="3">
        <f>IF(Inputs!$B$26&lt;&gt;"Ready to model","PENDING INPUTS",F113+G113)</f>
        <v>0</v>
      </c>
      <c r="I113" s="3">
        <f>IF(Inputs!$B$26&lt;&gt;"Ready to model","PENDING INPUTS",MAX(0,F113+G113-H113))</f>
        <v>0</v>
      </c>
      <c r="J113" s="3">
        <f>IF(Inputs!$B$26&lt;&gt;"Ready to model","PENDING INPUTS",IF(F113+G113&gt;H113,IF(F113+G113=0,0,H113*F113/(F113+G113)),MIN(B113+D113,F113+MAX(0,H113-F113-G113-IF((Inputs!$B$5)&lt;Inputs!$B$5,C113+E113-G113,0)))))</f>
        <v>0</v>
      </c>
      <c r="K113" s="3">
        <f>IF(Inputs!$B$26&lt;&gt;"Ready to model","PENDING INPUTS",MIN(C113+E113,MAX(0,H113-J113)))</f>
        <v>0</v>
      </c>
      <c r="L113" s="3">
        <f>IF(Inputs!$B$26&lt;&gt;"Ready to model","PENDING INPUTS",MAX(0,B113+D113-J113))</f>
        <v>0</v>
      </c>
      <c r="M113" s="3">
        <f>IF(Inputs!$B$26&lt;&gt;"Ready to model","PENDING INPUTS",MAX(0,C113+E113-K113))</f>
        <v>0</v>
      </c>
      <c r="N113" s="3">
        <f>IF(Inputs!$B$26&lt;&gt;"Ready to model","PENDING INPUTS",L113+M113)</f>
        <v>0</v>
      </c>
      <c r="O113" s="3">
        <f>IF(Inputs!$B$26&lt;&gt;"Ready to model","PENDING INPUTS",D113+E113+O112)</f>
        <v>5438.9299999999994</v>
      </c>
      <c r="P113" s="3">
        <f>IF(Inputs!$B$26&lt;&gt;"Ready to model","PENDING INPUTS",J113+K113+P112)</f>
        <v>15338.93</v>
      </c>
    </row>
    <row r="114" spans="1:16" ht="27.95" customHeight="1" x14ac:dyDescent="0.25">
      <c r="A114">
        <v>110</v>
      </c>
      <c r="B114" s="3">
        <f>IF(Inputs!$B$26&lt;&gt;"Ready to model","PENDING INPUTS",L113)</f>
        <v>0</v>
      </c>
      <c r="C114" s="3">
        <f>IF(Inputs!$B$26&lt;&gt;"Ready to model","PENDING INPUTS",M113)</f>
        <v>0</v>
      </c>
      <c r="D114" s="3">
        <f>IF(Inputs!$B$26&lt;&gt;"Ready to model","PENDING INPUTS",ROUND(B114*(Inputs!$B$5)/12,2))</f>
        <v>0</v>
      </c>
      <c r="E114" s="3">
        <f>IF(Inputs!$B$26&lt;&gt;"Ready to model","PENDING INPUTS",ROUND(C114*Inputs!$B$5/12,2))</f>
        <v>0</v>
      </c>
      <c r="F114" s="3">
        <f>IF(Inputs!$B$26&lt;&gt;"Ready to model","PENDING INPUTS",MIN(B114+D114,Inputs!$B$6))</f>
        <v>0</v>
      </c>
      <c r="G114" s="3">
        <f>IF(Inputs!$B$26&lt;&gt;"Ready to model","PENDING INPUTS",MIN(C114+E114,Inputs!$B$9))</f>
        <v>0</v>
      </c>
      <c r="H114" s="3">
        <f>IF(Inputs!$B$26&lt;&gt;"Ready to model","PENDING INPUTS",F114+G114)</f>
        <v>0</v>
      </c>
      <c r="I114" s="3">
        <f>IF(Inputs!$B$26&lt;&gt;"Ready to model","PENDING INPUTS",MAX(0,F114+G114-H114))</f>
        <v>0</v>
      </c>
      <c r="J114" s="3">
        <f>IF(Inputs!$B$26&lt;&gt;"Ready to model","PENDING INPUTS",IF(F114+G114&gt;H114,IF(F114+G114=0,0,H114*F114/(F114+G114)),MIN(B114+D114,F114+MAX(0,H114-F114-G114-IF((Inputs!$B$5)&lt;Inputs!$B$5,C114+E114-G114,0)))))</f>
        <v>0</v>
      </c>
      <c r="K114" s="3">
        <f>IF(Inputs!$B$26&lt;&gt;"Ready to model","PENDING INPUTS",MIN(C114+E114,MAX(0,H114-J114)))</f>
        <v>0</v>
      </c>
      <c r="L114" s="3">
        <f>IF(Inputs!$B$26&lt;&gt;"Ready to model","PENDING INPUTS",MAX(0,B114+D114-J114))</f>
        <v>0</v>
      </c>
      <c r="M114" s="3">
        <f>IF(Inputs!$B$26&lt;&gt;"Ready to model","PENDING INPUTS",MAX(0,C114+E114-K114))</f>
        <v>0</v>
      </c>
      <c r="N114" s="3">
        <f>IF(Inputs!$B$26&lt;&gt;"Ready to model","PENDING INPUTS",L114+M114)</f>
        <v>0</v>
      </c>
      <c r="O114" s="3">
        <f>IF(Inputs!$B$26&lt;&gt;"Ready to model","PENDING INPUTS",D114+E114+O113)</f>
        <v>5438.9299999999994</v>
      </c>
      <c r="P114" s="3">
        <f>IF(Inputs!$B$26&lt;&gt;"Ready to model","PENDING INPUTS",J114+K114+P113)</f>
        <v>15338.93</v>
      </c>
    </row>
    <row r="115" spans="1:16" ht="27.95" customHeight="1" x14ac:dyDescent="0.25">
      <c r="A115">
        <v>111</v>
      </c>
      <c r="B115" s="3">
        <f>IF(Inputs!$B$26&lt;&gt;"Ready to model","PENDING INPUTS",L114)</f>
        <v>0</v>
      </c>
      <c r="C115" s="3">
        <f>IF(Inputs!$B$26&lt;&gt;"Ready to model","PENDING INPUTS",M114)</f>
        <v>0</v>
      </c>
      <c r="D115" s="3">
        <f>IF(Inputs!$B$26&lt;&gt;"Ready to model","PENDING INPUTS",ROUND(B115*(Inputs!$B$5)/12,2))</f>
        <v>0</v>
      </c>
      <c r="E115" s="3">
        <f>IF(Inputs!$B$26&lt;&gt;"Ready to model","PENDING INPUTS",ROUND(C115*Inputs!$B$5/12,2))</f>
        <v>0</v>
      </c>
      <c r="F115" s="3">
        <f>IF(Inputs!$B$26&lt;&gt;"Ready to model","PENDING INPUTS",MIN(B115+D115,Inputs!$B$6))</f>
        <v>0</v>
      </c>
      <c r="G115" s="3">
        <f>IF(Inputs!$B$26&lt;&gt;"Ready to model","PENDING INPUTS",MIN(C115+E115,Inputs!$B$9))</f>
        <v>0</v>
      </c>
      <c r="H115" s="3">
        <f>IF(Inputs!$B$26&lt;&gt;"Ready to model","PENDING INPUTS",F115+G115)</f>
        <v>0</v>
      </c>
      <c r="I115" s="3">
        <f>IF(Inputs!$B$26&lt;&gt;"Ready to model","PENDING INPUTS",MAX(0,F115+G115-H115))</f>
        <v>0</v>
      </c>
      <c r="J115" s="3">
        <f>IF(Inputs!$B$26&lt;&gt;"Ready to model","PENDING INPUTS",IF(F115+G115&gt;H115,IF(F115+G115=0,0,H115*F115/(F115+G115)),MIN(B115+D115,F115+MAX(0,H115-F115-G115-IF((Inputs!$B$5)&lt;Inputs!$B$5,C115+E115-G115,0)))))</f>
        <v>0</v>
      </c>
      <c r="K115" s="3">
        <f>IF(Inputs!$B$26&lt;&gt;"Ready to model","PENDING INPUTS",MIN(C115+E115,MAX(0,H115-J115)))</f>
        <v>0</v>
      </c>
      <c r="L115" s="3">
        <f>IF(Inputs!$B$26&lt;&gt;"Ready to model","PENDING INPUTS",MAX(0,B115+D115-J115))</f>
        <v>0</v>
      </c>
      <c r="M115" s="3">
        <f>IF(Inputs!$B$26&lt;&gt;"Ready to model","PENDING INPUTS",MAX(0,C115+E115-K115))</f>
        <v>0</v>
      </c>
      <c r="N115" s="3">
        <f>IF(Inputs!$B$26&lt;&gt;"Ready to model","PENDING INPUTS",L115+M115)</f>
        <v>0</v>
      </c>
      <c r="O115" s="3">
        <f>IF(Inputs!$B$26&lt;&gt;"Ready to model","PENDING INPUTS",D115+E115+O114)</f>
        <v>5438.9299999999994</v>
      </c>
      <c r="P115" s="3">
        <f>IF(Inputs!$B$26&lt;&gt;"Ready to model","PENDING INPUTS",J115+K115+P114)</f>
        <v>15338.93</v>
      </c>
    </row>
    <row r="116" spans="1:16" ht="27.95" customHeight="1" x14ac:dyDescent="0.25">
      <c r="A116">
        <v>112</v>
      </c>
      <c r="B116" s="3">
        <f>IF(Inputs!$B$26&lt;&gt;"Ready to model","PENDING INPUTS",L115)</f>
        <v>0</v>
      </c>
      <c r="C116" s="3">
        <f>IF(Inputs!$B$26&lt;&gt;"Ready to model","PENDING INPUTS",M115)</f>
        <v>0</v>
      </c>
      <c r="D116" s="3">
        <f>IF(Inputs!$B$26&lt;&gt;"Ready to model","PENDING INPUTS",ROUND(B116*(Inputs!$B$5)/12,2))</f>
        <v>0</v>
      </c>
      <c r="E116" s="3">
        <f>IF(Inputs!$B$26&lt;&gt;"Ready to model","PENDING INPUTS",ROUND(C116*Inputs!$B$5/12,2))</f>
        <v>0</v>
      </c>
      <c r="F116" s="3">
        <f>IF(Inputs!$B$26&lt;&gt;"Ready to model","PENDING INPUTS",MIN(B116+D116,Inputs!$B$6))</f>
        <v>0</v>
      </c>
      <c r="G116" s="3">
        <f>IF(Inputs!$B$26&lt;&gt;"Ready to model","PENDING INPUTS",MIN(C116+E116,Inputs!$B$9))</f>
        <v>0</v>
      </c>
      <c r="H116" s="3">
        <f>IF(Inputs!$B$26&lt;&gt;"Ready to model","PENDING INPUTS",F116+G116)</f>
        <v>0</v>
      </c>
      <c r="I116" s="3">
        <f>IF(Inputs!$B$26&lt;&gt;"Ready to model","PENDING INPUTS",MAX(0,F116+G116-H116))</f>
        <v>0</v>
      </c>
      <c r="J116" s="3">
        <f>IF(Inputs!$B$26&lt;&gt;"Ready to model","PENDING INPUTS",IF(F116+G116&gt;H116,IF(F116+G116=0,0,H116*F116/(F116+G116)),MIN(B116+D116,F116+MAX(0,H116-F116-G116-IF((Inputs!$B$5)&lt;Inputs!$B$5,C116+E116-G116,0)))))</f>
        <v>0</v>
      </c>
      <c r="K116" s="3">
        <f>IF(Inputs!$B$26&lt;&gt;"Ready to model","PENDING INPUTS",MIN(C116+E116,MAX(0,H116-J116)))</f>
        <v>0</v>
      </c>
      <c r="L116" s="3">
        <f>IF(Inputs!$B$26&lt;&gt;"Ready to model","PENDING INPUTS",MAX(0,B116+D116-J116))</f>
        <v>0</v>
      </c>
      <c r="M116" s="3">
        <f>IF(Inputs!$B$26&lt;&gt;"Ready to model","PENDING INPUTS",MAX(0,C116+E116-K116))</f>
        <v>0</v>
      </c>
      <c r="N116" s="3">
        <f>IF(Inputs!$B$26&lt;&gt;"Ready to model","PENDING INPUTS",L116+M116)</f>
        <v>0</v>
      </c>
      <c r="O116" s="3">
        <f>IF(Inputs!$B$26&lt;&gt;"Ready to model","PENDING INPUTS",D116+E116+O115)</f>
        <v>5438.9299999999994</v>
      </c>
      <c r="P116" s="3">
        <f>IF(Inputs!$B$26&lt;&gt;"Ready to model","PENDING INPUTS",J116+K116+P115)</f>
        <v>15338.93</v>
      </c>
    </row>
    <row r="117" spans="1:16" ht="27.95" customHeight="1" x14ac:dyDescent="0.25">
      <c r="A117">
        <v>113</v>
      </c>
      <c r="B117" s="3">
        <f>IF(Inputs!$B$26&lt;&gt;"Ready to model","PENDING INPUTS",L116)</f>
        <v>0</v>
      </c>
      <c r="C117" s="3">
        <f>IF(Inputs!$B$26&lt;&gt;"Ready to model","PENDING INPUTS",M116)</f>
        <v>0</v>
      </c>
      <c r="D117" s="3">
        <f>IF(Inputs!$B$26&lt;&gt;"Ready to model","PENDING INPUTS",ROUND(B117*(Inputs!$B$5)/12,2))</f>
        <v>0</v>
      </c>
      <c r="E117" s="3">
        <f>IF(Inputs!$B$26&lt;&gt;"Ready to model","PENDING INPUTS",ROUND(C117*Inputs!$B$5/12,2))</f>
        <v>0</v>
      </c>
      <c r="F117" s="3">
        <f>IF(Inputs!$B$26&lt;&gt;"Ready to model","PENDING INPUTS",MIN(B117+D117,Inputs!$B$6))</f>
        <v>0</v>
      </c>
      <c r="G117" s="3">
        <f>IF(Inputs!$B$26&lt;&gt;"Ready to model","PENDING INPUTS",MIN(C117+E117,Inputs!$B$9))</f>
        <v>0</v>
      </c>
      <c r="H117" s="3">
        <f>IF(Inputs!$B$26&lt;&gt;"Ready to model","PENDING INPUTS",F117+G117)</f>
        <v>0</v>
      </c>
      <c r="I117" s="3">
        <f>IF(Inputs!$B$26&lt;&gt;"Ready to model","PENDING INPUTS",MAX(0,F117+G117-H117))</f>
        <v>0</v>
      </c>
      <c r="J117" s="3">
        <f>IF(Inputs!$B$26&lt;&gt;"Ready to model","PENDING INPUTS",IF(F117+G117&gt;H117,IF(F117+G117=0,0,H117*F117/(F117+G117)),MIN(B117+D117,F117+MAX(0,H117-F117-G117-IF((Inputs!$B$5)&lt;Inputs!$B$5,C117+E117-G117,0)))))</f>
        <v>0</v>
      </c>
      <c r="K117" s="3">
        <f>IF(Inputs!$B$26&lt;&gt;"Ready to model","PENDING INPUTS",MIN(C117+E117,MAX(0,H117-J117)))</f>
        <v>0</v>
      </c>
      <c r="L117" s="3">
        <f>IF(Inputs!$B$26&lt;&gt;"Ready to model","PENDING INPUTS",MAX(0,B117+D117-J117))</f>
        <v>0</v>
      </c>
      <c r="M117" s="3">
        <f>IF(Inputs!$B$26&lt;&gt;"Ready to model","PENDING INPUTS",MAX(0,C117+E117-K117))</f>
        <v>0</v>
      </c>
      <c r="N117" s="3">
        <f>IF(Inputs!$B$26&lt;&gt;"Ready to model","PENDING INPUTS",L117+M117)</f>
        <v>0</v>
      </c>
      <c r="O117" s="3">
        <f>IF(Inputs!$B$26&lt;&gt;"Ready to model","PENDING INPUTS",D117+E117+O116)</f>
        <v>5438.9299999999994</v>
      </c>
      <c r="P117" s="3">
        <f>IF(Inputs!$B$26&lt;&gt;"Ready to model","PENDING INPUTS",J117+K117+P116)</f>
        <v>15338.93</v>
      </c>
    </row>
    <row r="118" spans="1:16" ht="27.95" customHeight="1" x14ac:dyDescent="0.25">
      <c r="A118">
        <v>114</v>
      </c>
      <c r="B118" s="3">
        <f>IF(Inputs!$B$26&lt;&gt;"Ready to model","PENDING INPUTS",L117)</f>
        <v>0</v>
      </c>
      <c r="C118" s="3">
        <f>IF(Inputs!$B$26&lt;&gt;"Ready to model","PENDING INPUTS",M117)</f>
        <v>0</v>
      </c>
      <c r="D118" s="3">
        <f>IF(Inputs!$B$26&lt;&gt;"Ready to model","PENDING INPUTS",ROUND(B118*(Inputs!$B$5)/12,2))</f>
        <v>0</v>
      </c>
      <c r="E118" s="3">
        <f>IF(Inputs!$B$26&lt;&gt;"Ready to model","PENDING INPUTS",ROUND(C118*Inputs!$B$5/12,2))</f>
        <v>0</v>
      </c>
      <c r="F118" s="3">
        <f>IF(Inputs!$B$26&lt;&gt;"Ready to model","PENDING INPUTS",MIN(B118+D118,Inputs!$B$6))</f>
        <v>0</v>
      </c>
      <c r="G118" s="3">
        <f>IF(Inputs!$B$26&lt;&gt;"Ready to model","PENDING INPUTS",MIN(C118+E118,Inputs!$B$9))</f>
        <v>0</v>
      </c>
      <c r="H118" s="3">
        <f>IF(Inputs!$B$26&lt;&gt;"Ready to model","PENDING INPUTS",F118+G118)</f>
        <v>0</v>
      </c>
      <c r="I118" s="3">
        <f>IF(Inputs!$B$26&lt;&gt;"Ready to model","PENDING INPUTS",MAX(0,F118+G118-H118))</f>
        <v>0</v>
      </c>
      <c r="J118" s="3">
        <f>IF(Inputs!$B$26&lt;&gt;"Ready to model","PENDING INPUTS",IF(F118+G118&gt;H118,IF(F118+G118=0,0,H118*F118/(F118+G118)),MIN(B118+D118,F118+MAX(0,H118-F118-G118-IF((Inputs!$B$5)&lt;Inputs!$B$5,C118+E118-G118,0)))))</f>
        <v>0</v>
      </c>
      <c r="K118" s="3">
        <f>IF(Inputs!$B$26&lt;&gt;"Ready to model","PENDING INPUTS",MIN(C118+E118,MAX(0,H118-J118)))</f>
        <v>0</v>
      </c>
      <c r="L118" s="3">
        <f>IF(Inputs!$B$26&lt;&gt;"Ready to model","PENDING INPUTS",MAX(0,B118+D118-J118))</f>
        <v>0</v>
      </c>
      <c r="M118" s="3">
        <f>IF(Inputs!$B$26&lt;&gt;"Ready to model","PENDING INPUTS",MAX(0,C118+E118-K118))</f>
        <v>0</v>
      </c>
      <c r="N118" s="3">
        <f>IF(Inputs!$B$26&lt;&gt;"Ready to model","PENDING INPUTS",L118+M118)</f>
        <v>0</v>
      </c>
      <c r="O118" s="3">
        <f>IF(Inputs!$B$26&lt;&gt;"Ready to model","PENDING INPUTS",D118+E118+O117)</f>
        <v>5438.9299999999994</v>
      </c>
      <c r="P118" s="3">
        <f>IF(Inputs!$B$26&lt;&gt;"Ready to model","PENDING INPUTS",J118+K118+P117)</f>
        <v>15338.93</v>
      </c>
    </row>
    <row r="119" spans="1:16" ht="27.95" customHeight="1" x14ac:dyDescent="0.25">
      <c r="A119">
        <v>115</v>
      </c>
      <c r="B119" s="3">
        <f>IF(Inputs!$B$26&lt;&gt;"Ready to model","PENDING INPUTS",L118)</f>
        <v>0</v>
      </c>
      <c r="C119" s="3">
        <f>IF(Inputs!$B$26&lt;&gt;"Ready to model","PENDING INPUTS",M118)</f>
        <v>0</v>
      </c>
      <c r="D119" s="3">
        <f>IF(Inputs!$B$26&lt;&gt;"Ready to model","PENDING INPUTS",ROUND(B119*(Inputs!$B$5)/12,2))</f>
        <v>0</v>
      </c>
      <c r="E119" s="3">
        <f>IF(Inputs!$B$26&lt;&gt;"Ready to model","PENDING INPUTS",ROUND(C119*Inputs!$B$5/12,2))</f>
        <v>0</v>
      </c>
      <c r="F119" s="3">
        <f>IF(Inputs!$B$26&lt;&gt;"Ready to model","PENDING INPUTS",MIN(B119+D119,Inputs!$B$6))</f>
        <v>0</v>
      </c>
      <c r="G119" s="3">
        <f>IF(Inputs!$B$26&lt;&gt;"Ready to model","PENDING INPUTS",MIN(C119+E119,Inputs!$B$9))</f>
        <v>0</v>
      </c>
      <c r="H119" s="3">
        <f>IF(Inputs!$B$26&lt;&gt;"Ready to model","PENDING INPUTS",F119+G119)</f>
        <v>0</v>
      </c>
      <c r="I119" s="3">
        <f>IF(Inputs!$B$26&lt;&gt;"Ready to model","PENDING INPUTS",MAX(0,F119+G119-H119))</f>
        <v>0</v>
      </c>
      <c r="J119" s="3">
        <f>IF(Inputs!$B$26&lt;&gt;"Ready to model","PENDING INPUTS",IF(F119+G119&gt;H119,IF(F119+G119=0,0,H119*F119/(F119+G119)),MIN(B119+D119,F119+MAX(0,H119-F119-G119-IF((Inputs!$B$5)&lt;Inputs!$B$5,C119+E119-G119,0)))))</f>
        <v>0</v>
      </c>
      <c r="K119" s="3">
        <f>IF(Inputs!$B$26&lt;&gt;"Ready to model","PENDING INPUTS",MIN(C119+E119,MAX(0,H119-J119)))</f>
        <v>0</v>
      </c>
      <c r="L119" s="3">
        <f>IF(Inputs!$B$26&lt;&gt;"Ready to model","PENDING INPUTS",MAX(0,B119+D119-J119))</f>
        <v>0</v>
      </c>
      <c r="M119" s="3">
        <f>IF(Inputs!$B$26&lt;&gt;"Ready to model","PENDING INPUTS",MAX(0,C119+E119-K119))</f>
        <v>0</v>
      </c>
      <c r="N119" s="3">
        <f>IF(Inputs!$B$26&lt;&gt;"Ready to model","PENDING INPUTS",L119+M119)</f>
        <v>0</v>
      </c>
      <c r="O119" s="3">
        <f>IF(Inputs!$B$26&lt;&gt;"Ready to model","PENDING INPUTS",D119+E119+O118)</f>
        <v>5438.9299999999994</v>
      </c>
      <c r="P119" s="3">
        <f>IF(Inputs!$B$26&lt;&gt;"Ready to model","PENDING INPUTS",J119+K119+P118)</f>
        <v>15338.93</v>
      </c>
    </row>
    <row r="120" spans="1:16" ht="27.95" customHeight="1" x14ac:dyDescent="0.25">
      <c r="A120">
        <v>116</v>
      </c>
      <c r="B120" s="3">
        <f>IF(Inputs!$B$26&lt;&gt;"Ready to model","PENDING INPUTS",L119)</f>
        <v>0</v>
      </c>
      <c r="C120" s="3">
        <f>IF(Inputs!$B$26&lt;&gt;"Ready to model","PENDING INPUTS",M119)</f>
        <v>0</v>
      </c>
      <c r="D120" s="3">
        <f>IF(Inputs!$B$26&lt;&gt;"Ready to model","PENDING INPUTS",ROUND(B120*(Inputs!$B$5)/12,2))</f>
        <v>0</v>
      </c>
      <c r="E120" s="3">
        <f>IF(Inputs!$B$26&lt;&gt;"Ready to model","PENDING INPUTS",ROUND(C120*Inputs!$B$5/12,2))</f>
        <v>0</v>
      </c>
      <c r="F120" s="3">
        <f>IF(Inputs!$B$26&lt;&gt;"Ready to model","PENDING INPUTS",MIN(B120+D120,Inputs!$B$6))</f>
        <v>0</v>
      </c>
      <c r="G120" s="3">
        <f>IF(Inputs!$B$26&lt;&gt;"Ready to model","PENDING INPUTS",MIN(C120+E120,Inputs!$B$9))</f>
        <v>0</v>
      </c>
      <c r="H120" s="3">
        <f>IF(Inputs!$B$26&lt;&gt;"Ready to model","PENDING INPUTS",F120+G120)</f>
        <v>0</v>
      </c>
      <c r="I120" s="3">
        <f>IF(Inputs!$B$26&lt;&gt;"Ready to model","PENDING INPUTS",MAX(0,F120+G120-H120))</f>
        <v>0</v>
      </c>
      <c r="J120" s="3">
        <f>IF(Inputs!$B$26&lt;&gt;"Ready to model","PENDING INPUTS",IF(F120+G120&gt;H120,IF(F120+G120=0,0,H120*F120/(F120+G120)),MIN(B120+D120,F120+MAX(0,H120-F120-G120-IF((Inputs!$B$5)&lt;Inputs!$B$5,C120+E120-G120,0)))))</f>
        <v>0</v>
      </c>
      <c r="K120" s="3">
        <f>IF(Inputs!$B$26&lt;&gt;"Ready to model","PENDING INPUTS",MIN(C120+E120,MAX(0,H120-J120)))</f>
        <v>0</v>
      </c>
      <c r="L120" s="3">
        <f>IF(Inputs!$B$26&lt;&gt;"Ready to model","PENDING INPUTS",MAX(0,B120+D120-J120))</f>
        <v>0</v>
      </c>
      <c r="M120" s="3">
        <f>IF(Inputs!$B$26&lt;&gt;"Ready to model","PENDING INPUTS",MAX(0,C120+E120-K120))</f>
        <v>0</v>
      </c>
      <c r="N120" s="3">
        <f>IF(Inputs!$B$26&lt;&gt;"Ready to model","PENDING INPUTS",L120+M120)</f>
        <v>0</v>
      </c>
      <c r="O120" s="3">
        <f>IF(Inputs!$B$26&lt;&gt;"Ready to model","PENDING INPUTS",D120+E120+O119)</f>
        <v>5438.9299999999994</v>
      </c>
      <c r="P120" s="3">
        <f>IF(Inputs!$B$26&lt;&gt;"Ready to model","PENDING INPUTS",J120+K120+P119)</f>
        <v>15338.93</v>
      </c>
    </row>
    <row r="121" spans="1:16" ht="27.95" customHeight="1" x14ac:dyDescent="0.25">
      <c r="A121">
        <v>117</v>
      </c>
      <c r="B121" s="3">
        <f>IF(Inputs!$B$26&lt;&gt;"Ready to model","PENDING INPUTS",L120)</f>
        <v>0</v>
      </c>
      <c r="C121" s="3">
        <f>IF(Inputs!$B$26&lt;&gt;"Ready to model","PENDING INPUTS",M120)</f>
        <v>0</v>
      </c>
      <c r="D121" s="3">
        <f>IF(Inputs!$B$26&lt;&gt;"Ready to model","PENDING INPUTS",ROUND(B121*(Inputs!$B$5)/12,2))</f>
        <v>0</v>
      </c>
      <c r="E121" s="3">
        <f>IF(Inputs!$B$26&lt;&gt;"Ready to model","PENDING INPUTS",ROUND(C121*Inputs!$B$5/12,2))</f>
        <v>0</v>
      </c>
      <c r="F121" s="3">
        <f>IF(Inputs!$B$26&lt;&gt;"Ready to model","PENDING INPUTS",MIN(B121+D121,Inputs!$B$6))</f>
        <v>0</v>
      </c>
      <c r="G121" s="3">
        <f>IF(Inputs!$B$26&lt;&gt;"Ready to model","PENDING INPUTS",MIN(C121+E121,Inputs!$B$9))</f>
        <v>0</v>
      </c>
      <c r="H121" s="3">
        <f>IF(Inputs!$B$26&lt;&gt;"Ready to model","PENDING INPUTS",F121+G121)</f>
        <v>0</v>
      </c>
      <c r="I121" s="3">
        <f>IF(Inputs!$B$26&lt;&gt;"Ready to model","PENDING INPUTS",MAX(0,F121+G121-H121))</f>
        <v>0</v>
      </c>
      <c r="J121" s="3">
        <f>IF(Inputs!$B$26&lt;&gt;"Ready to model","PENDING INPUTS",IF(F121+G121&gt;H121,IF(F121+G121=0,0,H121*F121/(F121+G121)),MIN(B121+D121,F121+MAX(0,H121-F121-G121-IF((Inputs!$B$5)&lt;Inputs!$B$5,C121+E121-G121,0)))))</f>
        <v>0</v>
      </c>
      <c r="K121" s="3">
        <f>IF(Inputs!$B$26&lt;&gt;"Ready to model","PENDING INPUTS",MIN(C121+E121,MAX(0,H121-J121)))</f>
        <v>0</v>
      </c>
      <c r="L121" s="3">
        <f>IF(Inputs!$B$26&lt;&gt;"Ready to model","PENDING INPUTS",MAX(0,B121+D121-J121))</f>
        <v>0</v>
      </c>
      <c r="M121" s="3">
        <f>IF(Inputs!$B$26&lt;&gt;"Ready to model","PENDING INPUTS",MAX(0,C121+E121-K121))</f>
        <v>0</v>
      </c>
      <c r="N121" s="3">
        <f>IF(Inputs!$B$26&lt;&gt;"Ready to model","PENDING INPUTS",L121+M121)</f>
        <v>0</v>
      </c>
      <c r="O121" s="3">
        <f>IF(Inputs!$B$26&lt;&gt;"Ready to model","PENDING INPUTS",D121+E121+O120)</f>
        <v>5438.9299999999994</v>
      </c>
      <c r="P121" s="3">
        <f>IF(Inputs!$B$26&lt;&gt;"Ready to model","PENDING INPUTS",J121+K121+P120)</f>
        <v>15338.93</v>
      </c>
    </row>
    <row r="122" spans="1:16" ht="27.95" customHeight="1" x14ac:dyDescent="0.25">
      <c r="A122">
        <v>118</v>
      </c>
      <c r="B122" s="3">
        <f>IF(Inputs!$B$26&lt;&gt;"Ready to model","PENDING INPUTS",L121)</f>
        <v>0</v>
      </c>
      <c r="C122" s="3">
        <f>IF(Inputs!$B$26&lt;&gt;"Ready to model","PENDING INPUTS",M121)</f>
        <v>0</v>
      </c>
      <c r="D122" s="3">
        <f>IF(Inputs!$B$26&lt;&gt;"Ready to model","PENDING INPUTS",ROUND(B122*(Inputs!$B$5)/12,2))</f>
        <v>0</v>
      </c>
      <c r="E122" s="3">
        <f>IF(Inputs!$B$26&lt;&gt;"Ready to model","PENDING INPUTS",ROUND(C122*Inputs!$B$5/12,2))</f>
        <v>0</v>
      </c>
      <c r="F122" s="3">
        <f>IF(Inputs!$B$26&lt;&gt;"Ready to model","PENDING INPUTS",MIN(B122+D122,Inputs!$B$6))</f>
        <v>0</v>
      </c>
      <c r="G122" s="3">
        <f>IF(Inputs!$B$26&lt;&gt;"Ready to model","PENDING INPUTS",MIN(C122+E122,Inputs!$B$9))</f>
        <v>0</v>
      </c>
      <c r="H122" s="3">
        <f>IF(Inputs!$B$26&lt;&gt;"Ready to model","PENDING INPUTS",F122+G122)</f>
        <v>0</v>
      </c>
      <c r="I122" s="3">
        <f>IF(Inputs!$B$26&lt;&gt;"Ready to model","PENDING INPUTS",MAX(0,F122+G122-H122))</f>
        <v>0</v>
      </c>
      <c r="J122" s="3">
        <f>IF(Inputs!$B$26&lt;&gt;"Ready to model","PENDING INPUTS",IF(F122+G122&gt;H122,IF(F122+G122=0,0,H122*F122/(F122+G122)),MIN(B122+D122,F122+MAX(0,H122-F122-G122-IF((Inputs!$B$5)&lt;Inputs!$B$5,C122+E122-G122,0)))))</f>
        <v>0</v>
      </c>
      <c r="K122" s="3">
        <f>IF(Inputs!$B$26&lt;&gt;"Ready to model","PENDING INPUTS",MIN(C122+E122,MAX(0,H122-J122)))</f>
        <v>0</v>
      </c>
      <c r="L122" s="3">
        <f>IF(Inputs!$B$26&lt;&gt;"Ready to model","PENDING INPUTS",MAX(0,B122+D122-J122))</f>
        <v>0</v>
      </c>
      <c r="M122" s="3">
        <f>IF(Inputs!$B$26&lt;&gt;"Ready to model","PENDING INPUTS",MAX(0,C122+E122-K122))</f>
        <v>0</v>
      </c>
      <c r="N122" s="3">
        <f>IF(Inputs!$B$26&lt;&gt;"Ready to model","PENDING INPUTS",L122+M122)</f>
        <v>0</v>
      </c>
      <c r="O122" s="3">
        <f>IF(Inputs!$B$26&lt;&gt;"Ready to model","PENDING INPUTS",D122+E122+O121)</f>
        <v>5438.9299999999994</v>
      </c>
      <c r="P122" s="3">
        <f>IF(Inputs!$B$26&lt;&gt;"Ready to model","PENDING INPUTS",J122+K122+P121)</f>
        <v>15338.93</v>
      </c>
    </row>
    <row r="123" spans="1:16" ht="27.95" customHeight="1" x14ac:dyDescent="0.25">
      <c r="A123">
        <v>119</v>
      </c>
      <c r="B123" s="3">
        <f>IF(Inputs!$B$26&lt;&gt;"Ready to model","PENDING INPUTS",L122)</f>
        <v>0</v>
      </c>
      <c r="C123" s="3">
        <f>IF(Inputs!$B$26&lt;&gt;"Ready to model","PENDING INPUTS",M122)</f>
        <v>0</v>
      </c>
      <c r="D123" s="3">
        <f>IF(Inputs!$B$26&lt;&gt;"Ready to model","PENDING INPUTS",ROUND(B123*(Inputs!$B$5)/12,2))</f>
        <v>0</v>
      </c>
      <c r="E123" s="3">
        <f>IF(Inputs!$B$26&lt;&gt;"Ready to model","PENDING INPUTS",ROUND(C123*Inputs!$B$5/12,2))</f>
        <v>0</v>
      </c>
      <c r="F123" s="3">
        <f>IF(Inputs!$B$26&lt;&gt;"Ready to model","PENDING INPUTS",MIN(B123+D123,Inputs!$B$6))</f>
        <v>0</v>
      </c>
      <c r="G123" s="3">
        <f>IF(Inputs!$B$26&lt;&gt;"Ready to model","PENDING INPUTS",MIN(C123+E123,Inputs!$B$9))</f>
        <v>0</v>
      </c>
      <c r="H123" s="3">
        <f>IF(Inputs!$B$26&lt;&gt;"Ready to model","PENDING INPUTS",F123+G123)</f>
        <v>0</v>
      </c>
      <c r="I123" s="3">
        <f>IF(Inputs!$B$26&lt;&gt;"Ready to model","PENDING INPUTS",MAX(0,F123+G123-H123))</f>
        <v>0</v>
      </c>
      <c r="J123" s="3">
        <f>IF(Inputs!$B$26&lt;&gt;"Ready to model","PENDING INPUTS",IF(F123+G123&gt;H123,IF(F123+G123=0,0,H123*F123/(F123+G123)),MIN(B123+D123,F123+MAX(0,H123-F123-G123-IF((Inputs!$B$5)&lt;Inputs!$B$5,C123+E123-G123,0)))))</f>
        <v>0</v>
      </c>
      <c r="K123" s="3">
        <f>IF(Inputs!$B$26&lt;&gt;"Ready to model","PENDING INPUTS",MIN(C123+E123,MAX(0,H123-J123)))</f>
        <v>0</v>
      </c>
      <c r="L123" s="3">
        <f>IF(Inputs!$B$26&lt;&gt;"Ready to model","PENDING INPUTS",MAX(0,B123+D123-J123))</f>
        <v>0</v>
      </c>
      <c r="M123" s="3">
        <f>IF(Inputs!$B$26&lt;&gt;"Ready to model","PENDING INPUTS",MAX(0,C123+E123-K123))</f>
        <v>0</v>
      </c>
      <c r="N123" s="3">
        <f>IF(Inputs!$B$26&lt;&gt;"Ready to model","PENDING INPUTS",L123+M123)</f>
        <v>0</v>
      </c>
      <c r="O123" s="3">
        <f>IF(Inputs!$B$26&lt;&gt;"Ready to model","PENDING INPUTS",D123+E123+O122)</f>
        <v>5438.9299999999994</v>
      </c>
      <c r="P123" s="3">
        <f>IF(Inputs!$B$26&lt;&gt;"Ready to model","PENDING INPUTS",J123+K123+P122)</f>
        <v>15338.93</v>
      </c>
    </row>
    <row r="124" spans="1:16" ht="27.95" customHeight="1" x14ac:dyDescent="0.25">
      <c r="A124">
        <v>120</v>
      </c>
      <c r="B124" s="3">
        <f>IF(Inputs!$B$26&lt;&gt;"Ready to model","PENDING INPUTS",L123)</f>
        <v>0</v>
      </c>
      <c r="C124" s="3">
        <f>IF(Inputs!$B$26&lt;&gt;"Ready to model","PENDING INPUTS",M123)</f>
        <v>0</v>
      </c>
      <c r="D124" s="3">
        <f>IF(Inputs!$B$26&lt;&gt;"Ready to model","PENDING INPUTS",ROUND(B124*(Inputs!$B$5)/12,2))</f>
        <v>0</v>
      </c>
      <c r="E124" s="3">
        <f>IF(Inputs!$B$26&lt;&gt;"Ready to model","PENDING INPUTS",ROUND(C124*Inputs!$B$5/12,2))</f>
        <v>0</v>
      </c>
      <c r="F124" s="3">
        <f>IF(Inputs!$B$26&lt;&gt;"Ready to model","PENDING INPUTS",MIN(B124+D124,Inputs!$B$6))</f>
        <v>0</v>
      </c>
      <c r="G124" s="3">
        <f>IF(Inputs!$B$26&lt;&gt;"Ready to model","PENDING INPUTS",MIN(C124+E124,Inputs!$B$9))</f>
        <v>0</v>
      </c>
      <c r="H124" s="3">
        <f>IF(Inputs!$B$26&lt;&gt;"Ready to model","PENDING INPUTS",F124+G124)</f>
        <v>0</v>
      </c>
      <c r="I124" s="3">
        <f>IF(Inputs!$B$26&lt;&gt;"Ready to model","PENDING INPUTS",MAX(0,F124+G124-H124))</f>
        <v>0</v>
      </c>
      <c r="J124" s="3">
        <f>IF(Inputs!$B$26&lt;&gt;"Ready to model","PENDING INPUTS",IF(F124+G124&gt;H124,IF(F124+G124=0,0,H124*F124/(F124+G124)),MIN(B124+D124,F124+MAX(0,H124-F124-G124-IF((Inputs!$B$5)&lt;Inputs!$B$5,C124+E124-G124,0)))))</f>
        <v>0</v>
      </c>
      <c r="K124" s="3">
        <f>IF(Inputs!$B$26&lt;&gt;"Ready to model","PENDING INPUTS",MIN(C124+E124,MAX(0,H124-J124)))</f>
        <v>0</v>
      </c>
      <c r="L124" s="3">
        <f>IF(Inputs!$B$26&lt;&gt;"Ready to model","PENDING INPUTS",MAX(0,B124+D124-J124))</f>
        <v>0</v>
      </c>
      <c r="M124" s="3">
        <f>IF(Inputs!$B$26&lt;&gt;"Ready to model","PENDING INPUTS",MAX(0,C124+E124-K124))</f>
        <v>0</v>
      </c>
      <c r="N124" s="3">
        <f>IF(Inputs!$B$26&lt;&gt;"Ready to model","PENDING INPUTS",L124+M124)</f>
        <v>0</v>
      </c>
      <c r="O124" s="3">
        <f>IF(Inputs!$B$26&lt;&gt;"Ready to model","PENDING INPUTS",D124+E124+O123)</f>
        <v>5438.9299999999994</v>
      </c>
      <c r="P124" s="3">
        <f>IF(Inputs!$B$26&lt;&gt;"Ready to model","PENDING INPUTS",J124+K124+P123)</f>
        <v>15338.93</v>
      </c>
    </row>
    <row r="125" spans="1:16" ht="27.95" customHeight="1" x14ac:dyDescent="0.25">
      <c r="A125">
        <v>121</v>
      </c>
      <c r="B125" s="3">
        <f>IF(Inputs!$B$26&lt;&gt;"Ready to model","PENDING INPUTS",L124)</f>
        <v>0</v>
      </c>
      <c r="C125" s="3">
        <f>IF(Inputs!$B$26&lt;&gt;"Ready to model","PENDING INPUTS",M124)</f>
        <v>0</v>
      </c>
      <c r="D125" s="3">
        <f>IF(Inputs!$B$26&lt;&gt;"Ready to model","PENDING INPUTS",ROUND(B125*(Inputs!$B$5)/12,2))</f>
        <v>0</v>
      </c>
      <c r="E125" s="3">
        <f>IF(Inputs!$B$26&lt;&gt;"Ready to model","PENDING INPUTS",ROUND(C125*Inputs!$B$5/12,2))</f>
        <v>0</v>
      </c>
      <c r="F125" s="3">
        <f>IF(Inputs!$B$26&lt;&gt;"Ready to model","PENDING INPUTS",MIN(B125+D125,Inputs!$B$6))</f>
        <v>0</v>
      </c>
      <c r="G125" s="3">
        <f>IF(Inputs!$B$26&lt;&gt;"Ready to model","PENDING INPUTS",MIN(C125+E125,Inputs!$B$9))</f>
        <v>0</v>
      </c>
      <c r="H125" s="3">
        <f>IF(Inputs!$B$26&lt;&gt;"Ready to model","PENDING INPUTS",F125+G125)</f>
        <v>0</v>
      </c>
      <c r="I125" s="3">
        <f>IF(Inputs!$B$26&lt;&gt;"Ready to model","PENDING INPUTS",MAX(0,F125+G125-H125))</f>
        <v>0</v>
      </c>
      <c r="J125" s="3">
        <f>IF(Inputs!$B$26&lt;&gt;"Ready to model","PENDING INPUTS",IF(F125+G125&gt;H125,IF(F125+G125=0,0,H125*F125/(F125+G125)),MIN(B125+D125,F125+MAX(0,H125-F125-G125-IF((Inputs!$B$5)&lt;Inputs!$B$5,C125+E125-G125,0)))))</f>
        <v>0</v>
      </c>
      <c r="K125" s="3">
        <f>IF(Inputs!$B$26&lt;&gt;"Ready to model","PENDING INPUTS",MIN(C125+E125,MAX(0,H125-J125)))</f>
        <v>0</v>
      </c>
      <c r="L125" s="3">
        <f>IF(Inputs!$B$26&lt;&gt;"Ready to model","PENDING INPUTS",MAX(0,B125+D125-J125))</f>
        <v>0</v>
      </c>
      <c r="M125" s="3">
        <f>IF(Inputs!$B$26&lt;&gt;"Ready to model","PENDING INPUTS",MAX(0,C125+E125-K125))</f>
        <v>0</v>
      </c>
      <c r="N125" s="3">
        <f>IF(Inputs!$B$26&lt;&gt;"Ready to model","PENDING INPUTS",L125+M125)</f>
        <v>0</v>
      </c>
      <c r="O125" s="3">
        <f>IF(Inputs!$B$26&lt;&gt;"Ready to model","PENDING INPUTS",D125+E125+O124)</f>
        <v>5438.9299999999994</v>
      </c>
      <c r="P125" s="3">
        <f>IF(Inputs!$B$26&lt;&gt;"Ready to model","PENDING INPUTS",J125+K125+P124)</f>
        <v>15338.93</v>
      </c>
    </row>
    <row r="126" spans="1:16" ht="27.95" customHeight="1" x14ac:dyDescent="0.25">
      <c r="A126">
        <v>122</v>
      </c>
      <c r="B126" s="3">
        <f>IF(Inputs!$B$26&lt;&gt;"Ready to model","PENDING INPUTS",L125)</f>
        <v>0</v>
      </c>
      <c r="C126" s="3">
        <f>IF(Inputs!$B$26&lt;&gt;"Ready to model","PENDING INPUTS",M125)</f>
        <v>0</v>
      </c>
      <c r="D126" s="3">
        <f>IF(Inputs!$B$26&lt;&gt;"Ready to model","PENDING INPUTS",ROUND(B126*(Inputs!$B$5)/12,2))</f>
        <v>0</v>
      </c>
      <c r="E126" s="3">
        <f>IF(Inputs!$B$26&lt;&gt;"Ready to model","PENDING INPUTS",ROUND(C126*Inputs!$B$5/12,2))</f>
        <v>0</v>
      </c>
      <c r="F126" s="3">
        <f>IF(Inputs!$B$26&lt;&gt;"Ready to model","PENDING INPUTS",MIN(B126+D126,Inputs!$B$6))</f>
        <v>0</v>
      </c>
      <c r="G126" s="3">
        <f>IF(Inputs!$B$26&lt;&gt;"Ready to model","PENDING INPUTS",MIN(C126+E126,Inputs!$B$9))</f>
        <v>0</v>
      </c>
      <c r="H126" s="3">
        <f>IF(Inputs!$B$26&lt;&gt;"Ready to model","PENDING INPUTS",F126+G126)</f>
        <v>0</v>
      </c>
      <c r="I126" s="3">
        <f>IF(Inputs!$B$26&lt;&gt;"Ready to model","PENDING INPUTS",MAX(0,F126+G126-H126))</f>
        <v>0</v>
      </c>
      <c r="J126" s="3">
        <f>IF(Inputs!$B$26&lt;&gt;"Ready to model","PENDING INPUTS",IF(F126+G126&gt;H126,IF(F126+G126=0,0,H126*F126/(F126+G126)),MIN(B126+D126,F126+MAX(0,H126-F126-G126-IF((Inputs!$B$5)&lt;Inputs!$B$5,C126+E126-G126,0)))))</f>
        <v>0</v>
      </c>
      <c r="K126" s="3">
        <f>IF(Inputs!$B$26&lt;&gt;"Ready to model","PENDING INPUTS",MIN(C126+E126,MAX(0,H126-J126)))</f>
        <v>0</v>
      </c>
      <c r="L126" s="3">
        <f>IF(Inputs!$B$26&lt;&gt;"Ready to model","PENDING INPUTS",MAX(0,B126+D126-J126))</f>
        <v>0</v>
      </c>
      <c r="M126" s="3">
        <f>IF(Inputs!$B$26&lt;&gt;"Ready to model","PENDING INPUTS",MAX(0,C126+E126-K126))</f>
        <v>0</v>
      </c>
      <c r="N126" s="3">
        <f>IF(Inputs!$B$26&lt;&gt;"Ready to model","PENDING INPUTS",L126+M126)</f>
        <v>0</v>
      </c>
      <c r="O126" s="3">
        <f>IF(Inputs!$B$26&lt;&gt;"Ready to model","PENDING INPUTS",D126+E126+O125)</f>
        <v>5438.9299999999994</v>
      </c>
      <c r="P126" s="3">
        <f>IF(Inputs!$B$26&lt;&gt;"Ready to model","PENDING INPUTS",J126+K126+P125)</f>
        <v>15338.93</v>
      </c>
    </row>
    <row r="127" spans="1:16" ht="27.95" customHeight="1" x14ac:dyDescent="0.25">
      <c r="A127">
        <v>123</v>
      </c>
      <c r="B127" s="3">
        <f>IF(Inputs!$B$26&lt;&gt;"Ready to model","PENDING INPUTS",L126)</f>
        <v>0</v>
      </c>
      <c r="C127" s="3">
        <f>IF(Inputs!$B$26&lt;&gt;"Ready to model","PENDING INPUTS",M126)</f>
        <v>0</v>
      </c>
      <c r="D127" s="3">
        <f>IF(Inputs!$B$26&lt;&gt;"Ready to model","PENDING INPUTS",ROUND(B127*(Inputs!$B$5)/12,2))</f>
        <v>0</v>
      </c>
      <c r="E127" s="3">
        <f>IF(Inputs!$B$26&lt;&gt;"Ready to model","PENDING INPUTS",ROUND(C127*Inputs!$B$5/12,2))</f>
        <v>0</v>
      </c>
      <c r="F127" s="3">
        <f>IF(Inputs!$B$26&lt;&gt;"Ready to model","PENDING INPUTS",MIN(B127+D127,Inputs!$B$6))</f>
        <v>0</v>
      </c>
      <c r="G127" s="3">
        <f>IF(Inputs!$B$26&lt;&gt;"Ready to model","PENDING INPUTS",MIN(C127+E127,Inputs!$B$9))</f>
        <v>0</v>
      </c>
      <c r="H127" s="3">
        <f>IF(Inputs!$B$26&lt;&gt;"Ready to model","PENDING INPUTS",F127+G127)</f>
        <v>0</v>
      </c>
      <c r="I127" s="3">
        <f>IF(Inputs!$B$26&lt;&gt;"Ready to model","PENDING INPUTS",MAX(0,F127+G127-H127))</f>
        <v>0</v>
      </c>
      <c r="J127" s="3">
        <f>IF(Inputs!$B$26&lt;&gt;"Ready to model","PENDING INPUTS",IF(F127+G127&gt;H127,IF(F127+G127=0,0,H127*F127/(F127+G127)),MIN(B127+D127,F127+MAX(0,H127-F127-G127-IF((Inputs!$B$5)&lt;Inputs!$B$5,C127+E127-G127,0)))))</f>
        <v>0</v>
      </c>
      <c r="K127" s="3">
        <f>IF(Inputs!$B$26&lt;&gt;"Ready to model","PENDING INPUTS",MIN(C127+E127,MAX(0,H127-J127)))</f>
        <v>0</v>
      </c>
      <c r="L127" s="3">
        <f>IF(Inputs!$B$26&lt;&gt;"Ready to model","PENDING INPUTS",MAX(0,B127+D127-J127))</f>
        <v>0</v>
      </c>
      <c r="M127" s="3">
        <f>IF(Inputs!$B$26&lt;&gt;"Ready to model","PENDING INPUTS",MAX(0,C127+E127-K127))</f>
        <v>0</v>
      </c>
      <c r="N127" s="3">
        <f>IF(Inputs!$B$26&lt;&gt;"Ready to model","PENDING INPUTS",L127+M127)</f>
        <v>0</v>
      </c>
      <c r="O127" s="3">
        <f>IF(Inputs!$B$26&lt;&gt;"Ready to model","PENDING INPUTS",D127+E127+O126)</f>
        <v>5438.9299999999994</v>
      </c>
      <c r="P127" s="3">
        <f>IF(Inputs!$B$26&lt;&gt;"Ready to model","PENDING INPUTS",J127+K127+P126)</f>
        <v>15338.93</v>
      </c>
    </row>
    <row r="128" spans="1:16" ht="27.95" customHeight="1" x14ac:dyDescent="0.25">
      <c r="A128">
        <v>124</v>
      </c>
      <c r="B128" s="3">
        <f>IF(Inputs!$B$26&lt;&gt;"Ready to model","PENDING INPUTS",L127)</f>
        <v>0</v>
      </c>
      <c r="C128" s="3">
        <f>IF(Inputs!$B$26&lt;&gt;"Ready to model","PENDING INPUTS",M127)</f>
        <v>0</v>
      </c>
      <c r="D128" s="3">
        <f>IF(Inputs!$B$26&lt;&gt;"Ready to model","PENDING INPUTS",ROUND(B128*(Inputs!$B$5)/12,2))</f>
        <v>0</v>
      </c>
      <c r="E128" s="3">
        <f>IF(Inputs!$B$26&lt;&gt;"Ready to model","PENDING INPUTS",ROUND(C128*Inputs!$B$5/12,2))</f>
        <v>0</v>
      </c>
      <c r="F128" s="3">
        <f>IF(Inputs!$B$26&lt;&gt;"Ready to model","PENDING INPUTS",MIN(B128+D128,Inputs!$B$6))</f>
        <v>0</v>
      </c>
      <c r="G128" s="3">
        <f>IF(Inputs!$B$26&lt;&gt;"Ready to model","PENDING INPUTS",MIN(C128+E128,Inputs!$B$9))</f>
        <v>0</v>
      </c>
      <c r="H128" s="3">
        <f>IF(Inputs!$B$26&lt;&gt;"Ready to model","PENDING INPUTS",F128+G128)</f>
        <v>0</v>
      </c>
      <c r="I128" s="3">
        <f>IF(Inputs!$B$26&lt;&gt;"Ready to model","PENDING INPUTS",MAX(0,F128+G128-H128))</f>
        <v>0</v>
      </c>
      <c r="J128" s="3">
        <f>IF(Inputs!$B$26&lt;&gt;"Ready to model","PENDING INPUTS",IF(F128+G128&gt;H128,IF(F128+G128=0,0,H128*F128/(F128+G128)),MIN(B128+D128,F128+MAX(0,H128-F128-G128-IF((Inputs!$B$5)&lt;Inputs!$B$5,C128+E128-G128,0)))))</f>
        <v>0</v>
      </c>
      <c r="K128" s="3">
        <f>IF(Inputs!$B$26&lt;&gt;"Ready to model","PENDING INPUTS",MIN(C128+E128,MAX(0,H128-J128)))</f>
        <v>0</v>
      </c>
      <c r="L128" s="3">
        <f>IF(Inputs!$B$26&lt;&gt;"Ready to model","PENDING INPUTS",MAX(0,B128+D128-J128))</f>
        <v>0</v>
      </c>
      <c r="M128" s="3">
        <f>IF(Inputs!$B$26&lt;&gt;"Ready to model","PENDING INPUTS",MAX(0,C128+E128-K128))</f>
        <v>0</v>
      </c>
      <c r="N128" s="3">
        <f>IF(Inputs!$B$26&lt;&gt;"Ready to model","PENDING INPUTS",L128+M128)</f>
        <v>0</v>
      </c>
      <c r="O128" s="3">
        <f>IF(Inputs!$B$26&lt;&gt;"Ready to model","PENDING INPUTS",D128+E128+O127)</f>
        <v>5438.9299999999994</v>
      </c>
      <c r="P128" s="3">
        <f>IF(Inputs!$B$26&lt;&gt;"Ready to model","PENDING INPUTS",J128+K128+P127)</f>
        <v>15338.93</v>
      </c>
    </row>
    <row r="129" spans="1:16" ht="27.95" customHeight="1" x14ac:dyDescent="0.25">
      <c r="A129">
        <v>125</v>
      </c>
      <c r="B129" s="3">
        <f>IF(Inputs!$B$26&lt;&gt;"Ready to model","PENDING INPUTS",L128)</f>
        <v>0</v>
      </c>
      <c r="C129" s="3">
        <f>IF(Inputs!$B$26&lt;&gt;"Ready to model","PENDING INPUTS",M128)</f>
        <v>0</v>
      </c>
      <c r="D129" s="3">
        <f>IF(Inputs!$B$26&lt;&gt;"Ready to model","PENDING INPUTS",ROUND(B129*(Inputs!$B$5)/12,2))</f>
        <v>0</v>
      </c>
      <c r="E129" s="3">
        <f>IF(Inputs!$B$26&lt;&gt;"Ready to model","PENDING INPUTS",ROUND(C129*Inputs!$B$5/12,2))</f>
        <v>0</v>
      </c>
      <c r="F129" s="3">
        <f>IF(Inputs!$B$26&lt;&gt;"Ready to model","PENDING INPUTS",MIN(B129+D129,Inputs!$B$6))</f>
        <v>0</v>
      </c>
      <c r="G129" s="3">
        <f>IF(Inputs!$B$26&lt;&gt;"Ready to model","PENDING INPUTS",MIN(C129+E129,Inputs!$B$9))</f>
        <v>0</v>
      </c>
      <c r="H129" s="3">
        <f>IF(Inputs!$B$26&lt;&gt;"Ready to model","PENDING INPUTS",F129+G129)</f>
        <v>0</v>
      </c>
      <c r="I129" s="3">
        <f>IF(Inputs!$B$26&lt;&gt;"Ready to model","PENDING INPUTS",MAX(0,F129+G129-H129))</f>
        <v>0</v>
      </c>
      <c r="J129" s="3">
        <f>IF(Inputs!$B$26&lt;&gt;"Ready to model","PENDING INPUTS",IF(F129+G129&gt;H129,IF(F129+G129=0,0,H129*F129/(F129+G129)),MIN(B129+D129,F129+MAX(0,H129-F129-G129-IF((Inputs!$B$5)&lt;Inputs!$B$5,C129+E129-G129,0)))))</f>
        <v>0</v>
      </c>
      <c r="K129" s="3">
        <f>IF(Inputs!$B$26&lt;&gt;"Ready to model","PENDING INPUTS",MIN(C129+E129,MAX(0,H129-J129)))</f>
        <v>0</v>
      </c>
      <c r="L129" s="3">
        <f>IF(Inputs!$B$26&lt;&gt;"Ready to model","PENDING INPUTS",MAX(0,B129+D129-J129))</f>
        <v>0</v>
      </c>
      <c r="M129" s="3">
        <f>IF(Inputs!$B$26&lt;&gt;"Ready to model","PENDING INPUTS",MAX(0,C129+E129-K129))</f>
        <v>0</v>
      </c>
      <c r="N129" s="3">
        <f>IF(Inputs!$B$26&lt;&gt;"Ready to model","PENDING INPUTS",L129+M129)</f>
        <v>0</v>
      </c>
      <c r="O129" s="3">
        <f>IF(Inputs!$B$26&lt;&gt;"Ready to model","PENDING INPUTS",D129+E129+O128)</f>
        <v>5438.9299999999994</v>
      </c>
      <c r="P129" s="3">
        <f>IF(Inputs!$B$26&lt;&gt;"Ready to model","PENDING INPUTS",J129+K129+P128)</f>
        <v>15338.93</v>
      </c>
    </row>
    <row r="130" spans="1:16" ht="27.95" customHeight="1" x14ac:dyDescent="0.25">
      <c r="A130">
        <v>126</v>
      </c>
      <c r="B130" s="3">
        <f>IF(Inputs!$B$26&lt;&gt;"Ready to model","PENDING INPUTS",L129)</f>
        <v>0</v>
      </c>
      <c r="C130" s="3">
        <f>IF(Inputs!$B$26&lt;&gt;"Ready to model","PENDING INPUTS",M129)</f>
        <v>0</v>
      </c>
      <c r="D130" s="3">
        <f>IF(Inputs!$B$26&lt;&gt;"Ready to model","PENDING INPUTS",ROUND(B130*(Inputs!$B$5)/12,2))</f>
        <v>0</v>
      </c>
      <c r="E130" s="3">
        <f>IF(Inputs!$B$26&lt;&gt;"Ready to model","PENDING INPUTS",ROUND(C130*Inputs!$B$5/12,2))</f>
        <v>0</v>
      </c>
      <c r="F130" s="3">
        <f>IF(Inputs!$B$26&lt;&gt;"Ready to model","PENDING INPUTS",MIN(B130+D130,Inputs!$B$6))</f>
        <v>0</v>
      </c>
      <c r="G130" s="3">
        <f>IF(Inputs!$B$26&lt;&gt;"Ready to model","PENDING INPUTS",MIN(C130+E130,Inputs!$B$9))</f>
        <v>0</v>
      </c>
      <c r="H130" s="3">
        <f>IF(Inputs!$B$26&lt;&gt;"Ready to model","PENDING INPUTS",F130+G130)</f>
        <v>0</v>
      </c>
      <c r="I130" s="3">
        <f>IF(Inputs!$B$26&lt;&gt;"Ready to model","PENDING INPUTS",MAX(0,F130+G130-H130))</f>
        <v>0</v>
      </c>
      <c r="J130" s="3">
        <f>IF(Inputs!$B$26&lt;&gt;"Ready to model","PENDING INPUTS",IF(F130+G130&gt;H130,IF(F130+G130=0,0,H130*F130/(F130+G130)),MIN(B130+D130,F130+MAX(0,H130-F130-G130-IF((Inputs!$B$5)&lt;Inputs!$B$5,C130+E130-G130,0)))))</f>
        <v>0</v>
      </c>
      <c r="K130" s="3">
        <f>IF(Inputs!$B$26&lt;&gt;"Ready to model","PENDING INPUTS",MIN(C130+E130,MAX(0,H130-J130)))</f>
        <v>0</v>
      </c>
      <c r="L130" s="3">
        <f>IF(Inputs!$B$26&lt;&gt;"Ready to model","PENDING INPUTS",MAX(0,B130+D130-J130))</f>
        <v>0</v>
      </c>
      <c r="M130" s="3">
        <f>IF(Inputs!$B$26&lt;&gt;"Ready to model","PENDING INPUTS",MAX(0,C130+E130-K130))</f>
        <v>0</v>
      </c>
      <c r="N130" s="3">
        <f>IF(Inputs!$B$26&lt;&gt;"Ready to model","PENDING INPUTS",L130+M130)</f>
        <v>0</v>
      </c>
      <c r="O130" s="3">
        <f>IF(Inputs!$B$26&lt;&gt;"Ready to model","PENDING INPUTS",D130+E130+O129)</f>
        <v>5438.9299999999994</v>
      </c>
      <c r="P130" s="3">
        <f>IF(Inputs!$B$26&lt;&gt;"Ready to model","PENDING INPUTS",J130+K130+P129)</f>
        <v>15338.93</v>
      </c>
    </row>
    <row r="131" spans="1:16" ht="27.95" customHeight="1" x14ac:dyDescent="0.25">
      <c r="A131">
        <v>127</v>
      </c>
      <c r="B131" s="3">
        <f>IF(Inputs!$B$26&lt;&gt;"Ready to model","PENDING INPUTS",L130)</f>
        <v>0</v>
      </c>
      <c r="C131" s="3">
        <f>IF(Inputs!$B$26&lt;&gt;"Ready to model","PENDING INPUTS",M130)</f>
        <v>0</v>
      </c>
      <c r="D131" s="3">
        <f>IF(Inputs!$B$26&lt;&gt;"Ready to model","PENDING INPUTS",ROUND(B131*(Inputs!$B$5)/12,2))</f>
        <v>0</v>
      </c>
      <c r="E131" s="3">
        <f>IF(Inputs!$B$26&lt;&gt;"Ready to model","PENDING INPUTS",ROUND(C131*Inputs!$B$5/12,2))</f>
        <v>0</v>
      </c>
      <c r="F131" s="3">
        <f>IF(Inputs!$B$26&lt;&gt;"Ready to model","PENDING INPUTS",MIN(B131+D131,Inputs!$B$6))</f>
        <v>0</v>
      </c>
      <c r="G131" s="3">
        <f>IF(Inputs!$B$26&lt;&gt;"Ready to model","PENDING INPUTS",MIN(C131+E131,Inputs!$B$9))</f>
        <v>0</v>
      </c>
      <c r="H131" s="3">
        <f>IF(Inputs!$B$26&lt;&gt;"Ready to model","PENDING INPUTS",F131+G131)</f>
        <v>0</v>
      </c>
      <c r="I131" s="3">
        <f>IF(Inputs!$B$26&lt;&gt;"Ready to model","PENDING INPUTS",MAX(0,F131+G131-H131))</f>
        <v>0</v>
      </c>
      <c r="J131" s="3">
        <f>IF(Inputs!$B$26&lt;&gt;"Ready to model","PENDING INPUTS",IF(F131+G131&gt;H131,IF(F131+G131=0,0,H131*F131/(F131+G131)),MIN(B131+D131,F131+MAX(0,H131-F131-G131-IF((Inputs!$B$5)&lt;Inputs!$B$5,C131+E131-G131,0)))))</f>
        <v>0</v>
      </c>
      <c r="K131" s="3">
        <f>IF(Inputs!$B$26&lt;&gt;"Ready to model","PENDING INPUTS",MIN(C131+E131,MAX(0,H131-J131)))</f>
        <v>0</v>
      </c>
      <c r="L131" s="3">
        <f>IF(Inputs!$B$26&lt;&gt;"Ready to model","PENDING INPUTS",MAX(0,B131+D131-J131))</f>
        <v>0</v>
      </c>
      <c r="M131" s="3">
        <f>IF(Inputs!$B$26&lt;&gt;"Ready to model","PENDING INPUTS",MAX(0,C131+E131-K131))</f>
        <v>0</v>
      </c>
      <c r="N131" s="3">
        <f>IF(Inputs!$B$26&lt;&gt;"Ready to model","PENDING INPUTS",L131+M131)</f>
        <v>0</v>
      </c>
      <c r="O131" s="3">
        <f>IF(Inputs!$B$26&lt;&gt;"Ready to model","PENDING INPUTS",D131+E131+O130)</f>
        <v>5438.9299999999994</v>
      </c>
      <c r="P131" s="3">
        <f>IF(Inputs!$B$26&lt;&gt;"Ready to model","PENDING INPUTS",J131+K131+P130)</f>
        <v>15338.93</v>
      </c>
    </row>
    <row r="132" spans="1:16" ht="27.95" customHeight="1" x14ac:dyDescent="0.25">
      <c r="A132">
        <v>128</v>
      </c>
      <c r="B132" s="3">
        <f>IF(Inputs!$B$26&lt;&gt;"Ready to model","PENDING INPUTS",L131)</f>
        <v>0</v>
      </c>
      <c r="C132" s="3">
        <f>IF(Inputs!$B$26&lt;&gt;"Ready to model","PENDING INPUTS",M131)</f>
        <v>0</v>
      </c>
      <c r="D132" s="3">
        <f>IF(Inputs!$B$26&lt;&gt;"Ready to model","PENDING INPUTS",ROUND(B132*(Inputs!$B$5)/12,2))</f>
        <v>0</v>
      </c>
      <c r="E132" s="3">
        <f>IF(Inputs!$B$26&lt;&gt;"Ready to model","PENDING INPUTS",ROUND(C132*Inputs!$B$5/12,2))</f>
        <v>0</v>
      </c>
      <c r="F132" s="3">
        <f>IF(Inputs!$B$26&lt;&gt;"Ready to model","PENDING INPUTS",MIN(B132+D132,Inputs!$B$6))</f>
        <v>0</v>
      </c>
      <c r="G132" s="3">
        <f>IF(Inputs!$B$26&lt;&gt;"Ready to model","PENDING INPUTS",MIN(C132+E132,Inputs!$B$9))</f>
        <v>0</v>
      </c>
      <c r="H132" s="3">
        <f>IF(Inputs!$B$26&lt;&gt;"Ready to model","PENDING INPUTS",F132+G132)</f>
        <v>0</v>
      </c>
      <c r="I132" s="3">
        <f>IF(Inputs!$B$26&lt;&gt;"Ready to model","PENDING INPUTS",MAX(0,F132+G132-H132))</f>
        <v>0</v>
      </c>
      <c r="J132" s="3">
        <f>IF(Inputs!$B$26&lt;&gt;"Ready to model","PENDING INPUTS",IF(F132+G132&gt;H132,IF(F132+G132=0,0,H132*F132/(F132+G132)),MIN(B132+D132,F132+MAX(0,H132-F132-G132-IF((Inputs!$B$5)&lt;Inputs!$B$5,C132+E132-G132,0)))))</f>
        <v>0</v>
      </c>
      <c r="K132" s="3">
        <f>IF(Inputs!$B$26&lt;&gt;"Ready to model","PENDING INPUTS",MIN(C132+E132,MAX(0,H132-J132)))</f>
        <v>0</v>
      </c>
      <c r="L132" s="3">
        <f>IF(Inputs!$B$26&lt;&gt;"Ready to model","PENDING INPUTS",MAX(0,B132+D132-J132))</f>
        <v>0</v>
      </c>
      <c r="M132" s="3">
        <f>IF(Inputs!$B$26&lt;&gt;"Ready to model","PENDING INPUTS",MAX(0,C132+E132-K132))</f>
        <v>0</v>
      </c>
      <c r="N132" s="3">
        <f>IF(Inputs!$B$26&lt;&gt;"Ready to model","PENDING INPUTS",L132+M132)</f>
        <v>0</v>
      </c>
      <c r="O132" s="3">
        <f>IF(Inputs!$B$26&lt;&gt;"Ready to model","PENDING INPUTS",D132+E132+O131)</f>
        <v>5438.9299999999994</v>
      </c>
      <c r="P132" s="3">
        <f>IF(Inputs!$B$26&lt;&gt;"Ready to model","PENDING INPUTS",J132+K132+P131)</f>
        <v>15338.93</v>
      </c>
    </row>
    <row r="133" spans="1:16" ht="27.95" customHeight="1" x14ac:dyDescent="0.25">
      <c r="A133">
        <v>129</v>
      </c>
      <c r="B133" s="3">
        <f>IF(Inputs!$B$26&lt;&gt;"Ready to model","PENDING INPUTS",L132)</f>
        <v>0</v>
      </c>
      <c r="C133" s="3">
        <f>IF(Inputs!$B$26&lt;&gt;"Ready to model","PENDING INPUTS",M132)</f>
        <v>0</v>
      </c>
      <c r="D133" s="3">
        <f>IF(Inputs!$B$26&lt;&gt;"Ready to model","PENDING INPUTS",ROUND(B133*(Inputs!$B$5)/12,2))</f>
        <v>0</v>
      </c>
      <c r="E133" s="3">
        <f>IF(Inputs!$B$26&lt;&gt;"Ready to model","PENDING INPUTS",ROUND(C133*Inputs!$B$5/12,2))</f>
        <v>0</v>
      </c>
      <c r="F133" s="3">
        <f>IF(Inputs!$B$26&lt;&gt;"Ready to model","PENDING INPUTS",MIN(B133+D133,Inputs!$B$6))</f>
        <v>0</v>
      </c>
      <c r="G133" s="3">
        <f>IF(Inputs!$B$26&lt;&gt;"Ready to model","PENDING INPUTS",MIN(C133+E133,Inputs!$B$9))</f>
        <v>0</v>
      </c>
      <c r="H133" s="3">
        <f>IF(Inputs!$B$26&lt;&gt;"Ready to model","PENDING INPUTS",F133+G133)</f>
        <v>0</v>
      </c>
      <c r="I133" s="3">
        <f>IF(Inputs!$B$26&lt;&gt;"Ready to model","PENDING INPUTS",MAX(0,F133+G133-H133))</f>
        <v>0</v>
      </c>
      <c r="J133" s="3">
        <f>IF(Inputs!$B$26&lt;&gt;"Ready to model","PENDING INPUTS",IF(F133+G133&gt;H133,IF(F133+G133=0,0,H133*F133/(F133+G133)),MIN(B133+D133,F133+MAX(0,H133-F133-G133-IF((Inputs!$B$5)&lt;Inputs!$B$5,C133+E133-G133,0)))))</f>
        <v>0</v>
      </c>
      <c r="K133" s="3">
        <f>IF(Inputs!$B$26&lt;&gt;"Ready to model","PENDING INPUTS",MIN(C133+E133,MAX(0,H133-J133)))</f>
        <v>0</v>
      </c>
      <c r="L133" s="3">
        <f>IF(Inputs!$B$26&lt;&gt;"Ready to model","PENDING INPUTS",MAX(0,B133+D133-J133))</f>
        <v>0</v>
      </c>
      <c r="M133" s="3">
        <f>IF(Inputs!$B$26&lt;&gt;"Ready to model","PENDING INPUTS",MAX(0,C133+E133-K133))</f>
        <v>0</v>
      </c>
      <c r="N133" s="3">
        <f>IF(Inputs!$B$26&lt;&gt;"Ready to model","PENDING INPUTS",L133+M133)</f>
        <v>0</v>
      </c>
      <c r="O133" s="3">
        <f>IF(Inputs!$B$26&lt;&gt;"Ready to model","PENDING INPUTS",D133+E133+O132)</f>
        <v>5438.9299999999994</v>
      </c>
      <c r="P133" s="3">
        <f>IF(Inputs!$B$26&lt;&gt;"Ready to model","PENDING INPUTS",J133+K133+P132)</f>
        <v>15338.93</v>
      </c>
    </row>
    <row r="134" spans="1:16" ht="27.95" customHeight="1" x14ac:dyDescent="0.25">
      <c r="A134">
        <v>130</v>
      </c>
      <c r="B134" s="3">
        <f>IF(Inputs!$B$26&lt;&gt;"Ready to model","PENDING INPUTS",L133)</f>
        <v>0</v>
      </c>
      <c r="C134" s="3">
        <f>IF(Inputs!$B$26&lt;&gt;"Ready to model","PENDING INPUTS",M133)</f>
        <v>0</v>
      </c>
      <c r="D134" s="3">
        <f>IF(Inputs!$B$26&lt;&gt;"Ready to model","PENDING INPUTS",ROUND(B134*(Inputs!$B$5)/12,2))</f>
        <v>0</v>
      </c>
      <c r="E134" s="3">
        <f>IF(Inputs!$B$26&lt;&gt;"Ready to model","PENDING INPUTS",ROUND(C134*Inputs!$B$5/12,2))</f>
        <v>0</v>
      </c>
      <c r="F134" s="3">
        <f>IF(Inputs!$B$26&lt;&gt;"Ready to model","PENDING INPUTS",MIN(B134+D134,Inputs!$B$6))</f>
        <v>0</v>
      </c>
      <c r="G134" s="3">
        <f>IF(Inputs!$B$26&lt;&gt;"Ready to model","PENDING INPUTS",MIN(C134+E134,Inputs!$B$9))</f>
        <v>0</v>
      </c>
      <c r="H134" s="3">
        <f>IF(Inputs!$B$26&lt;&gt;"Ready to model","PENDING INPUTS",F134+G134)</f>
        <v>0</v>
      </c>
      <c r="I134" s="3">
        <f>IF(Inputs!$B$26&lt;&gt;"Ready to model","PENDING INPUTS",MAX(0,F134+G134-H134))</f>
        <v>0</v>
      </c>
      <c r="J134" s="3">
        <f>IF(Inputs!$B$26&lt;&gt;"Ready to model","PENDING INPUTS",IF(F134+G134&gt;H134,IF(F134+G134=0,0,H134*F134/(F134+G134)),MIN(B134+D134,F134+MAX(0,H134-F134-G134-IF((Inputs!$B$5)&lt;Inputs!$B$5,C134+E134-G134,0)))))</f>
        <v>0</v>
      </c>
      <c r="K134" s="3">
        <f>IF(Inputs!$B$26&lt;&gt;"Ready to model","PENDING INPUTS",MIN(C134+E134,MAX(0,H134-J134)))</f>
        <v>0</v>
      </c>
      <c r="L134" s="3">
        <f>IF(Inputs!$B$26&lt;&gt;"Ready to model","PENDING INPUTS",MAX(0,B134+D134-J134))</f>
        <v>0</v>
      </c>
      <c r="M134" s="3">
        <f>IF(Inputs!$B$26&lt;&gt;"Ready to model","PENDING INPUTS",MAX(0,C134+E134-K134))</f>
        <v>0</v>
      </c>
      <c r="N134" s="3">
        <f>IF(Inputs!$B$26&lt;&gt;"Ready to model","PENDING INPUTS",L134+M134)</f>
        <v>0</v>
      </c>
      <c r="O134" s="3">
        <f>IF(Inputs!$B$26&lt;&gt;"Ready to model","PENDING INPUTS",D134+E134+O133)</f>
        <v>5438.9299999999994</v>
      </c>
      <c r="P134" s="3">
        <f>IF(Inputs!$B$26&lt;&gt;"Ready to model","PENDING INPUTS",J134+K134+P133)</f>
        <v>15338.93</v>
      </c>
    </row>
    <row r="135" spans="1:16" ht="27.95" customHeight="1" x14ac:dyDescent="0.25">
      <c r="A135">
        <v>131</v>
      </c>
      <c r="B135" s="3">
        <f>IF(Inputs!$B$26&lt;&gt;"Ready to model","PENDING INPUTS",L134)</f>
        <v>0</v>
      </c>
      <c r="C135" s="3">
        <f>IF(Inputs!$B$26&lt;&gt;"Ready to model","PENDING INPUTS",M134)</f>
        <v>0</v>
      </c>
      <c r="D135" s="3">
        <f>IF(Inputs!$B$26&lt;&gt;"Ready to model","PENDING INPUTS",ROUND(B135*(Inputs!$B$5)/12,2))</f>
        <v>0</v>
      </c>
      <c r="E135" s="3">
        <f>IF(Inputs!$B$26&lt;&gt;"Ready to model","PENDING INPUTS",ROUND(C135*Inputs!$B$5/12,2))</f>
        <v>0</v>
      </c>
      <c r="F135" s="3">
        <f>IF(Inputs!$B$26&lt;&gt;"Ready to model","PENDING INPUTS",MIN(B135+D135,Inputs!$B$6))</f>
        <v>0</v>
      </c>
      <c r="G135" s="3">
        <f>IF(Inputs!$B$26&lt;&gt;"Ready to model","PENDING INPUTS",MIN(C135+E135,Inputs!$B$9))</f>
        <v>0</v>
      </c>
      <c r="H135" s="3">
        <f>IF(Inputs!$B$26&lt;&gt;"Ready to model","PENDING INPUTS",F135+G135)</f>
        <v>0</v>
      </c>
      <c r="I135" s="3">
        <f>IF(Inputs!$B$26&lt;&gt;"Ready to model","PENDING INPUTS",MAX(0,F135+G135-H135))</f>
        <v>0</v>
      </c>
      <c r="J135" s="3">
        <f>IF(Inputs!$B$26&lt;&gt;"Ready to model","PENDING INPUTS",IF(F135+G135&gt;H135,IF(F135+G135=0,0,H135*F135/(F135+G135)),MIN(B135+D135,F135+MAX(0,H135-F135-G135-IF((Inputs!$B$5)&lt;Inputs!$B$5,C135+E135-G135,0)))))</f>
        <v>0</v>
      </c>
      <c r="K135" s="3">
        <f>IF(Inputs!$B$26&lt;&gt;"Ready to model","PENDING INPUTS",MIN(C135+E135,MAX(0,H135-J135)))</f>
        <v>0</v>
      </c>
      <c r="L135" s="3">
        <f>IF(Inputs!$B$26&lt;&gt;"Ready to model","PENDING INPUTS",MAX(0,B135+D135-J135))</f>
        <v>0</v>
      </c>
      <c r="M135" s="3">
        <f>IF(Inputs!$B$26&lt;&gt;"Ready to model","PENDING INPUTS",MAX(0,C135+E135-K135))</f>
        <v>0</v>
      </c>
      <c r="N135" s="3">
        <f>IF(Inputs!$B$26&lt;&gt;"Ready to model","PENDING INPUTS",L135+M135)</f>
        <v>0</v>
      </c>
      <c r="O135" s="3">
        <f>IF(Inputs!$B$26&lt;&gt;"Ready to model","PENDING INPUTS",D135+E135+O134)</f>
        <v>5438.9299999999994</v>
      </c>
      <c r="P135" s="3">
        <f>IF(Inputs!$B$26&lt;&gt;"Ready to model","PENDING INPUTS",J135+K135+P134)</f>
        <v>15338.93</v>
      </c>
    </row>
    <row r="136" spans="1:16" ht="27.95" customHeight="1" x14ac:dyDescent="0.25">
      <c r="A136">
        <v>132</v>
      </c>
      <c r="B136" s="3">
        <f>IF(Inputs!$B$26&lt;&gt;"Ready to model","PENDING INPUTS",L135)</f>
        <v>0</v>
      </c>
      <c r="C136" s="3">
        <f>IF(Inputs!$B$26&lt;&gt;"Ready to model","PENDING INPUTS",M135)</f>
        <v>0</v>
      </c>
      <c r="D136" s="3">
        <f>IF(Inputs!$B$26&lt;&gt;"Ready to model","PENDING INPUTS",ROUND(B136*(Inputs!$B$5)/12,2))</f>
        <v>0</v>
      </c>
      <c r="E136" s="3">
        <f>IF(Inputs!$B$26&lt;&gt;"Ready to model","PENDING INPUTS",ROUND(C136*Inputs!$B$5/12,2))</f>
        <v>0</v>
      </c>
      <c r="F136" s="3">
        <f>IF(Inputs!$B$26&lt;&gt;"Ready to model","PENDING INPUTS",MIN(B136+D136,Inputs!$B$6))</f>
        <v>0</v>
      </c>
      <c r="G136" s="3">
        <f>IF(Inputs!$B$26&lt;&gt;"Ready to model","PENDING INPUTS",MIN(C136+E136,Inputs!$B$9))</f>
        <v>0</v>
      </c>
      <c r="H136" s="3">
        <f>IF(Inputs!$B$26&lt;&gt;"Ready to model","PENDING INPUTS",F136+G136)</f>
        <v>0</v>
      </c>
      <c r="I136" s="3">
        <f>IF(Inputs!$B$26&lt;&gt;"Ready to model","PENDING INPUTS",MAX(0,F136+G136-H136))</f>
        <v>0</v>
      </c>
      <c r="J136" s="3">
        <f>IF(Inputs!$B$26&lt;&gt;"Ready to model","PENDING INPUTS",IF(F136+G136&gt;H136,IF(F136+G136=0,0,H136*F136/(F136+G136)),MIN(B136+D136,F136+MAX(0,H136-F136-G136-IF((Inputs!$B$5)&lt;Inputs!$B$5,C136+E136-G136,0)))))</f>
        <v>0</v>
      </c>
      <c r="K136" s="3">
        <f>IF(Inputs!$B$26&lt;&gt;"Ready to model","PENDING INPUTS",MIN(C136+E136,MAX(0,H136-J136)))</f>
        <v>0</v>
      </c>
      <c r="L136" s="3">
        <f>IF(Inputs!$B$26&lt;&gt;"Ready to model","PENDING INPUTS",MAX(0,B136+D136-J136))</f>
        <v>0</v>
      </c>
      <c r="M136" s="3">
        <f>IF(Inputs!$B$26&lt;&gt;"Ready to model","PENDING INPUTS",MAX(0,C136+E136-K136))</f>
        <v>0</v>
      </c>
      <c r="N136" s="3">
        <f>IF(Inputs!$B$26&lt;&gt;"Ready to model","PENDING INPUTS",L136+M136)</f>
        <v>0</v>
      </c>
      <c r="O136" s="3">
        <f>IF(Inputs!$B$26&lt;&gt;"Ready to model","PENDING INPUTS",D136+E136+O135)</f>
        <v>5438.9299999999994</v>
      </c>
      <c r="P136" s="3">
        <f>IF(Inputs!$B$26&lt;&gt;"Ready to model","PENDING INPUTS",J136+K136+P135)</f>
        <v>15338.93</v>
      </c>
    </row>
    <row r="137" spans="1:16" ht="27.95" customHeight="1" x14ac:dyDescent="0.25">
      <c r="A137">
        <v>133</v>
      </c>
      <c r="B137" s="3">
        <f>IF(Inputs!$B$26&lt;&gt;"Ready to model","PENDING INPUTS",L136)</f>
        <v>0</v>
      </c>
      <c r="C137" s="3">
        <f>IF(Inputs!$B$26&lt;&gt;"Ready to model","PENDING INPUTS",M136)</f>
        <v>0</v>
      </c>
      <c r="D137" s="3">
        <f>IF(Inputs!$B$26&lt;&gt;"Ready to model","PENDING INPUTS",ROUND(B137*(Inputs!$B$5)/12,2))</f>
        <v>0</v>
      </c>
      <c r="E137" s="3">
        <f>IF(Inputs!$B$26&lt;&gt;"Ready to model","PENDING INPUTS",ROUND(C137*Inputs!$B$5/12,2))</f>
        <v>0</v>
      </c>
      <c r="F137" s="3">
        <f>IF(Inputs!$B$26&lt;&gt;"Ready to model","PENDING INPUTS",MIN(B137+D137,Inputs!$B$6))</f>
        <v>0</v>
      </c>
      <c r="G137" s="3">
        <f>IF(Inputs!$B$26&lt;&gt;"Ready to model","PENDING INPUTS",MIN(C137+E137,Inputs!$B$9))</f>
        <v>0</v>
      </c>
      <c r="H137" s="3">
        <f>IF(Inputs!$B$26&lt;&gt;"Ready to model","PENDING INPUTS",F137+G137)</f>
        <v>0</v>
      </c>
      <c r="I137" s="3">
        <f>IF(Inputs!$B$26&lt;&gt;"Ready to model","PENDING INPUTS",MAX(0,F137+G137-H137))</f>
        <v>0</v>
      </c>
      <c r="J137" s="3">
        <f>IF(Inputs!$B$26&lt;&gt;"Ready to model","PENDING INPUTS",IF(F137+G137&gt;H137,IF(F137+G137=0,0,H137*F137/(F137+G137)),MIN(B137+D137,F137+MAX(0,H137-F137-G137-IF((Inputs!$B$5)&lt;Inputs!$B$5,C137+E137-G137,0)))))</f>
        <v>0</v>
      </c>
      <c r="K137" s="3">
        <f>IF(Inputs!$B$26&lt;&gt;"Ready to model","PENDING INPUTS",MIN(C137+E137,MAX(0,H137-J137)))</f>
        <v>0</v>
      </c>
      <c r="L137" s="3">
        <f>IF(Inputs!$B$26&lt;&gt;"Ready to model","PENDING INPUTS",MAX(0,B137+D137-J137))</f>
        <v>0</v>
      </c>
      <c r="M137" s="3">
        <f>IF(Inputs!$B$26&lt;&gt;"Ready to model","PENDING INPUTS",MAX(0,C137+E137-K137))</f>
        <v>0</v>
      </c>
      <c r="N137" s="3">
        <f>IF(Inputs!$B$26&lt;&gt;"Ready to model","PENDING INPUTS",L137+M137)</f>
        <v>0</v>
      </c>
      <c r="O137" s="3">
        <f>IF(Inputs!$B$26&lt;&gt;"Ready to model","PENDING INPUTS",D137+E137+O136)</f>
        <v>5438.9299999999994</v>
      </c>
      <c r="P137" s="3">
        <f>IF(Inputs!$B$26&lt;&gt;"Ready to model","PENDING INPUTS",J137+K137+P136)</f>
        <v>15338.93</v>
      </c>
    </row>
    <row r="138" spans="1:16" ht="27.95" customHeight="1" x14ac:dyDescent="0.25">
      <c r="A138">
        <v>134</v>
      </c>
      <c r="B138" s="3">
        <f>IF(Inputs!$B$26&lt;&gt;"Ready to model","PENDING INPUTS",L137)</f>
        <v>0</v>
      </c>
      <c r="C138" s="3">
        <f>IF(Inputs!$B$26&lt;&gt;"Ready to model","PENDING INPUTS",M137)</f>
        <v>0</v>
      </c>
      <c r="D138" s="3">
        <f>IF(Inputs!$B$26&lt;&gt;"Ready to model","PENDING INPUTS",ROUND(B138*(Inputs!$B$5)/12,2))</f>
        <v>0</v>
      </c>
      <c r="E138" s="3">
        <f>IF(Inputs!$B$26&lt;&gt;"Ready to model","PENDING INPUTS",ROUND(C138*Inputs!$B$5/12,2))</f>
        <v>0</v>
      </c>
      <c r="F138" s="3">
        <f>IF(Inputs!$B$26&lt;&gt;"Ready to model","PENDING INPUTS",MIN(B138+D138,Inputs!$B$6))</f>
        <v>0</v>
      </c>
      <c r="G138" s="3">
        <f>IF(Inputs!$B$26&lt;&gt;"Ready to model","PENDING INPUTS",MIN(C138+E138,Inputs!$B$9))</f>
        <v>0</v>
      </c>
      <c r="H138" s="3">
        <f>IF(Inputs!$B$26&lt;&gt;"Ready to model","PENDING INPUTS",F138+G138)</f>
        <v>0</v>
      </c>
      <c r="I138" s="3">
        <f>IF(Inputs!$B$26&lt;&gt;"Ready to model","PENDING INPUTS",MAX(0,F138+G138-H138))</f>
        <v>0</v>
      </c>
      <c r="J138" s="3">
        <f>IF(Inputs!$B$26&lt;&gt;"Ready to model","PENDING INPUTS",IF(F138+G138&gt;H138,IF(F138+G138=0,0,H138*F138/(F138+G138)),MIN(B138+D138,F138+MAX(0,H138-F138-G138-IF((Inputs!$B$5)&lt;Inputs!$B$5,C138+E138-G138,0)))))</f>
        <v>0</v>
      </c>
      <c r="K138" s="3">
        <f>IF(Inputs!$B$26&lt;&gt;"Ready to model","PENDING INPUTS",MIN(C138+E138,MAX(0,H138-J138)))</f>
        <v>0</v>
      </c>
      <c r="L138" s="3">
        <f>IF(Inputs!$B$26&lt;&gt;"Ready to model","PENDING INPUTS",MAX(0,B138+D138-J138))</f>
        <v>0</v>
      </c>
      <c r="M138" s="3">
        <f>IF(Inputs!$B$26&lt;&gt;"Ready to model","PENDING INPUTS",MAX(0,C138+E138-K138))</f>
        <v>0</v>
      </c>
      <c r="N138" s="3">
        <f>IF(Inputs!$B$26&lt;&gt;"Ready to model","PENDING INPUTS",L138+M138)</f>
        <v>0</v>
      </c>
      <c r="O138" s="3">
        <f>IF(Inputs!$B$26&lt;&gt;"Ready to model","PENDING INPUTS",D138+E138+O137)</f>
        <v>5438.9299999999994</v>
      </c>
      <c r="P138" s="3">
        <f>IF(Inputs!$B$26&lt;&gt;"Ready to model","PENDING INPUTS",J138+K138+P137)</f>
        <v>15338.93</v>
      </c>
    </row>
    <row r="139" spans="1:16" ht="27.95" customHeight="1" x14ac:dyDescent="0.25">
      <c r="A139">
        <v>135</v>
      </c>
      <c r="B139" s="3">
        <f>IF(Inputs!$B$26&lt;&gt;"Ready to model","PENDING INPUTS",L138)</f>
        <v>0</v>
      </c>
      <c r="C139" s="3">
        <f>IF(Inputs!$B$26&lt;&gt;"Ready to model","PENDING INPUTS",M138)</f>
        <v>0</v>
      </c>
      <c r="D139" s="3">
        <f>IF(Inputs!$B$26&lt;&gt;"Ready to model","PENDING INPUTS",ROUND(B139*(Inputs!$B$5)/12,2))</f>
        <v>0</v>
      </c>
      <c r="E139" s="3">
        <f>IF(Inputs!$B$26&lt;&gt;"Ready to model","PENDING INPUTS",ROUND(C139*Inputs!$B$5/12,2))</f>
        <v>0</v>
      </c>
      <c r="F139" s="3">
        <f>IF(Inputs!$B$26&lt;&gt;"Ready to model","PENDING INPUTS",MIN(B139+D139,Inputs!$B$6))</f>
        <v>0</v>
      </c>
      <c r="G139" s="3">
        <f>IF(Inputs!$B$26&lt;&gt;"Ready to model","PENDING INPUTS",MIN(C139+E139,Inputs!$B$9))</f>
        <v>0</v>
      </c>
      <c r="H139" s="3">
        <f>IF(Inputs!$B$26&lt;&gt;"Ready to model","PENDING INPUTS",F139+G139)</f>
        <v>0</v>
      </c>
      <c r="I139" s="3">
        <f>IF(Inputs!$B$26&lt;&gt;"Ready to model","PENDING INPUTS",MAX(0,F139+G139-H139))</f>
        <v>0</v>
      </c>
      <c r="J139" s="3">
        <f>IF(Inputs!$B$26&lt;&gt;"Ready to model","PENDING INPUTS",IF(F139+G139&gt;H139,IF(F139+G139=0,0,H139*F139/(F139+G139)),MIN(B139+D139,F139+MAX(0,H139-F139-G139-IF((Inputs!$B$5)&lt;Inputs!$B$5,C139+E139-G139,0)))))</f>
        <v>0</v>
      </c>
      <c r="K139" s="3">
        <f>IF(Inputs!$B$26&lt;&gt;"Ready to model","PENDING INPUTS",MIN(C139+E139,MAX(0,H139-J139)))</f>
        <v>0</v>
      </c>
      <c r="L139" s="3">
        <f>IF(Inputs!$B$26&lt;&gt;"Ready to model","PENDING INPUTS",MAX(0,B139+D139-J139))</f>
        <v>0</v>
      </c>
      <c r="M139" s="3">
        <f>IF(Inputs!$B$26&lt;&gt;"Ready to model","PENDING INPUTS",MAX(0,C139+E139-K139))</f>
        <v>0</v>
      </c>
      <c r="N139" s="3">
        <f>IF(Inputs!$B$26&lt;&gt;"Ready to model","PENDING INPUTS",L139+M139)</f>
        <v>0</v>
      </c>
      <c r="O139" s="3">
        <f>IF(Inputs!$B$26&lt;&gt;"Ready to model","PENDING INPUTS",D139+E139+O138)</f>
        <v>5438.9299999999994</v>
      </c>
      <c r="P139" s="3">
        <f>IF(Inputs!$B$26&lt;&gt;"Ready to model","PENDING INPUTS",J139+K139+P138)</f>
        <v>15338.93</v>
      </c>
    </row>
    <row r="140" spans="1:16" ht="27.95" customHeight="1" x14ac:dyDescent="0.25">
      <c r="A140">
        <v>136</v>
      </c>
      <c r="B140" s="3">
        <f>IF(Inputs!$B$26&lt;&gt;"Ready to model","PENDING INPUTS",L139)</f>
        <v>0</v>
      </c>
      <c r="C140" s="3">
        <f>IF(Inputs!$B$26&lt;&gt;"Ready to model","PENDING INPUTS",M139)</f>
        <v>0</v>
      </c>
      <c r="D140" s="3">
        <f>IF(Inputs!$B$26&lt;&gt;"Ready to model","PENDING INPUTS",ROUND(B140*(Inputs!$B$5)/12,2))</f>
        <v>0</v>
      </c>
      <c r="E140" s="3">
        <f>IF(Inputs!$B$26&lt;&gt;"Ready to model","PENDING INPUTS",ROUND(C140*Inputs!$B$5/12,2))</f>
        <v>0</v>
      </c>
      <c r="F140" s="3">
        <f>IF(Inputs!$B$26&lt;&gt;"Ready to model","PENDING INPUTS",MIN(B140+D140,Inputs!$B$6))</f>
        <v>0</v>
      </c>
      <c r="G140" s="3">
        <f>IF(Inputs!$B$26&lt;&gt;"Ready to model","PENDING INPUTS",MIN(C140+E140,Inputs!$B$9))</f>
        <v>0</v>
      </c>
      <c r="H140" s="3">
        <f>IF(Inputs!$B$26&lt;&gt;"Ready to model","PENDING INPUTS",F140+G140)</f>
        <v>0</v>
      </c>
      <c r="I140" s="3">
        <f>IF(Inputs!$B$26&lt;&gt;"Ready to model","PENDING INPUTS",MAX(0,F140+G140-H140))</f>
        <v>0</v>
      </c>
      <c r="J140" s="3">
        <f>IF(Inputs!$B$26&lt;&gt;"Ready to model","PENDING INPUTS",IF(F140+G140&gt;H140,IF(F140+G140=0,0,H140*F140/(F140+G140)),MIN(B140+D140,F140+MAX(0,H140-F140-G140-IF((Inputs!$B$5)&lt;Inputs!$B$5,C140+E140-G140,0)))))</f>
        <v>0</v>
      </c>
      <c r="K140" s="3">
        <f>IF(Inputs!$B$26&lt;&gt;"Ready to model","PENDING INPUTS",MIN(C140+E140,MAX(0,H140-J140)))</f>
        <v>0</v>
      </c>
      <c r="L140" s="3">
        <f>IF(Inputs!$B$26&lt;&gt;"Ready to model","PENDING INPUTS",MAX(0,B140+D140-J140))</f>
        <v>0</v>
      </c>
      <c r="M140" s="3">
        <f>IF(Inputs!$B$26&lt;&gt;"Ready to model","PENDING INPUTS",MAX(0,C140+E140-K140))</f>
        <v>0</v>
      </c>
      <c r="N140" s="3">
        <f>IF(Inputs!$B$26&lt;&gt;"Ready to model","PENDING INPUTS",L140+M140)</f>
        <v>0</v>
      </c>
      <c r="O140" s="3">
        <f>IF(Inputs!$B$26&lt;&gt;"Ready to model","PENDING INPUTS",D140+E140+O139)</f>
        <v>5438.9299999999994</v>
      </c>
      <c r="P140" s="3">
        <f>IF(Inputs!$B$26&lt;&gt;"Ready to model","PENDING INPUTS",J140+K140+P139)</f>
        <v>15338.93</v>
      </c>
    </row>
    <row r="141" spans="1:16" ht="27.95" customHeight="1" x14ac:dyDescent="0.25">
      <c r="A141">
        <v>137</v>
      </c>
      <c r="B141" s="3">
        <f>IF(Inputs!$B$26&lt;&gt;"Ready to model","PENDING INPUTS",L140)</f>
        <v>0</v>
      </c>
      <c r="C141" s="3">
        <f>IF(Inputs!$B$26&lt;&gt;"Ready to model","PENDING INPUTS",M140)</f>
        <v>0</v>
      </c>
      <c r="D141" s="3">
        <f>IF(Inputs!$B$26&lt;&gt;"Ready to model","PENDING INPUTS",ROUND(B141*(Inputs!$B$5)/12,2))</f>
        <v>0</v>
      </c>
      <c r="E141" s="3">
        <f>IF(Inputs!$B$26&lt;&gt;"Ready to model","PENDING INPUTS",ROUND(C141*Inputs!$B$5/12,2))</f>
        <v>0</v>
      </c>
      <c r="F141" s="3">
        <f>IF(Inputs!$B$26&lt;&gt;"Ready to model","PENDING INPUTS",MIN(B141+D141,Inputs!$B$6))</f>
        <v>0</v>
      </c>
      <c r="G141" s="3">
        <f>IF(Inputs!$B$26&lt;&gt;"Ready to model","PENDING INPUTS",MIN(C141+E141,Inputs!$B$9))</f>
        <v>0</v>
      </c>
      <c r="H141" s="3">
        <f>IF(Inputs!$B$26&lt;&gt;"Ready to model","PENDING INPUTS",F141+G141)</f>
        <v>0</v>
      </c>
      <c r="I141" s="3">
        <f>IF(Inputs!$B$26&lt;&gt;"Ready to model","PENDING INPUTS",MAX(0,F141+G141-H141))</f>
        <v>0</v>
      </c>
      <c r="J141" s="3">
        <f>IF(Inputs!$B$26&lt;&gt;"Ready to model","PENDING INPUTS",IF(F141+G141&gt;H141,IF(F141+G141=0,0,H141*F141/(F141+G141)),MIN(B141+D141,F141+MAX(0,H141-F141-G141-IF((Inputs!$B$5)&lt;Inputs!$B$5,C141+E141-G141,0)))))</f>
        <v>0</v>
      </c>
      <c r="K141" s="3">
        <f>IF(Inputs!$B$26&lt;&gt;"Ready to model","PENDING INPUTS",MIN(C141+E141,MAX(0,H141-J141)))</f>
        <v>0</v>
      </c>
      <c r="L141" s="3">
        <f>IF(Inputs!$B$26&lt;&gt;"Ready to model","PENDING INPUTS",MAX(0,B141+D141-J141))</f>
        <v>0</v>
      </c>
      <c r="M141" s="3">
        <f>IF(Inputs!$B$26&lt;&gt;"Ready to model","PENDING INPUTS",MAX(0,C141+E141-K141))</f>
        <v>0</v>
      </c>
      <c r="N141" s="3">
        <f>IF(Inputs!$B$26&lt;&gt;"Ready to model","PENDING INPUTS",L141+M141)</f>
        <v>0</v>
      </c>
      <c r="O141" s="3">
        <f>IF(Inputs!$B$26&lt;&gt;"Ready to model","PENDING INPUTS",D141+E141+O140)</f>
        <v>5438.9299999999994</v>
      </c>
      <c r="P141" s="3">
        <f>IF(Inputs!$B$26&lt;&gt;"Ready to model","PENDING INPUTS",J141+K141+P140)</f>
        <v>15338.93</v>
      </c>
    </row>
    <row r="142" spans="1:16" ht="27.95" customHeight="1" x14ac:dyDescent="0.25">
      <c r="A142">
        <v>138</v>
      </c>
      <c r="B142" s="3">
        <f>IF(Inputs!$B$26&lt;&gt;"Ready to model","PENDING INPUTS",L141)</f>
        <v>0</v>
      </c>
      <c r="C142" s="3">
        <f>IF(Inputs!$B$26&lt;&gt;"Ready to model","PENDING INPUTS",M141)</f>
        <v>0</v>
      </c>
      <c r="D142" s="3">
        <f>IF(Inputs!$B$26&lt;&gt;"Ready to model","PENDING INPUTS",ROUND(B142*(Inputs!$B$5)/12,2))</f>
        <v>0</v>
      </c>
      <c r="E142" s="3">
        <f>IF(Inputs!$B$26&lt;&gt;"Ready to model","PENDING INPUTS",ROUND(C142*Inputs!$B$5/12,2))</f>
        <v>0</v>
      </c>
      <c r="F142" s="3">
        <f>IF(Inputs!$B$26&lt;&gt;"Ready to model","PENDING INPUTS",MIN(B142+D142,Inputs!$B$6))</f>
        <v>0</v>
      </c>
      <c r="G142" s="3">
        <f>IF(Inputs!$B$26&lt;&gt;"Ready to model","PENDING INPUTS",MIN(C142+E142,Inputs!$B$9))</f>
        <v>0</v>
      </c>
      <c r="H142" s="3">
        <f>IF(Inputs!$B$26&lt;&gt;"Ready to model","PENDING INPUTS",F142+G142)</f>
        <v>0</v>
      </c>
      <c r="I142" s="3">
        <f>IF(Inputs!$B$26&lt;&gt;"Ready to model","PENDING INPUTS",MAX(0,F142+G142-H142))</f>
        <v>0</v>
      </c>
      <c r="J142" s="3">
        <f>IF(Inputs!$B$26&lt;&gt;"Ready to model","PENDING INPUTS",IF(F142+G142&gt;H142,IF(F142+G142=0,0,H142*F142/(F142+G142)),MIN(B142+D142,F142+MAX(0,H142-F142-G142-IF((Inputs!$B$5)&lt;Inputs!$B$5,C142+E142-G142,0)))))</f>
        <v>0</v>
      </c>
      <c r="K142" s="3">
        <f>IF(Inputs!$B$26&lt;&gt;"Ready to model","PENDING INPUTS",MIN(C142+E142,MAX(0,H142-J142)))</f>
        <v>0</v>
      </c>
      <c r="L142" s="3">
        <f>IF(Inputs!$B$26&lt;&gt;"Ready to model","PENDING INPUTS",MAX(0,B142+D142-J142))</f>
        <v>0</v>
      </c>
      <c r="M142" s="3">
        <f>IF(Inputs!$B$26&lt;&gt;"Ready to model","PENDING INPUTS",MAX(0,C142+E142-K142))</f>
        <v>0</v>
      </c>
      <c r="N142" s="3">
        <f>IF(Inputs!$B$26&lt;&gt;"Ready to model","PENDING INPUTS",L142+M142)</f>
        <v>0</v>
      </c>
      <c r="O142" s="3">
        <f>IF(Inputs!$B$26&lt;&gt;"Ready to model","PENDING INPUTS",D142+E142+O141)</f>
        <v>5438.9299999999994</v>
      </c>
      <c r="P142" s="3">
        <f>IF(Inputs!$B$26&lt;&gt;"Ready to model","PENDING INPUTS",J142+K142+P141)</f>
        <v>15338.93</v>
      </c>
    </row>
    <row r="143" spans="1:16" ht="27.95" customHeight="1" x14ac:dyDescent="0.25">
      <c r="A143">
        <v>139</v>
      </c>
      <c r="B143" s="3">
        <f>IF(Inputs!$B$26&lt;&gt;"Ready to model","PENDING INPUTS",L142)</f>
        <v>0</v>
      </c>
      <c r="C143" s="3">
        <f>IF(Inputs!$B$26&lt;&gt;"Ready to model","PENDING INPUTS",M142)</f>
        <v>0</v>
      </c>
      <c r="D143" s="3">
        <f>IF(Inputs!$B$26&lt;&gt;"Ready to model","PENDING INPUTS",ROUND(B143*(Inputs!$B$5)/12,2))</f>
        <v>0</v>
      </c>
      <c r="E143" s="3">
        <f>IF(Inputs!$B$26&lt;&gt;"Ready to model","PENDING INPUTS",ROUND(C143*Inputs!$B$5/12,2))</f>
        <v>0</v>
      </c>
      <c r="F143" s="3">
        <f>IF(Inputs!$B$26&lt;&gt;"Ready to model","PENDING INPUTS",MIN(B143+D143,Inputs!$B$6))</f>
        <v>0</v>
      </c>
      <c r="G143" s="3">
        <f>IF(Inputs!$B$26&lt;&gt;"Ready to model","PENDING INPUTS",MIN(C143+E143,Inputs!$B$9))</f>
        <v>0</v>
      </c>
      <c r="H143" s="3">
        <f>IF(Inputs!$B$26&lt;&gt;"Ready to model","PENDING INPUTS",F143+G143)</f>
        <v>0</v>
      </c>
      <c r="I143" s="3">
        <f>IF(Inputs!$B$26&lt;&gt;"Ready to model","PENDING INPUTS",MAX(0,F143+G143-H143))</f>
        <v>0</v>
      </c>
      <c r="J143" s="3">
        <f>IF(Inputs!$B$26&lt;&gt;"Ready to model","PENDING INPUTS",IF(F143+G143&gt;H143,IF(F143+G143=0,0,H143*F143/(F143+G143)),MIN(B143+D143,F143+MAX(0,H143-F143-G143-IF((Inputs!$B$5)&lt;Inputs!$B$5,C143+E143-G143,0)))))</f>
        <v>0</v>
      </c>
      <c r="K143" s="3">
        <f>IF(Inputs!$B$26&lt;&gt;"Ready to model","PENDING INPUTS",MIN(C143+E143,MAX(0,H143-J143)))</f>
        <v>0</v>
      </c>
      <c r="L143" s="3">
        <f>IF(Inputs!$B$26&lt;&gt;"Ready to model","PENDING INPUTS",MAX(0,B143+D143-J143))</f>
        <v>0</v>
      </c>
      <c r="M143" s="3">
        <f>IF(Inputs!$B$26&lt;&gt;"Ready to model","PENDING INPUTS",MAX(0,C143+E143-K143))</f>
        <v>0</v>
      </c>
      <c r="N143" s="3">
        <f>IF(Inputs!$B$26&lt;&gt;"Ready to model","PENDING INPUTS",L143+M143)</f>
        <v>0</v>
      </c>
      <c r="O143" s="3">
        <f>IF(Inputs!$B$26&lt;&gt;"Ready to model","PENDING INPUTS",D143+E143+O142)</f>
        <v>5438.9299999999994</v>
      </c>
      <c r="P143" s="3">
        <f>IF(Inputs!$B$26&lt;&gt;"Ready to model","PENDING INPUTS",J143+K143+P142)</f>
        <v>15338.93</v>
      </c>
    </row>
    <row r="144" spans="1:16" ht="27.95" customHeight="1" x14ac:dyDescent="0.25">
      <c r="A144">
        <v>140</v>
      </c>
      <c r="B144" s="3">
        <f>IF(Inputs!$B$26&lt;&gt;"Ready to model","PENDING INPUTS",L143)</f>
        <v>0</v>
      </c>
      <c r="C144" s="3">
        <f>IF(Inputs!$B$26&lt;&gt;"Ready to model","PENDING INPUTS",M143)</f>
        <v>0</v>
      </c>
      <c r="D144" s="3">
        <f>IF(Inputs!$B$26&lt;&gt;"Ready to model","PENDING INPUTS",ROUND(B144*(Inputs!$B$5)/12,2))</f>
        <v>0</v>
      </c>
      <c r="E144" s="3">
        <f>IF(Inputs!$B$26&lt;&gt;"Ready to model","PENDING INPUTS",ROUND(C144*Inputs!$B$5/12,2))</f>
        <v>0</v>
      </c>
      <c r="F144" s="3">
        <f>IF(Inputs!$B$26&lt;&gt;"Ready to model","PENDING INPUTS",MIN(B144+D144,Inputs!$B$6))</f>
        <v>0</v>
      </c>
      <c r="G144" s="3">
        <f>IF(Inputs!$B$26&lt;&gt;"Ready to model","PENDING INPUTS",MIN(C144+E144,Inputs!$B$9))</f>
        <v>0</v>
      </c>
      <c r="H144" s="3">
        <f>IF(Inputs!$B$26&lt;&gt;"Ready to model","PENDING INPUTS",F144+G144)</f>
        <v>0</v>
      </c>
      <c r="I144" s="3">
        <f>IF(Inputs!$B$26&lt;&gt;"Ready to model","PENDING INPUTS",MAX(0,F144+G144-H144))</f>
        <v>0</v>
      </c>
      <c r="J144" s="3">
        <f>IF(Inputs!$B$26&lt;&gt;"Ready to model","PENDING INPUTS",IF(F144+G144&gt;H144,IF(F144+G144=0,0,H144*F144/(F144+G144)),MIN(B144+D144,F144+MAX(0,H144-F144-G144-IF((Inputs!$B$5)&lt;Inputs!$B$5,C144+E144-G144,0)))))</f>
        <v>0</v>
      </c>
      <c r="K144" s="3">
        <f>IF(Inputs!$B$26&lt;&gt;"Ready to model","PENDING INPUTS",MIN(C144+E144,MAX(0,H144-J144)))</f>
        <v>0</v>
      </c>
      <c r="L144" s="3">
        <f>IF(Inputs!$B$26&lt;&gt;"Ready to model","PENDING INPUTS",MAX(0,B144+D144-J144))</f>
        <v>0</v>
      </c>
      <c r="M144" s="3">
        <f>IF(Inputs!$B$26&lt;&gt;"Ready to model","PENDING INPUTS",MAX(0,C144+E144-K144))</f>
        <v>0</v>
      </c>
      <c r="N144" s="3">
        <f>IF(Inputs!$B$26&lt;&gt;"Ready to model","PENDING INPUTS",L144+M144)</f>
        <v>0</v>
      </c>
      <c r="O144" s="3">
        <f>IF(Inputs!$B$26&lt;&gt;"Ready to model","PENDING INPUTS",D144+E144+O143)</f>
        <v>5438.9299999999994</v>
      </c>
      <c r="P144" s="3">
        <f>IF(Inputs!$B$26&lt;&gt;"Ready to model","PENDING INPUTS",J144+K144+P143)</f>
        <v>15338.93</v>
      </c>
    </row>
    <row r="145" spans="1:16" ht="27.95" customHeight="1" x14ac:dyDescent="0.25">
      <c r="A145">
        <v>141</v>
      </c>
      <c r="B145" s="3">
        <f>IF(Inputs!$B$26&lt;&gt;"Ready to model","PENDING INPUTS",L144)</f>
        <v>0</v>
      </c>
      <c r="C145" s="3">
        <f>IF(Inputs!$B$26&lt;&gt;"Ready to model","PENDING INPUTS",M144)</f>
        <v>0</v>
      </c>
      <c r="D145" s="3">
        <f>IF(Inputs!$B$26&lt;&gt;"Ready to model","PENDING INPUTS",ROUND(B145*(Inputs!$B$5)/12,2))</f>
        <v>0</v>
      </c>
      <c r="E145" s="3">
        <f>IF(Inputs!$B$26&lt;&gt;"Ready to model","PENDING INPUTS",ROUND(C145*Inputs!$B$5/12,2))</f>
        <v>0</v>
      </c>
      <c r="F145" s="3">
        <f>IF(Inputs!$B$26&lt;&gt;"Ready to model","PENDING INPUTS",MIN(B145+D145,Inputs!$B$6))</f>
        <v>0</v>
      </c>
      <c r="G145" s="3">
        <f>IF(Inputs!$B$26&lt;&gt;"Ready to model","PENDING INPUTS",MIN(C145+E145,Inputs!$B$9))</f>
        <v>0</v>
      </c>
      <c r="H145" s="3">
        <f>IF(Inputs!$B$26&lt;&gt;"Ready to model","PENDING INPUTS",F145+G145)</f>
        <v>0</v>
      </c>
      <c r="I145" s="3">
        <f>IF(Inputs!$B$26&lt;&gt;"Ready to model","PENDING INPUTS",MAX(0,F145+G145-H145))</f>
        <v>0</v>
      </c>
      <c r="J145" s="3">
        <f>IF(Inputs!$B$26&lt;&gt;"Ready to model","PENDING INPUTS",IF(F145+G145&gt;H145,IF(F145+G145=0,0,H145*F145/(F145+G145)),MIN(B145+D145,F145+MAX(0,H145-F145-G145-IF((Inputs!$B$5)&lt;Inputs!$B$5,C145+E145-G145,0)))))</f>
        <v>0</v>
      </c>
      <c r="K145" s="3">
        <f>IF(Inputs!$B$26&lt;&gt;"Ready to model","PENDING INPUTS",MIN(C145+E145,MAX(0,H145-J145)))</f>
        <v>0</v>
      </c>
      <c r="L145" s="3">
        <f>IF(Inputs!$B$26&lt;&gt;"Ready to model","PENDING INPUTS",MAX(0,B145+D145-J145))</f>
        <v>0</v>
      </c>
      <c r="M145" s="3">
        <f>IF(Inputs!$B$26&lt;&gt;"Ready to model","PENDING INPUTS",MAX(0,C145+E145-K145))</f>
        <v>0</v>
      </c>
      <c r="N145" s="3">
        <f>IF(Inputs!$B$26&lt;&gt;"Ready to model","PENDING INPUTS",L145+M145)</f>
        <v>0</v>
      </c>
      <c r="O145" s="3">
        <f>IF(Inputs!$B$26&lt;&gt;"Ready to model","PENDING INPUTS",D145+E145+O144)</f>
        <v>5438.9299999999994</v>
      </c>
      <c r="P145" s="3">
        <f>IF(Inputs!$B$26&lt;&gt;"Ready to model","PENDING INPUTS",J145+K145+P144)</f>
        <v>15338.93</v>
      </c>
    </row>
    <row r="146" spans="1:16" ht="27.95" customHeight="1" x14ac:dyDescent="0.25">
      <c r="A146">
        <v>142</v>
      </c>
      <c r="B146" s="3">
        <f>IF(Inputs!$B$26&lt;&gt;"Ready to model","PENDING INPUTS",L145)</f>
        <v>0</v>
      </c>
      <c r="C146" s="3">
        <f>IF(Inputs!$B$26&lt;&gt;"Ready to model","PENDING INPUTS",M145)</f>
        <v>0</v>
      </c>
      <c r="D146" s="3">
        <f>IF(Inputs!$B$26&lt;&gt;"Ready to model","PENDING INPUTS",ROUND(B146*(Inputs!$B$5)/12,2))</f>
        <v>0</v>
      </c>
      <c r="E146" s="3">
        <f>IF(Inputs!$B$26&lt;&gt;"Ready to model","PENDING INPUTS",ROUND(C146*Inputs!$B$5/12,2))</f>
        <v>0</v>
      </c>
      <c r="F146" s="3">
        <f>IF(Inputs!$B$26&lt;&gt;"Ready to model","PENDING INPUTS",MIN(B146+D146,Inputs!$B$6))</f>
        <v>0</v>
      </c>
      <c r="G146" s="3">
        <f>IF(Inputs!$B$26&lt;&gt;"Ready to model","PENDING INPUTS",MIN(C146+E146,Inputs!$B$9))</f>
        <v>0</v>
      </c>
      <c r="H146" s="3">
        <f>IF(Inputs!$B$26&lt;&gt;"Ready to model","PENDING INPUTS",F146+G146)</f>
        <v>0</v>
      </c>
      <c r="I146" s="3">
        <f>IF(Inputs!$B$26&lt;&gt;"Ready to model","PENDING INPUTS",MAX(0,F146+G146-H146))</f>
        <v>0</v>
      </c>
      <c r="J146" s="3">
        <f>IF(Inputs!$B$26&lt;&gt;"Ready to model","PENDING INPUTS",IF(F146+G146&gt;H146,IF(F146+G146=0,0,H146*F146/(F146+G146)),MIN(B146+D146,F146+MAX(0,H146-F146-G146-IF((Inputs!$B$5)&lt;Inputs!$B$5,C146+E146-G146,0)))))</f>
        <v>0</v>
      </c>
      <c r="K146" s="3">
        <f>IF(Inputs!$B$26&lt;&gt;"Ready to model","PENDING INPUTS",MIN(C146+E146,MAX(0,H146-J146)))</f>
        <v>0</v>
      </c>
      <c r="L146" s="3">
        <f>IF(Inputs!$B$26&lt;&gt;"Ready to model","PENDING INPUTS",MAX(0,B146+D146-J146))</f>
        <v>0</v>
      </c>
      <c r="M146" s="3">
        <f>IF(Inputs!$B$26&lt;&gt;"Ready to model","PENDING INPUTS",MAX(0,C146+E146-K146))</f>
        <v>0</v>
      </c>
      <c r="N146" s="3">
        <f>IF(Inputs!$B$26&lt;&gt;"Ready to model","PENDING INPUTS",L146+M146)</f>
        <v>0</v>
      </c>
      <c r="O146" s="3">
        <f>IF(Inputs!$B$26&lt;&gt;"Ready to model","PENDING INPUTS",D146+E146+O145)</f>
        <v>5438.9299999999994</v>
      </c>
      <c r="P146" s="3">
        <f>IF(Inputs!$B$26&lt;&gt;"Ready to model","PENDING INPUTS",J146+K146+P145)</f>
        <v>15338.93</v>
      </c>
    </row>
    <row r="147" spans="1:16" ht="27.95" customHeight="1" x14ac:dyDescent="0.25">
      <c r="A147">
        <v>143</v>
      </c>
      <c r="B147" s="3">
        <f>IF(Inputs!$B$26&lt;&gt;"Ready to model","PENDING INPUTS",L146)</f>
        <v>0</v>
      </c>
      <c r="C147" s="3">
        <f>IF(Inputs!$B$26&lt;&gt;"Ready to model","PENDING INPUTS",M146)</f>
        <v>0</v>
      </c>
      <c r="D147" s="3">
        <f>IF(Inputs!$B$26&lt;&gt;"Ready to model","PENDING INPUTS",ROUND(B147*(Inputs!$B$5)/12,2))</f>
        <v>0</v>
      </c>
      <c r="E147" s="3">
        <f>IF(Inputs!$B$26&lt;&gt;"Ready to model","PENDING INPUTS",ROUND(C147*Inputs!$B$5/12,2))</f>
        <v>0</v>
      </c>
      <c r="F147" s="3">
        <f>IF(Inputs!$B$26&lt;&gt;"Ready to model","PENDING INPUTS",MIN(B147+D147,Inputs!$B$6))</f>
        <v>0</v>
      </c>
      <c r="G147" s="3">
        <f>IF(Inputs!$B$26&lt;&gt;"Ready to model","PENDING INPUTS",MIN(C147+E147,Inputs!$B$9))</f>
        <v>0</v>
      </c>
      <c r="H147" s="3">
        <f>IF(Inputs!$B$26&lt;&gt;"Ready to model","PENDING INPUTS",F147+G147)</f>
        <v>0</v>
      </c>
      <c r="I147" s="3">
        <f>IF(Inputs!$B$26&lt;&gt;"Ready to model","PENDING INPUTS",MAX(0,F147+G147-H147))</f>
        <v>0</v>
      </c>
      <c r="J147" s="3">
        <f>IF(Inputs!$B$26&lt;&gt;"Ready to model","PENDING INPUTS",IF(F147+G147&gt;H147,IF(F147+G147=0,0,H147*F147/(F147+G147)),MIN(B147+D147,F147+MAX(0,H147-F147-G147-IF((Inputs!$B$5)&lt;Inputs!$B$5,C147+E147-G147,0)))))</f>
        <v>0</v>
      </c>
      <c r="K147" s="3">
        <f>IF(Inputs!$B$26&lt;&gt;"Ready to model","PENDING INPUTS",MIN(C147+E147,MAX(0,H147-J147)))</f>
        <v>0</v>
      </c>
      <c r="L147" s="3">
        <f>IF(Inputs!$B$26&lt;&gt;"Ready to model","PENDING INPUTS",MAX(0,B147+D147-J147))</f>
        <v>0</v>
      </c>
      <c r="M147" s="3">
        <f>IF(Inputs!$B$26&lt;&gt;"Ready to model","PENDING INPUTS",MAX(0,C147+E147-K147))</f>
        <v>0</v>
      </c>
      <c r="N147" s="3">
        <f>IF(Inputs!$B$26&lt;&gt;"Ready to model","PENDING INPUTS",L147+M147)</f>
        <v>0</v>
      </c>
      <c r="O147" s="3">
        <f>IF(Inputs!$B$26&lt;&gt;"Ready to model","PENDING INPUTS",D147+E147+O146)</f>
        <v>5438.9299999999994</v>
      </c>
      <c r="P147" s="3">
        <f>IF(Inputs!$B$26&lt;&gt;"Ready to model","PENDING INPUTS",J147+K147+P146)</f>
        <v>15338.93</v>
      </c>
    </row>
    <row r="148" spans="1:16" ht="27.95" customHeight="1" x14ac:dyDescent="0.25">
      <c r="A148">
        <v>144</v>
      </c>
      <c r="B148" s="3">
        <f>IF(Inputs!$B$26&lt;&gt;"Ready to model","PENDING INPUTS",L147)</f>
        <v>0</v>
      </c>
      <c r="C148" s="3">
        <f>IF(Inputs!$B$26&lt;&gt;"Ready to model","PENDING INPUTS",M147)</f>
        <v>0</v>
      </c>
      <c r="D148" s="3">
        <f>IF(Inputs!$B$26&lt;&gt;"Ready to model","PENDING INPUTS",ROUND(B148*(Inputs!$B$5)/12,2))</f>
        <v>0</v>
      </c>
      <c r="E148" s="3">
        <f>IF(Inputs!$B$26&lt;&gt;"Ready to model","PENDING INPUTS",ROUND(C148*Inputs!$B$5/12,2))</f>
        <v>0</v>
      </c>
      <c r="F148" s="3">
        <f>IF(Inputs!$B$26&lt;&gt;"Ready to model","PENDING INPUTS",MIN(B148+D148,Inputs!$B$6))</f>
        <v>0</v>
      </c>
      <c r="G148" s="3">
        <f>IF(Inputs!$B$26&lt;&gt;"Ready to model","PENDING INPUTS",MIN(C148+E148,Inputs!$B$9))</f>
        <v>0</v>
      </c>
      <c r="H148" s="3">
        <f>IF(Inputs!$B$26&lt;&gt;"Ready to model","PENDING INPUTS",F148+G148)</f>
        <v>0</v>
      </c>
      <c r="I148" s="3">
        <f>IF(Inputs!$B$26&lt;&gt;"Ready to model","PENDING INPUTS",MAX(0,F148+G148-H148))</f>
        <v>0</v>
      </c>
      <c r="J148" s="3">
        <f>IF(Inputs!$B$26&lt;&gt;"Ready to model","PENDING INPUTS",IF(F148+G148&gt;H148,IF(F148+G148=0,0,H148*F148/(F148+G148)),MIN(B148+D148,F148+MAX(0,H148-F148-G148-IF((Inputs!$B$5)&lt;Inputs!$B$5,C148+E148-G148,0)))))</f>
        <v>0</v>
      </c>
      <c r="K148" s="3">
        <f>IF(Inputs!$B$26&lt;&gt;"Ready to model","PENDING INPUTS",MIN(C148+E148,MAX(0,H148-J148)))</f>
        <v>0</v>
      </c>
      <c r="L148" s="3">
        <f>IF(Inputs!$B$26&lt;&gt;"Ready to model","PENDING INPUTS",MAX(0,B148+D148-J148))</f>
        <v>0</v>
      </c>
      <c r="M148" s="3">
        <f>IF(Inputs!$B$26&lt;&gt;"Ready to model","PENDING INPUTS",MAX(0,C148+E148-K148))</f>
        <v>0</v>
      </c>
      <c r="N148" s="3">
        <f>IF(Inputs!$B$26&lt;&gt;"Ready to model","PENDING INPUTS",L148+M148)</f>
        <v>0</v>
      </c>
      <c r="O148" s="3">
        <f>IF(Inputs!$B$26&lt;&gt;"Ready to model","PENDING INPUTS",D148+E148+O147)</f>
        <v>5438.9299999999994</v>
      </c>
      <c r="P148" s="3">
        <f>IF(Inputs!$B$26&lt;&gt;"Ready to model","PENDING INPUTS",J148+K148+P147)</f>
        <v>15338.93</v>
      </c>
    </row>
    <row r="149" spans="1:16" ht="27.95" customHeight="1" x14ac:dyDescent="0.25">
      <c r="A149">
        <v>145</v>
      </c>
      <c r="B149" s="3">
        <f>IF(Inputs!$B$26&lt;&gt;"Ready to model","PENDING INPUTS",L148)</f>
        <v>0</v>
      </c>
      <c r="C149" s="3">
        <f>IF(Inputs!$B$26&lt;&gt;"Ready to model","PENDING INPUTS",M148)</f>
        <v>0</v>
      </c>
      <c r="D149" s="3">
        <f>IF(Inputs!$B$26&lt;&gt;"Ready to model","PENDING INPUTS",ROUND(B149*(Inputs!$B$5)/12,2))</f>
        <v>0</v>
      </c>
      <c r="E149" s="3">
        <f>IF(Inputs!$B$26&lt;&gt;"Ready to model","PENDING INPUTS",ROUND(C149*Inputs!$B$5/12,2))</f>
        <v>0</v>
      </c>
      <c r="F149" s="3">
        <f>IF(Inputs!$B$26&lt;&gt;"Ready to model","PENDING INPUTS",MIN(B149+D149,Inputs!$B$6))</f>
        <v>0</v>
      </c>
      <c r="G149" s="3">
        <f>IF(Inputs!$B$26&lt;&gt;"Ready to model","PENDING INPUTS",MIN(C149+E149,Inputs!$B$9))</f>
        <v>0</v>
      </c>
      <c r="H149" s="3">
        <f>IF(Inputs!$B$26&lt;&gt;"Ready to model","PENDING INPUTS",F149+G149)</f>
        <v>0</v>
      </c>
      <c r="I149" s="3">
        <f>IF(Inputs!$B$26&lt;&gt;"Ready to model","PENDING INPUTS",MAX(0,F149+G149-H149))</f>
        <v>0</v>
      </c>
      <c r="J149" s="3">
        <f>IF(Inputs!$B$26&lt;&gt;"Ready to model","PENDING INPUTS",IF(F149+G149&gt;H149,IF(F149+G149=0,0,H149*F149/(F149+G149)),MIN(B149+D149,F149+MAX(0,H149-F149-G149-IF((Inputs!$B$5)&lt;Inputs!$B$5,C149+E149-G149,0)))))</f>
        <v>0</v>
      </c>
      <c r="K149" s="3">
        <f>IF(Inputs!$B$26&lt;&gt;"Ready to model","PENDING INPUTS",MIN(C149+E149,MAX(0,H149-J149)))</f>
        <v>0</v>
      </c>
      <c r="L149" s="3">
        <f>IF(Inputs!$B$26&lt;&gt;"Ready to model","PENDING INPUTS",MAX(0,B149+D149-J149))</f>
        <v>0</v>
      </c>
      <c r="M149" s="3">
        <f>IF(Inputs!$B$26&lt;&gt;"Ready to model","PENDING INPUTS",MAX(0,C149+E149-K149))</f>
        <v>0</v>
      </c>
      <c r="N149" s="3">
        <f>IF(Inputs!$B$26&lt;&gt;"Ready to model","PENDING INPUTS",L149+M149)</f>
        <v>0</v>
      </c>
      <c r="O149" s="3">
        <f>IF(Inputs!$B$26&lt;&gt;"Ready to model","PENDING INPUTS",D149+E149+O148)</f>
        <v>5438.9299999999994</v>
      </c>
      <c r="P149" s="3">
        <f>IF(Inputs!$B$26&lt;&gt;"Ready to model","PENDING INPUTS",J149+K149+P148)</f>
        <v>15338.93</v>
      </c>
    </row>
    <row r="150" spans="1:16" ht="27.95" customHeight="1" x14ac:dyDescent="0.25">
      <c r="A150">
        <v>146</v>
      </c>
      <c r="B150" s="3">
        <f>IF(Inputs!$B$26&lt;&gt;"Ready to model","PENDING INPUTS",L149)</f>
        <v>0</v>
      </c>
      <c r="C150" s="3">
        <f>IF(Inputs!$B$26&lt;&gt;"Ready to model","PENDING INPUTS",M149)</f>
        <v>0</v>
      </c>
      <c r="D150" s="3">
        <f>IF(Inputs!$B$26&lt;&gt;"Ready to model","PENDING INPUTS",ROUND(B150*(Inputs!$B$5)/12,2))</f>
        <v>0</v>
      </c>
      <c r="E150" s="3">
        <f>IF(Inputs!$B$26&lt;&gt;"Ready to model","PENDING INPUTS",ROUND(C150*Inputs!$B$5/12,2))</f>
        <v>0</v>
      </c>
      <c r="F150" s="3">
        <f>IF(Inputs!$B$26&lt;&gt;"Ready to model","PENDING INPUTS",MIN(B150+D150,Inputs!$B$6))</f>
        <v>0</v>
      </c>
      <c r="G150" s="3">
        <f>IF(Inputs!$B$26&lt;&gt;"Ready to model","PENDING INPUTS",MIN(C150+E150,Inputs!$B$9))</f>
        <v>0</v>
      </c>
      <c r="H150" s="3">
        <f>IF(Inputs!$B$26&lt;&gt;"Ready to model","PENDING INPUTS",F150+G150)</f>
        <v>0</v>
      </c>
      <c r="I150" s="3">
        <f>IF(Inputs!$B$26&lt;&gt;"Ready to model","PENDING INPUTS",MAX(0,F150+G150-H150))</f>
        <v>0</v>
      </c>
      <c r="J150" s="3">
        <f>IF(Inputs!$B$26&lt;&gt;"Ready to model","PENDING INPUTS",IF(F150+G150&gt;H150,IF(F150+G150=0,0,H150*F150/(F150+G150)),MIN(B150+D150,F150+MAX(0,H150-F150-G150-IF((Inputs!$B$5)&lt;Inputs!$B$5,C150+E150-G150,0)))))</f>
        <v>0</v>
      </c>
      <c r="K150" s="3">
        <f>IF(Inputs!$B$26&lt;&gt;"Ready to model","PENDING INPUTS",MIN(C150+E150,MAX(0,H150-J150)))</f>
        <v>0</v>
      </c>
      <c r="L150" s="3">
        <f>IF(Inputs!$B$26&lt;&gt;"Ready to model","PENDING INPUTS",MAX(0,B150+D150-J150))</f>
        <v>0</v>
      </c>
      <c r="M150" s="3">
        <f>IF(Inputs!$B$26&lt;&gt;"Ready to model","PENDING INPUTS",MAX(0,C150+E150-K150))</f>
        <v>0</v>
      </c>
      <c r="N150" s="3">
        <f>IF(Inputs!$B$26&lt;&gt;"Ready to model","PENDING INPUTS",L150+M150)</f>
        <v>0</v>
      </c>
      <c r="O150" s="3">
        <f>IF(Inputs!$B$26&lt;&gt;"Ready to model","PENDING INPUTS",D150+E150+O149)</f>
        <v>5438.9299999999994</v>
      </c>
      <c r="P150" s="3">
        <f>IF(Inputs!$B$26&lt;&gt;"Ready to model","PENDING INPUTS",J150+K150+P149)</f>
        <v>15338.93</v>
      </c>
    </row>
    <row r="151" spans="1:16" ht="27.95" customHeight="1" x14ac:dyDescent="0.25">
      <c r="A151">
        <v>147</v>
      </c>
      <c r="B151" s="3">
        <f>IF(Inputs!$B$26&lt;&gt;"Ready to model","PENDING INPUTS",L150)</f>
        <v>0</v>
      </c>
      <c r="C151" s="3">
        <f>IF(Inputs!$B$26&lt;&gt;"Ready to model","PENDING INPUTS",M150)</f>
        <v>0</v>
      </c>
      <c r="D151" s="3">
        <f>IF(Inputs!$B$26&lt;&gt;"Ready to model","PENDING INPUTS",ROUND(B151*(Inputs!$B$5)/12,2))</f>
        <v>0</v>
      </c>
      <c r="E151" s="3">
        <f>IF(Inputs!$B$26&lt;&gt;"Ready to model","PENDING INPUTS",ROUND(C151*Inputs!$B$5/12,2))</f>
        <v>0</v>
      </c>
      <c r="F151" s="3">
        <f>IF(Inputs!$B$26&lt;&gt;"Ready to model","PENDING INPUTS",MIN(B151+D151,Inputs!$B$6))</f>
        <v>0</v>
      </c>
      <c r="G151" s="3">
        <f>IF(Inputs!$B$26&lt;&gt;"Ready to model","PENDING INPUTS",MIN(C151+E151,Inputs!$B$9))</f>
        <v>0</v>
      </c>
      <c r="H151" s="3">
        <f>IF(Inputs!$B$26&lt;&gt;"Ready to model","PENDING INPUTS",F151+G151)</f>
        <v>0</v>
      </c>
      <c r="I151" s="3">
        <f>IF(Inputs!$B$26&lt;&gt;"Ready to model","PENDING INPUTS",MAX(0,F151+G151-H151))</f>
        <v>0</v>
      </c>
      <c r="J151" s="3">
        <f>IF(Inputs!$B$26&lt;&gt;"Ready to model","PENDING INPUTS",IF(F151+G151&gt;H151,IF(F151+G151=0,0,H151*F151/(F151+G151)),MIN(B151+D151,F151+MAX(0,H151-F151-G151-IF((Inputs!$B$5)&lt;Inputs!$B$5,C151+E151-G151,0)))))</f>
        <v>0</v>
      </c>
      <c r="K151" s="3">
        <f>IF(Inputs!$B$26&lt;&gt;"Ready to model","PENDING INPUTS",MIN(C151+E151,MAX(0,H151-J151)))</f>
        <v>0</v>
      </c>
      <c r="L151" s="3">
        <f>IF(Inputs!$B$26&lt;&gt;"Ready to model","PENDING INPUTS",MAX(0,B151+D151-J151))</f>
        <v>0</v>
      </c>
      <c r="M151" s="3">
        <f>IF(Inputs!$B$26&lt;&gt;"Ready to model","PENDING INPUTS",MAX(0,C151+E151-K151))</f>
        <v>0</v>
      </c>
      <c r="N151" s="3">
        <f>IF(Inputs!$B$26&lt;&gt;"Ready to model","PENDING INPUTS",L151+M151)</f>
        <v>0</v>
      </c>
      <c r="O151" s="3">
        <f>IF(Inputs!$B$26&lt;&gt;"Ready to model","PENDING INPUTS",D151+E151+O150)</f>
        <v>5438.9299999999994</v>
      </c>
      <c r="P151" s="3">
        <f>IF(Inputs!$B$26&lt;&gt;"Ready to model","PENDING INPUTS",J151+K151+P150)</f>
        <v>15338.93</v>
      </c>
    </row>
    <row r="152" spans="1:16" ht="27.95" customHeight="1" x14ac:dyDescent="0.25">
      <c r="A152">
        <v>148</v>
      </c>
      <c r="B152" s="3">
        <f>IF(Inputs!$B$26&lt;&gt;"Ready to model","PENDING INPUTS",L151)</f>
        <v>0</v>
      </c>
      <c r="C152" s="3">
        <f>IF(Inputs!$B$26&lt;&gt;"Ready to model","PENDING INPUTS",M151)</f>
        <v>0</v>
      </c>
      <c r="D152" s="3">
        <f>IF(Inputs!$B$26&lt;&gt;"Ready to model","PENDING INPUTS",ROUND(B152*(Inputs!$B$5)/12,2))</f>
        <v>0</v>
      </c>
      <c r="E152" s="3">
        <f>IF(Inputs!$B$26&lt;&gt;"Ready to model","PENDING INPUTS",ROUND(C152*Inputs!$B$5/12,2))</f>
        <v>0</v>
      </c>
      <c r="F152" s="3">
        <f>IF(Inputs!$B$26&lt;&gt;"Ready to model","PENDING INPUTS",MIN(B152+D152,Inputs!$B$6))</f>
        <v>0</v>
      </c>
      <c r="G152" s="3">
        <f>IF(Inputs!$B$26&lt;&gt;"Ready to model","PENDING INPUTS",MIN(C152+E152,Inputs!$B$9))</f>
        <v>0</v>
      </c>
      <c r="H152" s="3">
        <f>IF(Inputs!$B$26&lt;&gt;"Ready to model","PENDING INPUTS",F152+G152)</f>
        <v>0</v>
      </c>
      <c r="I152" s="3">
        <f>IF(Inputs!$B$26&lt;&gt;"Ready to model","PENDING INPUTS",MAX(0,F152+G152-H152))</f>
        <v>0</v>
      </c>
      <c r="J152" s="3">
        <f>IF(Inputs!$B$26&lt;&gt;"Ready to model","PENDING INPUTS",IF(F152+G152&gt;H152,IF(F152+G152=0,0,H152*F152/(F152+G152)),MIN(B152+D152,F152+MAX(0,H152-F152-G152-IF((Inputs!$B$5)&lt;Inputs!$B$5,C152+E152-G152,0)))))</f>
        <v>0</v>
      </c>
      <c r="K152" s="3">
        <f>IF(Inputs!$B$26&lt;&gt;"Ready to model","PENDING INPUTS",MIN(C152+E152,MAX(0,H152-J152)))</f>
        <v>0</v>
      </c>
      <c r="L152" s="3">
        <f>IF(Inputs!$B$26&lt;&gt;"Ready to model","PENDING INPUTS",MAX(0,B152+D152-J152))</f>
        <v>0</v>
      </c>
      <c r="M152" s="3">
        <f>IF(Inputs!$B$26&lt;&gt;"Ready to model","PENDING INPUTS",MAX(0,C152+E152-K152))</f>
        <v>0</v>
      </c>
      <c r="N152" s="3">
        <f>IF(Inputs!$B$26&lt;&gt;"Ready to model","PENDING INPUTS",L152+M152)</f>
        <v>0</v>
      </c>
      <c r="O152" s="3">
        <f>IF(Inputs!$B$26&lt;&gt;"Ready to model","PENDING INPUTS",D152+E152+O151)</f>
        <v>5438.9299999999994</v>
      </c>
      <c r="P152" s="3">
        <f>IF(Inputs!$B$26&lt;&gt;"Ready to model","PENDING INPUTS",J152+K152+P151)</f>
        <v>15338.93</v>
      </c>
    </row>
    <row r="153" spans="1:16" ht="27.95" customHeight="1" x14ac:dyDescent="0.25">
      <c r="A153">
        <v>149</v>
      </c>
      <c r="B153" s="3">
        <f>IF(Inputs!$B$26&lt;&gt;"Ready to model","PENDING INPUTS",L152)</f>
        <v>0</v>
      </c>
      <c r="C153" s="3">
        <f>IF(Inputs!$B$26&lt;&gt;"Ready to model","PENDING INPUTS",M152)</f>
        <v>0</v>
      </c>
      <c r="D153" s="3">
        <f>IF(Inputs!$B$26&lt;&gt;"Ready to model","PENDING INPUTS",ROUND(B153*(Inputs!$B$5)/12,2))</f>
        <v>0</v>
      </c>
      <c r="E153" s="3">
        <f>IF(Inputs!$B$26&lt;&gt;"Ready to model","PENDING INPUTS",ROUND(C153*Inputs!$B$5/12,2))</f>
        <v>0</v>
      </c>
      <c r="F153" s="3">
        <f>IF(Inputs!$B$26&lt;&gt;"Ready to model","PENDING INPUTS",MIN(B153+D153,Inputs!$B$6))</f>
        <v>0</v>
      </c>
      <c r="G153" s="3">
        <f>IF(Inputs!$B$26&lt;&gt;"Ready to model","PENDING INPUTS",MIN(C153+E153,Inputs!$B$9))</f>
        <v>0</v>
      </c>
      <c r="H153" s="3">
        <f>IF(Inputs!$B$26&lt;&gt;"Ready to model","PENDING INPUTS",F153+G153)</f>
        <v>0</v>
      </c>
      <c r="I153" s="3">
        <f>IF(Inputs!$B$26&lt;&gt;"Ready to model","PENDING INPUTS",MAX(0,F153+G153-H153))</f>
        <v>0</v>
      </c>
      <c r="J153" s="3">
        <f>IF(Inputs!$B$26&lt;&gt;"Ready to model","PENDING INPUTS",IF(F153+G153&gt;H153,IF(F153+G153=0,0,H153*F153/(F153+G153)),MIN(B153+D153,F153+MAX(0,H153-F153-G153-IF((Inputs!$B$5)&lt;Inputs!$B$5,C153+E153-G153,0)))))</f>
        <v>0</v>
      </c>
      <c r="K153" s="3">
        <f>IF(Inputs!$B$26&lt;&gt;"Ready to model","PENDING INPUTS",MIN(C153+E153,MAX(0,H153-J153)))</f>
        <v>0</v>
      </c>
      <c r="L153" s="3">
        <f>IF(Inputs!$B$26&lt;&gt;"Ready to model","PENDING INPUTS",MAX(0,B153+D153-J153))</f>
        <v>0</v>
      </c>
      <c r="M153" s="3">
        <f>IF(Inputs!$B$26&lt;&gt;"Ready to model","PENDING INPUTS",MAX(0,C153+E153-K153))</f>
        <v>0</v>
      </c>
      <c r="N153" s="3">
        <f>IF(Inputs!$B$26&lt;&gt;"Ready to model","PENDING INPUTS",L153+M153)</f>
        <v>0</v>
      </c>
      <c r="O153" s="3">
        <f>IF(Inputs!$B$26&lt;&gt;"Ready to model","PENDING INPUTS",D153+E153+O152)</f>
        <v>5438.9299999999994</v>
      </c>
      <c r="P153" s="3">
        <f>IF(Inputs!$B$26&lt;&gt;"Ready to model","PENDING INPUTS",J153+K153+P152)</f>
        <v>15338.93</v>
      </c>
    </row>
    <row r="154" spans="1:16" ht="27.95" customHeight="1" x14ac:dyDescent="0.25">
      <c r="A154">
        <v>150</v>
      </c>
      <c r="B154" s="3">
        <f>IF(Inputs!$B$26&lt;&gt;"Ready to model","PENDING INPUTS",L153)</f>
        <v>0</v>
      </c>
      <c r="C154" s="3">
        <f>IF(Inputs!$B$26&lt;&gt;"Ready to model","PENDING INPUTS",M153)</f>
        <v>0</v>
      </c>
      <c r="D154" s="3">
        <f>IF(Inputs!$B$26&lt;&gt;"Ready to model","PENDING INPUTS",ROUND(B154*(Inputs!$B$5)/12,2))</f>
        <v>0</v>
      </c>
      <c r="E154" s="3">
        <f>IF(Inputs!$B$26&lt;&gt;"Ready to model","PENDING INPUTS",ROUND(C154*Inputs!$B$5/12,2))</f>
        <v>0</v>
      </c>
      <c r="F154" s="3">
        <f>IF(Inputs!$B$26&lt;&gt;"Ready to model","PENDING INPUTS",MIN(B154+D154,Inputs!$B$6))</f>
        <v>0</v>
      </c>
      <c r="G154" s="3">
        <f>IF(Inputs!$B$26&lt;&gt;"Ready to model","PENDING INPUTS",MIN(C154+E154,Inputs!$B$9))</f>
        <v>0</v>
      </c>
      <c r="H154" s="3">
        <f>IF(Inputs!$B$26&lt;&gt;"Ready to model","PENDING INPUTS",F154+G154)</f>
        <v>0</v>
      </c>
      <c r="I154" s="3">
        <f>IF(Inputs!$B$26&lt;&gt;"Ready to model","PENDING INPUTS",MAX(0,F154+G154-H154))</f>
        <v>0</v>
      </c>
      <c r="J154" s="3">
        <f>IF(Inputs!$B$26&lt;&gt;"Ready to model","PENDING INPUTS",IF(F154+G154&gt;H154,IF(F154+G154=0,0,H154*F154/(F154+G154)),MIN(B154+D154,F154+MAX(0,H154-F154-G154-IF((Inputs!$B$5)&lt;Inputs!$B$5,C154+E154-G154,0)))))</f>
        <v>0</v>
      </c>
      <c r="K154" s="3">
        <f>IF(Inputs!$B$26&lt;&gt;"Ready to model","PENDING INPUTS",MIN(C154+E154,MAX(0,H154-J154)))</f>
        <v>0</v>
      </c>
      <c r="L154" s="3">
        <f>IF(Inputs!$B$26&lt;&gt;"Ready to model","PENDING INPUTS",MAX(0,B154+D154-J154))</f>
        <v>0</v>
      </c>
      <c r="M154" s="3">
        <f>IF(Inputs!$B$26&lt;&gt;"Ready to model","PENDING INPUTS",MAX(0,C154+E154-K154))</f>
        <v>0</v>
      </c>
      <c r="N154" s="3">
        <f>IF(Inputs!$B$26&lt;&gt;"Ready to model","PENDING INPUTS",L154+M154)</f>
        <v>0</v>
      </c>
      <c r="O154" s="3">
        <f>IF(Inputs!$B$26&lt;&gt;"Ready to model","PENDING INPUTS",D154+E154+O153)</f>
        <v>5438.9299999999994</v>
      </c>
      <c r="P154" s="3">
        <f>IF(Inputs!$B$26&lt;&gt;"Ready to model","PENDING INPUTS",J154+K154+P153)</f>
        <v>15338.93</v>
      </c>
    </row>
    <row r="155" spans="1:16" ht="27.95" customHeight="1" x14ac:dyDescent="0.25">
      <c r="A155">
        <v>151</v>
      </c>
      <c r="B155" s="3">
        <f>IF(Inputs!$B$26&lt;&gt;"Ready to model","PENDING INPUTS",L154)</f>
        <v>0</v>
      </c>
      <c r="C155" s="3">
        <f>IF(Inputs!$B$26&lt;&gt;"Ready to model","PENDING INPUTS",M154)</f>
        <v>0</v>
      </c>
      <c r="D155" s="3">
        <f>IF(Inputs!$B$26&lt;&gt;"Ready to model","PENDING INPUTS",ROUND(B155*(Inputs!$B$5)/12,2))</f>
        <v>0</v>
      </c>
      <c r="E155" s="3">
        <f>IF(Inputs!$B$26&lt;&gt;"Ready to model","PENDING INPUTS",ROUND(C155*Inputs!$B$5/12,2))</f>
        <v>0</v>
      </c>
      <c r="F155" s="3">
        <f>IF(Inputs!$B$26&lt;&gt;"Ready to model","PENDING INPUTS",MIN(B155+D155,Inputs!$B$6))</f>
        <v>0</v>
      </c>
      <c r="G155" s="3">
        <f>IF(Inputs!$B$26&lt;&gt;"Ready to model","PENDING INPUTS",MIN(C155+E155,Inputs!$B$9))</f>
        <v>0</v>
      </c>
      <c r="H155" s="3">
        <f>IF(Inputs!$B$26&lt;&gt;"Ready to model","PENDING INPUTS",F155+G155)</f>
        <v>0</v>
      </c>
      <c r="I155" s="3">
        <f>IF(Inputs!$B$26&lt;&gt;"Ready to model","PENDING INPUTS",MAX(0,F155+G155-H155))</f>
        <v>0</v>
      </c>
      <c r="J155" s="3">
        <f>IF(Inputs!$B$26&lt;&gt;"Ready to model","PENDING INPUTS",IF(F155+G155&gt;H155,IF(F155+G155=0,0,H155*F155/(F155+G155)),MIN(B155+D155,F155+MAX(0,H155-F155-G155-IF((Inputs!$B$5)&lt;Inputs!$B$5,C155+E155-G155,0)))))</f>
        <v>0</v>
      </c>
      <c r="K155" s="3">
        <f>IF(Inputs!$B$26&lt;&gt;"Ready to model","PENDING INPUTS",MIN(C155+E155,MAX(0,H155-J155)))</f>
        <v>0</v>
      </c>
      <c r="L155" s="3">
        <f>IF(Inputs!$B$26&lt;&gt;"Ready to model","PENDING INPUTS",MAX(0,B155+D155-J155))</f>
        <v>0</v>
      </c>
      <c r="M155" s="3">
        <f>IF(Inputs!$B$26&lt;&gt;"Ready to model","PENDING INPUTS",MAX(0,C155+E155-K155))</f>
        <v>0</v>
      </c>
      <c r="N155" s="3">
        <f>IF(Inputs!$B$26&lt;&gt;"Ready to model","PENDING INPUTS",L155+M155)</f>
        <v>0</v>
      </c>
      <c r="O155" s="3">
        <f>IF(Inputs!$B$26&lt;&gt;"Ready to model","PENDING INPUTS",D155+E155+O154)</f>
        <v>5438.9299999999994</v>
      </c>
      <c r="P155" s="3">
        <f>IF(Inputs!$B$26&lt;&gt;"Ready to model","PENDING INPUTS",J155+K155+P154)</f>
        <v>15338.93</v>
      </c>
    </row>
    <row r="156" spans="1:16" ht="27.95" customHeight="1" x14ac:dyDescent="0.25">
      <c r="A156">
        <v>152</v>
      </c>
      <c r="B156" s="3">
        <f>IF(Inputs!$B$26&lt;&gt;"Ready to model","PENDING INPUTS",L155)</f>
        <v>0</v>
      </c>
      <c r="C156" s="3">
        <f>IF(Inputs!$B$26&lt;&gt;"Ready to model","PENDING INPUTS",M155)</f>
        <v>0</v>
      </c>
      <c r="D156" s="3">
        <f>IF(Inputs!$B$26&lt;&gt;"Ready to model","PENDING INPUTS",ROUND(B156*(Inputs!$B$5)/12,2))</f>
        <v>0</v>
      </c>
      <c r="E156" s="3">
        <f>IF(Inputs!$B$26&lt;&gt;"Ready to model","PENDING INPUTS",ROUND(C156*Inputs!$B$5/12,2))</f>
        <v>0</v>
      </c>
      <c r="F156" s="3">
        <f>IF(Inputs!$B$26&lt;&gt;"Ready to model","PENDING INPUTS",MIN(B156+D156,Inputs!$B$6))</f>
        <v>0</v>
      </c>
      <c r="G156" s="3">
        <f>IF(Inputs!$B$26&lt;&gt;"Ready to model","PENDING INPUTS",MIN(C156+E156,Inputs!$B$9))</f>
        <v>0</v>
      </c>
      <c r="H156" s="3">
        <f>IF(Inputs!$B$26&lt;&gt;"Ready to model","PENDING INPUTS",F156+G156)</f>
        <v>0</v>
      </c>
      <c r="I156" s="3">
        <f>IF(Inputs!$B$26&lt;&gt;"Ready to model","PENDING INPUTS",MAX(0,F156+G156-H156))</f>
        <v>0</v>
      </c>
      <c r="J156" s="3">
        <f>IF(Inputs!$B$26&lt;&gt;"Ready to model","PENDING INPUTS",IF(F156+G156&gt;H156,IF(F156+G156=0,0,H156*F156/(F156+G156)),MIN(B156+D156,F156+MAX(0,H156-F156-G156-IF((Inputs!$B$5)&lt;Inputs!$B$5,C156+E156-G156,0)))))</f>
        <v>0</v>
      </c>
      <c r="K156" s="3">
        <f>IF(Inputs!$B$26&lt;&gt;"Ready to model","PENDING INPUTS",MIN(C156+E156,MAX(0,H156-J156)))</f>
        <v>0</v>
      </c>
      <c r="L156" s="3">
        <f>IF(Inputs!$B$26&lt;&gt;"Ready to model","PENDING INPUTS",MAX(0,B156+D156-J156))</f>
        <v>0</v>
      </c>
      <c r="M156" s="3">
        <f>IF(Inputs!$B$26&lt;&gt;"Ready to model","PENDING INPUTS",MAX(0,C156+E156-K156))</f>
        <v>0</v>
      </c>
      <c r="N156" s="3">
        <f>IF(Inputs!$B$26&lt;&gt;"Ready to model","PENDING INPUTS",L156+M156)</f>
        <v>0</v>
      </c>
      <c r="O156" s="3">
        <f>IF(Inputs!$B$26&lt;&gt;"Ready to model","PENDING INPUTS",D156+E156+O155)</f>
        <v>5438.9299999999994</v>
      </c>
      <c r="P156" s="3">
        <f>IF(Inputs!$B$26&lt;&gt;"Ready to model","PENDING INPUTS",J156+K156+P155)</f>
        <v>15338.93</v>
      </c>
    </row>
    <row r="157" spans="1:16" ht="27.95" customHeight="1" x14ac:dyDescent="0.25">
      <c r="A157">
        <v>153</v>
      </c>
      <c r="B157" s="3">
        <f>IF(Inputs!$B$26&lt;&gt;"Ready to model","PENDING INPUTS",L156)</f>
        <v>0</v>
      </c>
      <c r="C157" s="3">
        <f>IF(Inputs!$B$26&lt;&gt;"Ready to model","PENDING INPUTS",M156)</f>
        <v>0</v>
      </c>
      <c r="D157" s="3">
        <f>IF(Inputs!$B$26&lt;&gt;"Ready to model","PENDING INPUTS",ROUND(B157*(Inputs!$B$5)/12,2))</f>
        <v>0</v>
      </c>
      <c r="E157" s="3">
        <f>IF(Inputs!$B$26&lt;&gt;"Ready to model","PENDING INPUTS",ROUND(C157*Inputs!$B$5/12,2))</f>
        <v>0</v>
      </c>
      <c r="F157" s="3">
        <f>IF(Inputs!$B$26&lt;&gt;"Ready to model","PENDING INPUTS",MIN(B157+D157,Inputs!$B$6))</f>
        <v>0</v>
      </c>
      <c r="G157" s="3">
        <f>IF(Inputs!$B$26&lt;&gt;"Ready to model","PENDING INPUTS",MIN(C157+E157,Inputs!$B$9))</f>
        <v>0</v>
      </c>
      <c r="H157" s="3">
        <f>IF(Inputs!$B$26&lt;&gt;"Ready to model","PENDING INPUTS",F157+G157)</f>
        <v>0</v>
      </c>
      <c r="I157" s="3">
        <f>IF(Inputs!$B$26&lt;&gt;"Ready to model","PENDING INPUTS",MAX(0,F157+G157-H157))</f>
        <v>0</v>
      </c>
      <c r="J157" s="3">
        <f>IF(Inputs!$B$26&lt;&gt;"Ready to model","PENDING INPUTS",IF(F157+G157&gt;H157,IF(F157+G157=0,0,H157*F157/(F157+G157)),MIN(B157+D157,F157+MAX(0,H157-F157-G157-IF((Inputs!$B$5)&lt;Inputs!$B$5,C157+E157-G157,0)))))</f>
        <v>0</v>
      </c>
      <c r="K157" s="3">
        <f>IF(Inputs!$B$26&lt;&gt;"Ready to model","PENDING INPUTS",MIN(C157+E157,MAX(0,H157-J157)))</f>
        <v>0</v>
      </c>
      <c r="L157" s="3">
        <f>IF(Inputs!$B$26&lt;&gt;"Ready to model","PENDING INPUTS",MAX(0,B157+D157-J157))</f>
        <v>0</v>
      </c>
      <c r="M157" s="3">
        <f>IF(Inputs!$B$26&lt;&gt;"Ready to model","PENDING INPUTS",MAX(0,C157+E157-K157))</f>
        <v>0</v>
      </c>
      <c r="N157" s="3">
        <f>IF(Inputs!$B$26&lt;&gt;"Ready to model","PENDING INPUTS",L157+M157)</f>
        <v>0</v>
      </c>
      <c r="O157" s="3">
        <f>IF(Inputs!$B$26&lt;&gt;"Ready to model","PENDING INPUTS",D157+E157+O156)</f>
        <v>5438.9299999999994</v>
      </c>
      <c r="P157" s="3">
        <f>IF(Inputs!$B$26&lt;&gt;"Ready to model","PENDING INPUTS",J157+K157+P156)</f>
        <v>15338.93</v>
      </c>
    </row>
    <row r="158" spans="1:16" ht="27.95" customHeight="1" x14ac:dyDescent="0.25">
      <c r="A158">
        <v>154</v>
      </c>
      <c r="B158" s="3">
        <f>IF(Inputs!$B$26&lt;&gt;"Ready to model","PENDING INPUTS",L157)</f>
        <v>0</v>
      </c>
      <c r="C158" s="3">
        <f>IF(Inputs!$B$26&lt;&gt;"Ready to model","PENDING INPUTS",M157)</f>
        <v>0</v>
      </c>
      <c r="D158" s="3">
        <f>IF(Inputs!$B$26&lt;&gt;"Ready to model","PENDING INPUTS",ROUND(B158*(Inputs!$B$5)/12,2))</f>
        <v>0</v>
      </c>
      <c r="E158" s="3">
        <f>IF(Inputs!$B$26&lt;&gt;"Ready to model","PENDING INPUTS",ROUND(C158*Inputs!$B$5/12,2))</f>
        <v>0</v>
      </c>
      <c r="F158" s="3">
        <f>IF(Inputs!$B$26&lt;&gt;"Ready to model","PENDING INPUTS",MIN(B158+D158,Inputs!$B$6))</f>
        <v>0</v>
      </c>
      <c r="G158" s="3">
        <f>IF(Inputs!$B$26&lt;&gt;"Ready to model","PENDING INPUTS",MIN(C158+E158,Inputs!$B$9))</f>
        <v>0</v>
      </c>
      <c r="H158" s="3">
        <f>IF(Inputs!$B$26&lt;&gt;"Ready to model","PENDING INPUTS",F158+G158)</f>
        <v>0</v>
      </c>
      <c r="I158" s="3">
        <f>IF(Inputs!$B$26&lt;&gt;"Ready to model","PENDING INPUTS",MAX(0,F158+G158-H158))</f>
        <v>0</v>
      </c>
      <c r="J158" s="3">
        <f>IF(Inputs!$B$26&lt;&gt;"Ready to model","PENDING INPUTS",IF(F158+G158&gt;H158,IF(F158+G158=0,0,H158*F158/(F158+G158)),MIN(B158+D158,F158+MAX(0,H158-F158-G158-IF((Inputs!$B$5)&lt;Inputs!$B$5,C158+E158-G158,0)))))</f>
        <v>0</v>
      </c>
      <c r="K158" s="3">
        <f>IF(Inputs!$B$26&lt;&gt;"Ready to model","PENDING INPUTS",MIN(C158+E158,MAX(0,H158-J158)))</f>
        <v>0</v>
      </c>
      <c r="L158" s="3">
        <f>IF(Inputs!$B$26&lt;&gt;"Ready to model","PENDING INPUTS",MAX(0,B158+D158-J158))</f>
        <v>0</v>
      </c>
      <c r="M158" s="3">
        <f>IF(Inputs!$B$26&lt;&gt;"Ready to model","PENDING INPUTS",MAX(0,C158+E158-K158))</f>
        <v>0</v>
      </c>
      <c r="N158" s="3">
        <f>IF(Inputs!$B$26&lt;&gt;"Ready to model","PENDING INPUTS",L158+M158)</f>
        <v>0</v>
      </c>
      <c r="O158" s="3">
        <f>IF(Inputs!$B$26&lt;&gt;"Ready to model","PENDING INPUTS",D158+E158+O157)</f>
        <v>5438.9299999999994</v>
      </c>
      <c r="P158" s="3">
        <f>IF(Inputs!$B$26&lt;&gt;"Ready to model","PENDING INPUTS",J158+K158+P157)</f>
        <v>15338.93</v>
      </c>
    </row>
    <row r="159" spans="1:16" ht="27.95" customHeight="1" x14ac:dyDescent="0.25">
      <c r="A159">
        <v>155</v>
      </c>
      <c r="B159" s="3">
        <f>IF(Inputs!$B$26&lt;&gt;"Ready to model","PENDING INPUTS",L158)</f>
        <v>0</v>
      </c>
      <c r="C159" s="3">
        <f>IF(Inputs!$B$26&lt;&gt;"Ready to model","PENDING INPUTS",M158)</f>
        <v>0</v>
      </c>
      <c r="D159" s="3">
        <f>IF(Inputs!$B$26&lt;&gt;"Ready to model","PENDING INPUTS",ROUND(B159*(Inputs!$B$5)/12,2))</f>
        <v>0</v>
      </c>
      <c r="E159" s="3">
        <f>IF(Inputs!$B$26&lt;&gt;"Ready to model","PENDING INPUTS",ROUND(C159*Inputs!$B$5/12,2))</f>
        <v>0</v>
      </c>
      <c r="F159" s="3">
        <f>IF(Inputs!$B$26&lt;&gt;"Ready to model","PENDING INPUTS",MIN(B159+D159,Inputs!$B$6))</f>
        <v>0</v>
      </c>
      <c r="G159" s="3">
        <f>IF(Inputs!$B$26&lt;&gt;"Ready to model","PENDING INPUTS",MIN(C159+E159,Inputs!$B$9))</f>
        <v>0</v>
      </c>
      <c r="H159" s="3">
        <f>IF(Inputs!$B$26&lt;&gt;"Ready to model","PENDING INPUTS",F159+G159)</f>
        <v>0</v>
      </c>
      <c r="I159" s="3">
        <f>IF(Inputs!$B$26&lt;&gt;"Ready to model","PENDING INPUTS",MAX(0,F159+G159-H159))</f>
        <v>0</v>
      </c>
      <c r="J159" s="3">
        <f>IF(Inputs!$B$26&lt;&gt;"Ready to model","PENDING INPUTS",IF(F159+G159&gt;H159,IF(F159+G159=0,0,H159*F159/(F159+G159)),MIN(B159+D159,F159+MAX(0,H159-F159-G159-IF((Inputs!$B$5)&lt;Inputs!$B$5,C159+E159-G159,0)))))</f>
        <v>0</v>
      </c>
      <c r="K159" s="3">
        <f>IF(Inputs!$B$26&lt;&gt;"Ready to model","PENDING INPUTS",MIN(C159+E159,MAX(0,H159-J159)))</f>
        <v>0</v>
      </c>
      <c r="L159" s="3">
        <f>IF(Inputs!$B$26&lt;&gt;"Ready to model","PENDING INPUTS",MAX(0,B159+D159-J159))</f>
        <v>0</v>
      </c>
      <c r="M159" s="3">
        <f>IF(Inputs!$B$26&lt;&gt;"Ready to model","PENDING INPUTS",MAX(0,C159+E159-K159))</f>
        <v>0</v>
      </c>
      <c r="N159" s="3">
        <f>IF(Inputs!$B$26&lt;&gt;"Ready to model","PENDING INPUTS",L159+M159)</f>
        <v>0</v>
      </c>
      <c r="O159" s="3">
        <f>IF(Inputs!$B$26&lt;&gt;"Ready to model","PENDING INPUTS",D159+E159+O158)</f>
        <v>5438.9299999999994</v>
      </c>
      <c r="P159" s="3">
        <f>IF(Inputs!$B$26&lt;&gt;"Ready to model","PENDING INPUTS",J159+K159+P158)</f>
        <v>15338.93</v>
      </c>
    </row>
    <row r="160" spans="1:16" ht="27.95" customHeight="1" x14ac:dyDescent="0.25">
      <c r="A160">
        <v>156</v>
      </c>
      <c r="B160" s="3">
        <f>IF(Inputs!$B$26&lt;&gt;"Ready to model","PENDING INPUTS",L159)</f>
        <v>0</v>
      </c>
      <c r="C160" s="3">
        <f>IF(Inputs!$B$26&lt;&gt;"Ready to model","PENDING INPUTS",M159)</f>
        <v>0</v>
      </c>
      <c r="D160" s="3">
        <f>IF(Inputs!$B$26&lt;&gt;"Ready to model","PENDING INPUTS",ROUND(B160*(Inputs!$B$5)/12,2))</f>
        <v>0</v>
      </c>
      <c r="E160" s="3">
        <f>IF(Inputs!$B$26&lt;&gt;"Ready to model","PENDING INPUTS",ROUND(C160*Inputs!$B$5/12,2))</f>
        <v>0</v>
      </c>
      <c r="F160" s="3">
        <f>IF(Inputs!$B$26&lt;&gt;"Ready to model","PENDING INPUTS",MIN(B160+D160,Inputs!$B$6))</f>
        <v>0</v>
      </c>
      <c r="G160" s="3">
        <f>IF(Inputs!$B$26&lt;&gt;"Ready to model","PENDING INPUTS",MIN(C160+E160,Inputs!$B$9))</f>
        <v>0</v>
      </c>
      <c r="H160" s="3">
        <f>IF(Inputs!$B$26&lt;&gt;"Ready to model","PENDING INPUTS",F160+G160)</f>
        <v>0</v>
      </c>
      <c r="I160" s="3">
        <f>IF(Inputs!$B$26&lt;&gt;"Ready to model","PENDING INPUTS",MAX(0,F160+G160-H160))</f>
        <v>0</v>
      </c>
      <c r="J160" s="3">
        <f>IF(Inputs!$B$26&lt;&gt;"Ready to model","PENDING INPUTS",IF(F160+G160&gt;H160,IF(F160+G160=0,0,H160*F160/(F160+G160)),MIN(B160+D160,F160+MAX(0,H160-F160-G160-IF((Inputs!$B$5)&lt;Inputs!$B$5,C160+E160-G160,0)))))</f>
        <v>0</v>
      </c>
      <c r="K160" s="3">
        <f>IF(Inputs!$B$26&lt;&gt;"Ready to model","PENDING INPUTS",MIN(C160+E160,MAX(0,H160-J160)))</f>
        <v>0</v>
      </c>
      <c r="L160" s="3">
        <f>IF(Inputs!$B$26&lt;&gt;"Ready to model","PENDING INPUTS",MAX(0,B160+D160-J160))</f>
        <v>0</v>
      </c>
      <c r="M160" s="3">
        <f>IF(Inputs!$B$26&lt;&gt;"Ready to model","PENDING INPUTS",MAX(0,C160+E160-K160))</f>
        <v>0</v>
      </c>
      <c r="N160" s="3">
        <f>IF(Inputs!$B$26&lt;&gt;"Ready to model","PENDING INPUTS",L160+M160)</f>
        <v>0</v>
      </c>
      <c r="O160" s="3">
        <f>IF(Inputs!$B$26&lt;&gt;"Ready to model","PENDING INPUTS",D160+E160+O159)</f>
        <v>5438.9299999999994</v>
      </c>
      <c r="P160" s="3">
        <f>IF(Inputs!$B$26&lt;&gt;"Ready to model","PENDING INPUTS",J160+K160+P159)</f>
        <v>15338.93</v>
      </c>
    </row>
    <row r="161" spans="1:16" ht="27.95" customHeight="1" x14ac:dyDescent="0.25">
      <c r="A161">
        <v>157</v>
      </c>
      <c r="B161" s="3">
        <f>IF(Inputs!$B$26&lt;&gt;"Ready to model","PENDING INPUTS",L160)</f>
        <v>0</v>
      </c>
      <c r="C161" s="3">
        <f>IF(Inputs!$B$26&lt;&gt;"Ready to model","PENDING INPUTS",M160)</f>
        <v>0</v>
      </c>
      <c r="D161" s="3">
        <f>IF(Inputs!$B$26&lt;&gt;"Ready to model","PENDING INPUTS",ROUND(B161*(Inputs!$B$5)/12,2))</f>
        <v>0</v>
      </c>
      <c r="E161" s="3">
        <f>IF(Inputs!$B$26&lt;&gt;"Ready to model","PENDING INPUTS",ROUND(C161*Inputs!$B$5/12,2))</f>
        <v>0</v>
      </c>
      <c r="F161" s="3">
        <f>IF(Inputs!$B$26&lt;&gt;"Ready to model","PENDING INPUTS",MIN(B161+D161,Inputs!$B$6))</f>
        <v>0</v>
      </c>
      <c r="G161" s="3">
        <f>IF(Inputs!$B$26&lt;&gt;"Ready to model","PENDING INPUTS",MIN(C161+E161,Inputs!$B$9))</f>
        <v>0</v>
      </c>
      <c r="H161" s="3">
        <f>IF(Inputs!$B$26&lt;&gt;"Ready to model","PENDING INPUTS",F161+G161)</f>
        <v>0</v>
      </c>
      <c r="I161" s="3">
        <f>IF(Inputs!$B$26&lt;&gt;"Ready to model","PENDING INPUTS",MAX(0,F161+G161-H161))</f>
        <v>0</v>
      </c>
      <c r="J161" s="3">
        <f>IF(Inputs!$B$26&lt;&gt;"Ready to model","PENDING INPUTS",IF(F161+G161&gt;H161,IF(F161+G161=0,0,H161*F161/(F161+G161)),MIN(B161+D161,F161+MAX(0,H161-F161-G161-IF((Inputs!$B$5)&lt;Inputs!$B$5,C161+E161-G161,0)))))</f>
        <v>0</v>
      </c>
      <c r="K161" s="3">
        <f>IF(Inputs!$B$26&lt;&gt;"Ready to model","PENDING INPUTS",MIN(C161+E161,MAX(0,H161-J161)))</f>
        <v>0</v>
      </c>
      <c r="L161" s="3">
        <f>IF(Inputs!$B$26&lt;&gt;"Ready to model","PENDING INPUTS",MAX(0,B161+D161-J161))</f>
        <v>0</v>
      </c>
      <c r="M161" s="3">
        <f>IF(Inputs!$B$26&lt;&gt;"Ready to model","PENDING INPUTS",MAX(0,C161+E161-K161))</f>
        <v>0</v>
      </c>
      <c r="N161" s="3">
        <f>IF(Inputs!$B$26&lt;&gt;"Ready to model","PENDING INPUTS",L161+M161)</f>
        <v>0</v>
      </c>
      <c r="O161" s="3">
        <f>IF(Inputs!$B$26&lt;&gt;"Ready to model","PENDING INPUTS",D161+E161+O160)</f>
        <v>5438.9299999999994</v>
      </c>
      <c r="P161" s="3">
        <f>IF(Inputs!$B$26&lt;&gt;"Ready to model","PENDING INPUTS",J161+K161+P160)</f>
        <v>15338.93</v>
      </c>
    </row>
    <row r="162" spans="1:16" ht="27.95" customHeight="1" x14ac:dyDescent="0.25">
      <c r="A162">
        <v>158</v>
      </c>
      <c r="B162" s="3">
        <f>IF(Inputs!$B$26&lt;&gt;"Ready to model","PENDING INPUTS",L161)</f>
        <v>0</v>
      </c>
      <c r="C162" s="3">
        <f>IF(Inputs!$B$26&lt;&gt;"Ready to model","PENDING INPUTS",M161)</f>
        <v>0</v>
      </c>
      <c r="D162" s="3">
        <f>IF(Inputs!$B$26&lt;&gt;"Ready to model","PENDING INPUTS",ROUND(B162*(Inputs!$B$5)/12,2))</f>
        <v>0</v>
      </c>
      <c r="E162" s="3">
        <f>IF(Inputs!$B$26&lt;&gt;"Ready to model","PENDING INPUTS",ROUND(C162*Inputs!$B$5/12,2))</f>
        <v>0</v>
      </c>
      <c r="F162" s="3">
        <f>IF(Inputs!$B$26&lt;&gt;"Ready to model","PENDING INPUTS",MIN(B162+D162,Inputs!$B$6))</f>
        <v>0</v>
      </c>
      <c r="G162" s="3">
        <f>IF(Inputs!$B$26&lt;&gt;"Ready to model","PENDING INPUTS",MIN(C162+E162,Inputs!$B$9))</f>
        <v>0</v>
      </c>
      <c r="H162" s="3">
        <f>IF(Inputs!$B$26&lt;&gt;"Ready to model","PENDING INPUTS",F162+G162)</f>
        <v>0</v>
      </c>
      <c r="I162" s="3">
        <f>IF(Inputs!$B$26&lt;&gt;"Ready to model","PENDING INPUTS",MAX(0,F162+G162-H162))</f>
        <v>0</v>
      </c>
      <c r="J162" s="3">
        <f>IF(Inputs!$B$26&lt;&gt;"Ready to model","PENDING INPUTS",IF(F162+G162&gt;H162,IF(F162+G162=0,0,H162*F162/(F162+G162)),MIN(B162+D162,F162+MAX(0,H162-F162-G162-IF((Inputs!$B$5)&lt;Inputs!$B$5,C162+E162-G162,0)))))</f>
        <v>0</v>
      </c>
      <c r="K162" s="3">
        <f>IF(Inputs!$B$26&lt;&gt;"Ready to model","PENDING INPUTS",MIN(C162+E162,MAX(0,H162-J162)))</f>
        <v>0</v>
      </c>
      <c r="L162" s="3">
        <f>IF(Inputs!$B$26&lt;&gt;"Ready to model","PENDING INPUTS",MAX(0,B162+D162-J162))</f>
        <v>0</v>
      </c>
      <c r="M162" s="3">
        <f>IF(Inputs!$B$26&lt;&gt;"Ready to model","PENDING INPUTS",MAX(0,C162+E162-K162))</f>
        <v>0</v>
      </c>
      <c r="N162" s="3">
        <f>IF(Inputs!$B$26&lt;&gt;"Ready to model","PENDING INPUTS",L162+M162)</f>
        <v>0</v>
      </c>
      <c r="O162" s="3">
        <f>IF(Inputs!$B$26&lt;&gt;"Ready to model","PENDING INPUTS",D162+E162+O161)</f>
        <v>5438.9299999999994</v>
      </c>
      <c r="P162" s="3">
        <f>IF(Inputs!$B$26&lt;&gt;"Ready to model","PENDING INPUTS",J162+K162+P161)</f>
        <v>15338.93</v>
      </c>
    </row>
    <row r="163" spans="1:16" ht="27.95" customHeight="1" x14ac:dyDescent="0.25">
      <c r="A163">
        <v>159</v>
      </c>
      <c r="B163" s="3">
        <f>IF(Inputs!$B$26&lt;&gt;"Ready to model","PENDING INPUTS",L162)</f>
        <v>0</v>
      </c>
      <c r="C163" s="3">
        <f>IF(Inputs!$B$26&lt;&gt;"Ready to model","PENDING INPUTS",M162)</f>
        <v>0</v>
      </c>
      <c r="D163" s="3">
        <f>IF(Inputs!$B$26&lt;&gt;"Ready to model","PENDING INPUTS",ROUND(B163*(Inputs!$B$5)/12,2))</f>
        <v>0</v>
      </c>
      <c r="E163" s="3">
        <f>IF(Inputs!$B$26&lt;&gt;"Ready to model","PENDING INPUTS",ROUND(C163*Inputs!$B$5/12,2))</f>
        <v>0</v>
      </c>
      <c r="F163" s="3">
        <f>IF(Inputs!$B$26&lt;&gt;"Ready to model","PENDING INPUTS",MIN(B163+D163,Inputs!$B$6))</f>
        <v>0</v>
      </c>
      <c r="G163" s="3">
        <f>IF(Inputs!$B$26&lt;&gt;"Ready to model","PENDING INPUTS",MIN(C163+E163,Inputs!$B$9))</f>
        <v>0</v>
      </c>
      <c r="H163" s="3">
        <f>IF(Inputs!$B$26&lt;&gt;"Ready to model","PENDING INPUTS",F163+G163)</f>
        <v>0</v>
      </c>
      <c r="I163" s="3">
        <f>IF(Inputs!$B$26&lt;&gt;"Ready to model","PENDING INPUTS",MAX(0,F163+G163-H163))</f>
        <v>0</v>
      </c>
      <c r="J163" s="3">
        <f>IF(Inputs!$B$26&lt;&gt;"Ready to model","PENDING INPUTS",IF(F163+G163&gt;H163,IF(F163+G163=0,0,H163*F163/(F163+G163)),MIN(B163+D163,F163+MAX(0,H163-F163-G163-IF((Inputs!$B$5)&lt;Inputs!$B$5,C163+E163-G163,0)))))</f>
        <v>0</v>
      </c>
      <c r="K163" s="3">
        <f>IF(Inputs!$B$26&lt;&gt;"Ready to model","PENDING INPUTS",MIN(C163+E163,MAX(0,H163-J163)))</f>
        <v>0</v>
      </c>
      <c r="L163" s="3">
        <f>IF(Inputs!$B$26&lt;&gt;"Ready to model","PENDING INPUTS",MAX(0,B163+D163-J163))</f>
        <v>0</v>
      </c>
      <c r="M163" s="3">
        <f>IF(Inputs!$B$26&lt;&gt;"Ready to model","PENDING INPUTS",MAX(0,C163+E163-K163))</f>
        <v>0</v>
      </c>
      <c r="N163" s="3">
        <f>IF(Inputs!$B$26&lt;&gt;"Ready to model","PENDING INPUTS",L163+M163)</f>
        <v>0</v>
      </c>
      <c r="O163" s="3">
        <f>IF(Inputs!$B$26&lt;&gt;"Ready to model","PENDING INPUTS",D163+E163+O162)</f>
        <v>5438.9299999999994</v>
      </c>
      <c r="P163" s="3">
        <f>IF(Inputs!$B$26&lt;&gt;"Ready to model","PENDING INPUTS",J163+K163+P162)</f>
        <v>15338.93</v>
      </c>
    </row>
    <row r="164" spans="1:16" ht="27.95" customHeight="1" x14ac:dyDescent="0.25">
      <c r="A164">
        <v>160</v>
      </c>
      <c r="B164" s="3">
        <f>IF(Inputs!$B$26&lt;&gt;"Ready to model","PENDING INPUTS",L163)</f>
        <v>0</v>
      </c>
      <c r="C164" s="3">
        <f>IF(Inputs!$B$26&lt;&gt;"Ready to model","PENDING INPUTS",M163)</f>
        <v>0</v>
      </c>
      <c r="D164" s="3">
        <f>IF(Inputs!$B$26&lt;&gt;"Ready to model","PENDING INPUTS",ROUND(B164*(Inputs!$B$5)/12,2))</f>
        <v>0</v>
      </c>
      <c r="E164" s="3">
        <f>IF(Inputs!$B$26&lt;&gt;"Ready to model","PENDING INPUTS",ROUND(C164*Inputs!$B$5/12,2))</f>
        <v>0</v>
      </c>
      <c r="F164" s="3">
        <f>IF(Inputs!$B$26&lt;&gt;"Ready to model","PENDING INPUTS",MIN(B164+D164,Inputs!$B$6))</f>
        <v>0</v>
      </c>
      <c r="G164" s="3">
        <f>IF(Inputs!$B$26&lt;&gt;"Ready to model","PENDING INPUTS",MIN(C164+E164,Inputs!$B$9))</f>
        <v>0</v>
      </c>
      <c r="H164" s="3">
        <f>IF(Inputs!$B$26&lt;&gt;"Ready to model","PENDING INPUTS",F164+G164)</f>
        <v>0</v>
      </c>
      <c r="I164" s="3">
        <f>IF(Inputs!$B$26&lt;&gt;"Ready to model","PENDING INPUTS",MAX(0,F164+G164-H164))</f>
        <v>0</v>
      </c>
      <c r="J164" s="3">
        <f>IF(Inputs!$B$26&lt;&gt;"Ready to model","PENDING INPUTS",IF(F164+G164&gt;H164,IF(F164+G164=0,0,H164*F164/(F164+G164)),MIN(B164+D164,F164+MAX(0,H164-F164-G164-IF((Inputs!$B$5)&lt;Inputs!$B$5,C164+E164-G164,0)))))</f>
        <v>0</v>
      </c>
      <c r="K164" s="3">
        <f>IF(Inputs!$B$26&lt;&gt;"Ready to model","PENDING INPUTS",MIN(C164+E164,MAX(0,H164-J164)))</f>
        <v>0</v>
      </c>
      <c r="L164" s="3">
        <f>IF(Inputs!$B$26&lt;&gt;"Ready to model","PENDING INPUTS",MAX(0,B164+D164-J164))</f>
        <v>0</v>
      </c>
      <c r="M164" s="3">
        <f>IF(Inputs!$B$26&lt;&gt;"Ready to model","PENDING INPUTS",MAX(0,C164+E164-K164))</f>
        <v>0</v>
      </c>
      <c r="N164" s="3">
        <f>IF(Inputs!$B$26&lt;&gt;"Ready to model","PENDING INPUTS",L164+M164)</f>
        <v>0</v>
      </c>
      <c r="O164" s="3">
        <f>IF(Inputs!$B$26&lt;&gt;"Ready to model","PENDING INPUTS",D164+E164+O163)</f>
        <v>5438.9299999999994</v>
      </c>
      <c r="P164" s="3">
        <f>IF(Inputs!$B$26&lt;&gt;"Ready to model","PENDING INPUTS",J164+K164+P163)</f>
        <v>15338.93</v>
      </c>
    </row>
    <row r="165" spans="1:16" ht="27.95" customHeight="1" x14ac:dyDescent="0.25">
      <c r="A165">
        <v>161</v>
      </c>
      <c r="B165" s="3">
        <f>IF(Inputs!$B$26&lt;&gt;"Ready to model","PENDING INPUTS",L164)</f>
        <v>0</v>
      </c>
      <c r="C165" s="3">
        <f>IF(Inputs!$B$26&lt;&gt;"Ready to model","PENDING INPUTS",M164)</f>
        <v>0</v>
      </c>
      <c r="D165" s="3">
        <f>IF(Inputs!$B$26&lt;&gt;"Ready to model","PENDING INPUTS",ROUND(B165*(Inputs!$B$5)/12,2))</f>
        <v>0</v>
      </c>
      <c r="E165" s="3">
        <f>IF(Inputs!$B$26&lt;&gt;"Ready to model","PENDING INPUTS",ROUND(C165*Inputs!$B$5/12,2))</f>
        <v>0</v>
      </c>
      <c r="F165" s="3">
        <f>IF(Inputs!$B$26&lt;&gt;"Ready to model","PENDING INPUTS",MIN(B165+D165,Inputs!$B$6))</f>
        <v>0</v>
      </c>
      <c r="G165" s="3">
        <f>IF(Inputs!$B$26&lt;&gt;"Ready to model","PENDING INPUTS",MIN(C165+E165,Inputs!$B$9))</f>
        <v>0</v>
      </c>
      <c r="H165" s="3">
        <f>IF(Inputs!$B$26&lt;&gt;"Ready to model","PENDING INPUTS",F165+G165)</f>
        <v>0</v>
      </c>
      <c r="I165" s="3">
        <f>IF(Inputs!$B$26&lt;&gt;"Ready to model","PENDING INPUTS",MAX(0,F165+G165-H165))</f>
        <v>0</v>
      </c>
      <c r="J165" s="3">
        <f>IF(Inputs!$B$26&lt;&gt;"Ready to model","PENDING INPUTS",IF(F165+G165&gt;H165,IF(F165+G165=0,0,H165*F165/(F165+G165)),MIN(B165+D165,F165+MAX(0,H165-F165-G165-IF((Inputs!$B$5)&lt;Inputs!$B$5,C165+E165-G165,0)))))</f>
        <v>0</v>
      </c>
      <c r="K165" s="3">
        <f>IF(Inputs!$B$26&lt;&gt;"Ready to model","PENDING INPUTS",MIN(C165+E165,MAX(0,H165-J165)))</f>
        <v>0</v>
      </c>
      <c r="L165" s="3">
        <f>IF(Inputs!$B$26&lt;&gt;"Ready to model","PENDING INPUTS",MAX(0,B165+D165-J165))</f>
        <v>0</v>
      </c>
      <c r="M165" s="3">
        <f>IF(Inputs!$B$26&lt;&gt;"Ready to model","PENDING INPUTS",MAX(0,C165+E165-K165))</f>
        <v>0</v>
      </c>
      <c r="N165" s="3">
        <f>IF(Inputs!$B$26&lt;&gt;"Ready to model","PENDING INPUTS",L165+M165)</f>
        <v>0</v>
      </c>
      <c r="O165" s="3">
        <f>IF(Inputs!$B$26&lt;&gt;"Ready to model","PENDING INPUTS",D165+E165+O164)</f>
        <v>5438.9299999999994</v>
      </c>
      <c r="P165" s="3">
        <f>IF(Inputs!$B$26&lt;&gt;"Ready to model","PENDING INPUTS",J165+K165+P164)</f>
        <v>15338.93</v>
      </c>
    </row>
    <row r="166" spans="1:16" ht="27.95" customHeight="1" x14ac:dyDescent="0.25">
      <c r="A166">
        <v>162</v>
      </c>
      <c r="B166" s="3">
        <f>IF(Inputs!$B$26&lt;&gt;"Ready to model","PENDING INPUTS",L165)</f>
        <v>0</v>
      </c>
      <c r="C166" s="3">
        <f>IF(Inputs!$B$26&lt;&gt;"Ready to model","PENDING INPUTS",M165)</f>
        <v>0</v>
      </c>
      <c r="D166" s="3">
        <f>IF(Inputs!$B$26&lt;&gt;"Ready to model","PENDING INPUTS",ROUND(B166*(Inputs!$B$5)/12,2))</f>
        <v>0</v>
      </c>
      <c r="E166" s="3">
        <f>IF(Inputs!$B$26&lt;&gt;"Ready to model","PENDING INPUTS",ROUND(C166*Inputs!$B$5/12,2))</f>
        <v>0</v>
      </c>
      <c r="F166" s="3">
        <f>IF(Inputs!$B$26&lt;&gt;"Ready to model","PENDING INPUTS",MIN(B166+D166,Inputs!$B$6))</f>
        <v>0</v>
      </c>
      <c r="G166" s="3">
        <f>IF(Inputs!$B$26&lt;&gt;"Ready to model","PENDING INPUTS",MIN(C166+E166,Inputs!$B$9))</f>
        <v>0</v>
      </c>
      <c r="H166" s="3">
        <f>IF(Inputs!$B$26&lt;&gt;"Ready to model","PENDING INPUTS",F166+G166)</f>
        <v>0</v>
      </c>
      <c r="I166" s="3">
        <f>IF(Inputs!$B$26&lt;&gt;"Ready to model","PENDING INPUTS",MAX(0,F166+G166-H166))</f>
        <v>0</v>
      </c>
      <c r="J166" s="3">
        <f>IF(Inputs!$B$26&lt;&gt;"Ready to model","PENDING INPUTS",IF(F166+G166&gt;H166,IF(F166+G166=0,0,H166*F166/(F166+G166)),MIN(B166+D166,F166+MAX(0,H166-F166-G166-IF((Inputs!$B$5)&lt;Inputs!$B$5,C166+E166-G166,0)))))</f>
        <v>0</v>
      </c>
      <c r="K166" s="3">
        <f>IF(Inputs!$B$26&lt;&gt;"Ready to model","PENDING INPUTS",MIN(C166+E166,MAX(0,H166-J166)))</f>
        <v>0</v>
      </c>
      <c r="L166" s="3">
        <f>IF(Inputs!$B$26&lt;&gt;"Ready to model","PENDING INPUTS",MAX(0,B166+D166-J166))</f>
        <v>0</v>
      </c>
      <c r="M166" s="3">
        <f>IF(Inputs!$B$26&lt;&gt;"Ready to model","PENDING INPUTS",MAX(0,C166+E166-K166))</f>
        <v>0</v>
      </c>
      <c r="N166" s="3">
        <f>IF(Inputs!$B$26&lt;&gt;"Ready to model","PENDING INPUTS",L166+M166)</f>
        <v>0</v>
      </c>
      <c r="O166" s="3">
        <f>IF(Inputs!$B$26&lt;&gt;"Ready to model","PENDING INPUTS",D166+E166+O165)</f>
        <v>5438.9299999999994</v>
      </c>
      <c r="P166" s="3">
        <f>IF(Inputs!$B$26&lt;&gt;"Ready to model","PENDING INPUTS",J166+K166+P165)</f>
        <v>15338.93</v>
      </c>
    </row>
    <row r="167" spans="1:16" ht="27.95" customHeight="1" x14ac:dyDescent="0.25">
      <c r="A167">
        <v>163</v>
      </c>
      <c r="B167" s="3">
        <f>IF(Inputs!$B$26&lt;&gt;"Ready to model","PENDING INPUTS",L166)</f>
        <v>0</v>
      </c>
      <c r="C167" s="3">
        <f>IF(Inputs!$B$26&lt;&gt;"Ready to model","PENDING INPUTS",M166)</f>
        <v>0</v>
      </c>
      <c r="D167" s="3">
        <f>IF(Inputs!$B$26&lt;&gt;"Ready to model","PENDING INPUTS",ROUND(B167*(Inputs!$B$5)/12,2))</f>
        <v>0</v>
      </c>
      <c r="E167" s="3">
        <f>IF(Inputs!$B$26&lt;&gt;"Ready to model","PENDING INPUTS",ROUND(C167*Inputs!$B$5/12,2))</f>
        <v>0</v>
      </c>
      <c r="F167" s="3">
        <f>IF(Inputs!$B$26&lt;&gt;"Ready to model","PENDING INPUTS",MIN(B167+D167,Inputs!$B$6))</f>
        <v>0</v>
      </c>
      <c r="G167" s="3">
        <f>IF(Inputs!$B$26&lt;&gt;"Ready to model","PENDING INPUTS",MIN(C167+E167,Inputs!$B$9))</f>
        <v>0</v>
      </c>
      <c r="H167" s="3">
        <f>IF(Inputs!$B$26&lt;&gt;"Ready to model","PENDING INPUTS",F167+G167)</f>
        <v>0</v>
      </c>
      <c r="I167" s="3">
        <f>IF(Inputs!$B$26&lt;&gt;"Ready to model","PENDING INPUTS",MAX(0,F167+G167-H167))</f>
        <v>0</v>
      </c>
      <c r="J167" s="3">
        <f>IF(Inputs!$B$26&lt;&gt;"Ready to model","PENDING INPUTS",IF(F167+G167&gt;H167,IF(F167+G167=0,0,H167*F167/(F167+G167)),MIN(B167+D167,F167+MAX(0,H167-F167-G167-IF((Inputs!$B$5)&lt;Inputs!$B$5,C167+E167-G167,0)))))</f>
        <v>0</v>
      </c>
      <c r="K167" s="3">
        <f>IF(Inputs!$B$26&lt;&gt;"Ready to model","PENDING INPUTS",MIN(C167+E167,MAX(0,H167-J167)))</f>
        <v>0</v>
      </c>
      <c r="L167" s="3">
        <f>IF(Inputs!$B$26&lt;&gt;"Ready to model","PENDING INPUTS",MAX(0,B167+D167-J167))</f>
        <v>0</v>
      </c>
      <c r="M167" s="3">
        <f>IF(Inputs!$B$26&lt;&gt;"Ready to model","PENDING INPUTS",MAX(0,C167+E167-K167))</f>
        <v>0</v>
      </c>
      <c r="N167" s="3">
        <f>IF(Inputs!$B$26&lt;&gt;"Ready to model","PENDING INPUTS",L167+M167)</f>
        <v>0</v>
      </c>
      <c r="O167" s="3">
        <f>IF(Inputs!$B$26&lt;&gt;"Ready to model","PENDING INPUTS",D167+E167+O166)</f>
        <v>5438.9299999999994</v>
      </c>
      <c r="P167" s="3">
        <f>IF(Inputs!$B$26&lt;&gt;"Ready to model","PENDING INPUTS",J167+K167+P166)</f>
        <v>15338.93</v>
      </c>
    </row>
    <row r="168" spans="1:16" ht="27.95" customHeight="1" x14ac:dyDescent="0.25">
      <c r="A168">
        <v>164</v>
      </c>
      <c r="B168" s="3">
        <f>IF(Inputs!$B$26&lt;&gt;"Ready to model","PENDING INPUTS",L167)</f>
        <v>0</v>
      </c>
      <c r="C168" s="3">
        <f>IF(Inputs!$B$26&lt;&gt;"Ready to model","PENDING INPUTS",M167)</f>
        <v>0</v>
      </c>
      <c r="D168" s="3">
        <f>IF(Inputs!$B$26&lt;&gt;"Ready to model","PENDING INPUTS",ROUND(B168*(Inputs!$B$5)/12,2))</f>
        <v>0</v>
      </c>
      <c r="E168" s="3">
        <f>IF(Inputs!$B$26&lt;&gt;"Ready to model","PENDING INPUTS",ROUND(C168*Inputs!$B$5/12,2))</f>
        <v>0</v>
      </c>
      <c r="F168" s="3">
        <f>IF(Inputs!$B$26&lt;&gt;"Ready to model","PENDING INPUTS",MIN(B168+D168,Inputs!$B$6))</f>
        <v>0</v>
      </c>
      <c r="G168" s="3">
        <f>IF(Inputs!$B$26&lt;&gt;"Ready to model","PENDING INPUTS",MIN(C168+E168,Inputs!$B$9))</f>
        <v>0</v>
      </c>
      <c r="H168" s="3">
        <f>IF(Inputs!$B$26&lt;&gt;"Ready to model","PENDING INPUTS",F168+G168)</f>
        <v>0</v>
      </c>
      <c r="I168" s="3">
        <f>IF(Inputs!$B$26&lt;&gt;"Ready to model","PENDING INPUTS",MAX(0,F168+G168-H168))</f>
        <v>0</v>
      </c>
      <c r="J168" s="3">
        <f>IF(Inputs!$B$26&lt;&gt;"Ready to model","PENDING INPUTS",IF(F168+G168&gt;H168,IF(F168+G168=0,0,H168*F168/(F168+G168)),MIN(B168+D168,F168+MAX(0,H168-F168-G168-IF((Inputs!$B$5)&lt;Inputs!$B$5,C168+E168-G168,0)))))</f>
        <v>0</v>
      </c>
      <c r="K168" s="3">
        <f>IF(Inputs!$B$26&lt;&gt;"Ready to model","PENDING INPUTS",MIN(C168+E168,MAX(0,H168-J168)))</f>
        <v>0</v>
      </c>
      <c r="L168" s="3">
        <f>IF(Inputs!$B$26&lt;&gt;"Ready to model","PENDING INPUTS",MAX(0,B168+D168-J168))</f>
        <v>0</v>
      </c>
      <c r="M168" s="3">
        <f>IF(Inputs!$B$26&lt;&gt;"Ready to model","PENDING INPUTS",MAX(0,C168+E168-K168))</f>
        <v>0</v>
      </c>
      <c r="N168" s="3">
        <f>IF(Inputs!$B$26&lt;&gt;"Ready to model","PENDING INPUTS",L168+M168)</f>
        <v>0</v>
      </c>
      <c r="O168" s="3">
        <f>IF(Inputs!$B$26&lt;&gt;"Ready to model","PENDING INPUTS",D168+E168+O167)</f>
        <v>5438.9299999999994</v>
      </c>
      <c r="P168" s="3">
        <f>IF(Inputs!$B$26&lt;&gt;"Ready to model","PENDING INPUTS",J168+K168+P167)</f>
        <v>15338.93</v>
      </c>
    </row>
    <row r="169" spans="1:16" ht="27.95" customHeight="1" x14ac:dyDescent="0.25">
      <c r="A169">
        <v>165</v>
      </c>
      <c r="B169" s="3">
        <f>IF(Inputs!$B$26&lt;&gt;"Ready to model","PENDING INPUTS",L168)</f>
        <v>0</v>
      </c>
      <c r="C169" s="3">
        <f>IF(Inputs!$B$26&lt;&gt;"Ready to model","PENDING INPUTS",M168)</f>
        <v>0</v>
      </c>
      <c r="D169" s="3">
        <f>IF(Inputs!$B$26&lt;&gt;"Ready to model","PENDING INPUTS",ROUND(B169*(Inputs!$B$5)/12,2))</f>
        <v>0</v>
      </c>
      <c r="E169" s="3">
        <f>IF(Inputs!$B$26&lt;&gt;"Ready to model","PENDING INPUTS",ROUND(C169*Inputs!$B$5/12,2))</f>
        <v>0</v>
      </c>
      <c r="F169" s="3">
        <f>IF(Inputs!$B$26&lt;&gt;"Ready to model","PENDING INPUTS",MIN(B169+D169,Inputs!$B$6))</f>
        <v>0</v>
      </c>
      <c r="G169" s="3">
        <f>IF(Inputs!$B$26&lt;&gt;"Ready to model","PENDING INPUTS",MIN(C169+E169,Inputs!$B$9))</f>
        <v>0</v>
      </c>
      <c r="H169" s="3">
        <f>IF(Inputs!$B$26&lt;&gt;"Ready to model","PENDING INPUTS",F169+G169)</f>
        <v>0</v>
      </c>
      <c r="I169" s="3">
        <f>IF(Inputs!$B$26&lt;&gt;"Ready to model","PENDING INPUTS",MAX(0,F169+G169-H169))</f>
        <v>0</v>
      </c>
      <c r="J169" s="3">
        <f>IF(Inputs!$B$26&lt;&gt;"Ready to model","PENDING INPUTS",IF(F169+G169&gt;H169,IF(F169+G169=0,0,H169*F169/(F169+G169)),MIN(B169+D169,F169+MAX(0,H169-F169-G169-IF((Inputs!$B$5)&lt;Inputs!$B$5,C169+E169-G169,0)))))</f>
        <v>0</v>
      </c>
      <c r="K169" s="3">
        <f>IF(Inputs!$B$26&lt;&gt;"Ready to model","PENDING INPUTS",MIN(C169+E169,MAX(0,H169-J169)))</f>
        <v>0</v>
      </c>
      <c r="L169" s="3">
        <f>IF(Inputs!$B$26&lt;&gt;"Ready to model","PENDING INPUTS",MAX(0,B169+D169-J169))</f>
        <v>0</v>
      </c>
      <c r="M169" s="3">
        <f>IF(Inputs!$B$26&lt;&gt;"Ready to model","PENDING INPUTS",MAX(0,C169+E169-K169))</f>
        <v>0</v>
      </c>
      <c r="N169" s="3">
        <f>IF(Inputs!$B$26&lt;&gt;"Ready to model","PENDING INPUTS",L169+M169)</f>
        <v>0</v>
      </c>
      <c r="O169" s="3">
        <f>IF(Inputs!$B$26&lt;&gt;"Ready to model","PENDING INPUTS",D169+E169+O168)</f>
        <v>5438.9299999999994</v>
      </c>
      <c r="P169" s="3">
        <f>IF(Inputs!$B$26&lt;&gt;"Ready to model","PENDING INPUTS",J169+K169+P168)</f>
        <v>15338.93</v>
      </c>
    </row>
    <row r="170" spans="1:16" ht="27.95" customHeight="1" x14ac:dyDescent="0.25">
      <c r="A170">
        <v>166</v>
      </c>
      <c r="B170" s="3">
        <f>IF(Inputs!$B$26&lt;&gt;"Ready to model","PENDING INPUTS",L169)</f>
        <v>0</v>
      </c>
      <c r="C170" s="3">
        <f>IF(Inputs!$B$26&lt;&gt;"Ready to model","PENDING INPUTS",M169)</f>
        <v>0</v>
      </c>
      <c r="D170" s="3">
        <f>IF(Inputs!$B$26&lt;&gt;"Ready to model","PENDING INPUTS",ROUND(B170*(Inputs!$B$5)/12,2))</f>
        <v>0</v>
      </c>
      <c r="E170" s="3">
        <f>IF(Inputs!$B$26&lt;&gt;"Ready to model","PENDING INPUTS",ROUND(C170*Inputs!$B$5/12,2))</f>
        <v>0</v>
      </c>
      <c r="F170" s="3">
        <f>IF(Inputs!$B$26&lt;&gt;"Ready to model","PENDING INPUTS",MIN(B170+D170,Inputs!$B$6))</f>
        <v>0</v>
      </c>
      <c r="G170" s="3">
        <f>IF(Inputs!$B$26&lt;&gt;"Ready to model","PENDING INPUTS",MIN(C170+E170,Inputs!$B$9))</f>
        <v>0</v>
      </c>
      <c r="H170" s="3">
        <f>IF(Inputs!$B$26&lt;&gt;"Ready to model","PENDING INPUTS",F170+G170)</f>
        <v>0</v>
      </c>
      <c r="I170" s="3">
        <f>IF(Inputs!$B$26&lt;&gt;"Ready to model","PENDING INPUTS",MAX(0,F170+G170-H170))</f>
        <v>0</v>
      </c>
      <c r="J170" s="3">
        <f>IF(Inputs!$B$26&lt;&gt;"Ready to model","PENDING INPUTS",IF(F170+G170&gt;H170,IF(F170+G170=0,0,H170*F170/(F170+G170)),MIN(B170+D170,F170+MAX(0,H170-F170-G170-IF((Inputs!$B$5)&lt;Inputs!$B$5,C170+E170-G170,0)))))</f>
        <v>0</v>
      </c>
      <c r="K170" s="3">
        <f>IF(Inputs!$B$26&lt;&gt;"Ready to model","PENDING INPUTS",MIN(C170+E170,MAX(0,H170-J170)))</f>
        <v>0</v>
      </c>
      <c r="L170" s="3">
        <f>IF(Inputs!$B$26&lt;&gt;"Ready to model","PENDING INPUTS",MAX(0,B170+D170-J170))</f>
        <v>0</v>
      </c>
      <c r="M170" s="3">
        <f>IF(Inputs!$B$26&lt;&gt;"Ready to model","PENDING INPUTS",MAX(0,C170+E170-K170))</f>
        <v>0</v>
      </c>
      <c r="N170" s="3">
        <f>IF(Inputs!$B$26&lt;&gt;"Ready to model","PENDING INPUTS",L170+M170)</f>
        <v>0</v>
      </c>
      <c r="O170" s="3">
        <f>IF(Inputs!$B$26&lt;&gt;"Ready to model","PENDING INPUTS",D170+E170+O169)</f>
        <v>5438.9299999999994</v>
      </c>
      <c r="P170" s="3">
        <f>IF(Inputs!$B$26&lt;&gt;"Ready to model","PENDING INPUTS",J170+K170+P169)</f>
        <v>15338.93</v>
      </c>
    </row>
    <row r="171" spans="1:16" ht="27.95" customHeight="1" x14ac:dyDescent="0.25">
      <c r="A171">
        <v>167</v>
      </c>
      <c r="B171" s="3">
        <f>IF(Inputs!$B$26&lt;&gt;"Ready to model","PENDING INPUTS",L170)</f>
        <v>0</v>
      </c>
      <c r="C171" s="3">
        <f>IF(Inputs!$B$26&lt;&gt;"Ready to model","PENDING INPUTS",M170)</f>
        <v>0</v>
      </c>
      <c r="D171" s="3">
        <f>IF(Inputs!$B$26&lt;&gt;"Ready to model","PENDING INPUTS",ROUND(B171*(Inputs!$B$5)/12,2))</f>
        <v>0</v>
      </c>
      <c r="E171" s="3">
        <f>IF(Inputs!$B$26&lt;&gt;"Ready to model","PENDING INPUTS",ROUND(C171*Inputs!$B$5/12,2))</f>
        <v>0</v>
      </c>
      <c r="F171" s="3">
        <f>IF(Inputs!$B$26&lt;&gt;"Ready to model","PENDING INPUTS",MIN(B171+D171,Inputs!$B$6))</f>
        <v>0</v>
      </c>
      <c r="G171" s="3">
        <f>IF(Inputs!$B$26&lt;&gt;"Ready to model","PENDING INPUTS",MIN(C171+E171,Inputs!$B$9))</f>
        <v>0</v>
      </c>
      <c r="H171" s="3">
        <f>IF(Inputs!$B$26&lt;&gt;"Ready to model","PENDING INPUTS",F171+G171)</f>
        <v>0</v>
      </c>
      <c r="I171" s="3">
        <f>IF(Inputs!$B$26&lt;&gt;"Ready to model","PENDING INPUTS",MAX(0,F171+G171-H171))</f>
        <v>0</v>
      </c>
      <c r="J171" s="3">
        <f>IF(Inputs!$B$26&lt;&gt;"Ready to model","PENDING INPUTS",IF(F171+G171&gt;H171,IF(F171+G171=0,0,H171*F171/(F171+G171)),MIN(B171+D171,F171+MAX(0,H171-F171-G171-IF((Inputs!$B$5)&lt;Inputs!$B$5,C171+E171-G171,0)))))</f>
        <v>0</v>
      </c>
      <c r="K171" s="3">
        <f>IF(Inputs!$B$26&lt;&gt;"Ready to model","PENDING INPUTS",MIN(C171+E171,MAX(0,H171-J171)))</f>
        <v>0</v>
      </c>
      <c r="L171" s="3">
        <f>IF(Inputs!$B$26&lt;&gt;"Ready to model","PENDING INPUTS",MAX(0,B171+D171-J171))</f>
        <v>0</v>
      </c>
      <c r="M171" s="3">
        <f>IF(Inputs!$B$26&lt;&gt;"Ready to model","PENDING INPUTS",MAX(0,C171+E171-K171))</f>
        <v>0</v>
      </c>
      <c r="N171" s="3">
        <f>IF(Inputs!$B$26&lt;&gt;"Ready to model","PENDING INPUTS",L171+M171)</f>
        <v>0</v>
      </c>
      <c r="O171" s="3">
        <f>IF(Inputs!$B$26&lt;&gt;"Ready to model","PENDING INPUTS",D171+E171+O170)</f>
        <v>5438.9299999999994</v>
      </c>
      <c r="P171" s="3">
        <f>IF(Inputs!$B$26&lt;&gt;"Ready to model","PENDING INPUTS",J171+K171+P170)</f>
        <v>15338.93</v>
      </c>
    </row>
    <row r="172" spans="1:16" ht="27.95" customHeight="1" x14ac:dyDescent="0.25">
      <c r="A172">
        <v>168</v>
      </c>
      <c r="B172" s="3">
        <f>IF(Inputs!$B$26&lt;&gt;"Ready to model","PENDING INPUTS",L171)</f>
        <v>0</v>
      </c>
      <c r="C172" s="3">
        <f>IF(Inputs!$B$26&lt;&gt;"Ready to model","PENDING INPUTS",M171)</f>
        <v>0</v>
      </c>
      <c r="D172" s="3">
        <f>IF(Inputs!$B$26&lt;&gt;"Ready to model","PENDING INPUTS",ROUND(B172*(Inputs!$B$5)/12,2))</f>
        <v>0</v>
      </c>
      <c r="E172" s="3">
        <f>IF(Inputs!$B$26&lt;&gt;"Ready to model","PENDING INPUTS",ROUND(C172*Inputs!$B$5/12,2))</f>
        <v>0</v>
      </c>
      <c r="F172" s="3">
        <f>IF(Inputs!$B$26&lt;&gt;"Ready to model","PENDING INPUTS",MIN(B172+D172,Inputs!$B$6))</f>
        <v>0</v>
      </c>
      <c r="G172" s="3">
        <f>IF(Inputs!$B$26&lt;&gt;"Ready to model","PENDING INPUTS",MIN(C172+E172,Inputs!$B$9))</f>
        <v>0</v>
      </c>
      <c r="H172" s="3">
        <f>IF(Inputs!$B$26&lt;&gt;"Ready to model","PENDING INPUTS",F172+G172)</f>
        <v>0</v>
      </c>
      <c r="I172" s="3">
        <f>IF(Inputs!$B$26&lt;&gt;"Ready to model","PENDING INPUTS",MAX(0,F172+G172-H172))</f>
        <v>0</v>
      </c>
      <c r="J172" s="3">
        <f>IF(Inputs!$B$26&lt;&gt;"Ready to model","PENDING INPUTS",IF(F172+G172&gt;H172,IF(F172+G172=0,0,H172*F172/(F172+G172)),MIN(B172+D172,F172+MAX(0,H172-F172-G172-IF((Inputs!$B$5)&lt;Inputs!$B$5,C172+E172-G172,0)))))</f>
        <v>0</v>
      </c>
      <c r="K172" s="3">
        <f>IF(Inputs!$B$26&lt;&gt;"Ready to model","PENDING INPUTS",MIN(C172+E172,MAX(0,H172-J172)))</f>
        <v>0</v>
      </c>
      <c r="L172" s="3">
        <f>IF(Inputs!$B$26&lt;&gt;"Ready to model","PENDING INPUTS",MAX(0,B172+D172-J172))</f>
        <v>0</v>
      </c>
      <c r="M172" s="3">
        <f>IF(Inputs!$B$26&lt;&gt;"Ready to model","PENDING INPUTS",MAX(0,C172+E172-K172))</f>
        <v>0</v>
      </c>
      <c r="N172" s="3">
        <f>IF(Inputs!$B$26&lt;&gt;"Ready to model","PENDING INPUTS",L172+M172)</f>
        <v>0</v>
      </c>
      <c r="O172" s="3">
        <f>IF(Inputs!$B$26&lt;&gt;"Ready to model","PENDING INPUTS",D172+E172+O171)</f>
        <v>5438.9299999999994</v>
      </c>
      <c r="P172" s="3">
        <f>IF(Inputs!$B$26&lt;&gt;"Ready to model","PENDING INPUTS",J172+K172+P171)</f>
        <v>15338.93</v>
      </c>
    </row>
    <row r="173" spans="1:16" ht="27.95" customHeight="1" x14ac:dyDescent="0.25">
      <c r="A173">
        <v>169</v>
      </c>
      <c r="B173" s="3">
        <f>IF(Inputs!$B$26&lt;&gt;"Ready to model","PENDING INPUTS",L172)</f>
        <v>0</v>
      </c>
      <c r="C173" s="3">
        <f>IF(Inputs!$B$26&lt;&gt;"Ready to model","PENDING INPUTS",M172)</f>
        <v>0</v>
      </c>
      <c r="D173" s="3">
        <f>IF(Inputs!$B$26&lt;&gt;"Ready to model","PENDING INPUTS",ROUND(B173*(Inputs!$B$5)/12,2))</f>
        <v>0</v>
      </c>
      <c r="E173" s="3">
        <f>IF(Inputs!$B$26&lt;&gt;"Ready to model","PENDING INPUTS",ROUND(C173*Inputs!$B$5/12,2))</f>
        <v>0</v>
      </c>
      <c r="F173" s="3">
        <f>IF(Inputs!$B$26&lt;&gt;"Ready to model","PENDING INPUTS",MIN(B173+D173,Inputs!$B$6))</f>
        <v>0</v>
      </c>
      <c r="G173" s="3">
        <f>IF(Inputs!$B$26&lt;&gt;"Ready to model","PENDING INPUTS",MIN(C173+E173,Inputs!$B$9))</f>
        <v>0</v>
      </c>
      <c r="H173" s="3">
        <f>IF(Inputs!$B$26&lt;&gt;"Ready to model","PENDING INPUTS",F173+G173)</f>
        <v>0</v>
      </c>
      <c r="I173" s="3">
        <f>IF(Inputs!$B$26&lt;&gt;"Ready to model","PENDING INPUTS",MAX(0,F173+G173-H173))</f>
        <v>0</v>
      </c>
      <c r="J173" s="3">
        <f>IF(Inputs!$B$26&lt;&gt;"Ready to model","PENDING INPUTS",IF(F173+G173&gt;H173,IF(F173+G173=0,0,H173*F173/(F173+G173)),MIN(B173+D173,F173+MAX(0,H173-F173-G173-IF((Inputs!$B$5)&lt;Inputs!$B$5,C173+E173-G173,0)))))</f>
        <v>0</v>
      </c>
      <c r="K173" s="3">
        <f>IF(Inputs!$B$26&lt;&gt;"Ready to model","PENDING INPUTS",MIN(C173+E173,MAX(0,H173-J173)))</f>
        <v>0</v>
      </c>
      <c r="L173" s="3">
        <f>IF(Inputs!$B$26&lt;&gt;"Ready to model","PENDING INPUTS",MAX(0,B173+D173-J173))</f>
        <v>0</v>
      </c>
      <c r="M173" s="3">
        <f>IF(Inputs!$B$26&lt;&gt;"Ready to model","PENDING INPUTS",MAX(0,C173+E173-K173))</f>
        <v>0</v>
      </c>
      <c r="N173" s="3">
        <f>IF(Inputs!$B$26&lt;&gt;"Ready to model","PENDING INPUTS",L173+M173)</f>
        <v>0</v>
      </c>
      <c r="O173" s="3">
        <f>IF(Inputs!$B$26&lt;&gt;"Ready to model","PENDING INPUTS",D173+E173+O172)</f>
        <v>5438.9299999999994</v>
      </c>
      <c r="P173" s="3">
        <f>IF(Inputs!$B$26&lt;&gt;"Ready to model","PENDING INPUTS",J173+K173+P172)</f>
        <v>15338.93</v>
      </c>
    </row>
    <row r="174" spans="1:16" ht="27.95" customHeight="1" x14ac:dyDescent="0.25">
      <c r="A174">
        <v>170</v>
      </c>
      <c r="B174" s="3">
        <f>IF(Inputs!$B$26&lt;&gt;"Ready to model","PENDING INPUTS",L173)</f>
        <v>0</v>
      </c>
      <c r="C174" s="3">
        <f>IF(Inputs!$B$26&lt;&gt;"Ready to model","PENDING INPUTS",M173)</f>
        <v>0</v>
      </c>
      <c r="D174" s="3">
        <f>IF(Inputs!$B$26&lt;&gt;"Ready to model","PENDING INPUTS",ROUND(B174*(Inputs!$B$5)/12,2))</f>
        <v>0</v>
      </c>
      <c r="E174" s="3">
        <f>IF(Inputs!$B$26&lt;&gt;"Ready to model","PENDING INPUTS",ROUND(C174*Inputs!$B$5/12,2))</f>
        <v>0</v>
      </c>
      <c r="F174" s="3">
        <f>IF(Inputs!$B$26&lt;&gt;"Ready to model","PENDING INPUTS",MIN(B174+D174,Inputs!$B$6))</f>
        <v>0</v>
      </c>
      <c r="G174" s="3">
        <f>IF(Inputs!$B$26&lt;&gt;"Ready to model","PENDING INPUTS",MIN(C174+E174,Inputs!$B$9))</f>
        <v>0</v>
      </c>
      <c r="H174" s="3">
        <f>IF(Inputs!$B$26&lt;&gt;"Ready to model","PENDING INPUTS",F174+G174)</f>
        <v>0</v>
      </c>
      <c r="I174" s="3">
        <f>IF(Inputs!$B$26&lt;&gt;"Ready to model","PENDING INPUTS",MAX(0,F174+G174-H174))</f>
        <v>0</v>
      </c>
      <c r="J174" s="3">
        <f>IF(Inputs!$B$26&lt;&gt;"Ready to model","PENDING INPUTS",IF(F174+G174&gt;H174,IF(F174+G174=0,0,H174*F174/(F174+G174)),MIN(B174+D174,F174+MAX(0,H174-F174-G174-IF((Inputs!$B$5)&lt;Inputs!$B$5,C174+E174-G174,0)))))</f>
        <v>0</v>
      </c>
      <c r="K174" s="3">
        <f>IF(Inputs!$B$26&lt;&gt;"Ready to model","PENDING INPUTS",MIN(C174+E174,MAX(0,H174-J174)))</f>
        <v>0</v>
      </c>
      <c r="L174" s="3">
        <f>IF(Inputs!$B$26&lt;&gt;"Ready to model","PENDING INPUTS",MAX(0,B174+D174-J174))</f>
        <v>0</v>
      </c>
      <c r="M174" s="3">
        <f>IF(Inputs!$B$26&lt;&gt;"Ready to model","PENDING INPUTS",MAX(0,C174+E174-K174))</f>
        <v>0</v>
      </c>
      <c r="N174" s="3">
        <f>IF(Inputs!$B$26&lt;&gt;"Ready to model","PENDING INPUTS",L174+M174)</f>
        <v>0</v>
      </c>
      <c r="O174" s="3">
        <f>IF(Inputs!$B$26&lt;&gt;"Ready to model","PENDING INPUTS",D174+E174+O173)</f>
        <v>5438.9299999999994</v>
      </c>
      <c r="P174" s="3">
        <f>IF(Inputs!$B$26&lt;&gt;"Ready to model","PENDING INPUTS",J174+K174+P173)</f>
        <v>15338.93</v>
      </c>
    </row>
    <row r="175" spans="1:16" ht="27.95" customHeight="1" x14ac:dyDescent="0.25">
      <c r="A175">
        <v>171</v>
      </c>
      <c r="B175" s="3">
        <f>IF(Inputs!$B$26&lt;&gt;"Ready to model","PENDING INPUTS",L174)</f>
        <v>0</v>
      </c>
      <c r="C175" s="3">
        <f>IF(Inputs!$B$26&lt;&gt;"Ready to model","PENDING INPUTS",M174)</f>
        <v>0</v>
      </c>
      <c r="D175" s="3">
        <f>IF(Inputs!$B$26&lt;&gt;"Ready to model","PENDING INPUTS",ROUND(B175*(Inputs!$B$5)/12,2))</f>
        <v>0</v>
      </c>
      <c r="E175" s="3">
        <f>IF(Inputs!$B$26&lt;&gt;"Ready to model","PENDING INPUTS",ROUND(C175*Inputs!$B$5/12,2))</f>
        <v>0</v>
      </c>
      <c r="F175" s="3">
        <f>IF(Inputs!$B$26&lt;&gt;"Ready to model","PENDING INPUTS",MIN(B175+D175,Inputs!$B$6))</f>
        <v>0</v>
      </c>
      <c r="G175" s="3">
        <f>IF(Inputs!$B$26&lt;&gt;"Ready to model","PENDING INPUTS",MIN(C175+E175,Inputs!$B$9))</f>
        <v>0</v>
      </c>
      <c r="H175" s="3">
        <f>IF(Inputs!$B$26&lt;&gt;"Ready to model","PENDING INPUTS",F175+G175)</f>
        <v>0</v>
      </c>
      <c r="I175" s="3">
        <f>IF(Inputs!$B$26&lt;&gt;"Ready to model","PENDING INPUTS",MAX(0,F175+G175-H175))</f>
        <v>0</v>
      </c>
      <c r="J175" s="3">
        <f>IF(Inputs!$B$26&lt;&gt;"Ready to model","PENDING INPUTS",IF(F175+G175&gt;H175,IF(F175+G175=0,0,H175*F175/(F175+G175)),MIN(B175+D175,F175+MAX(0,H175-F175-G175-IF((Inputs!$B$5)&lt;Inputs!$B$5,C175+E175-G175,0)))))</f>
        <v>0</v>
      </c>
      <c r="K175" s="3">
        <f>IF(Inputs!$B$26&lt;&gt;"Ready to model","PENDING INPUTS",MIN(C175+E175,MAX(0,H175-J175)))</f>
        <v>0</v>
      </c>
      <c r="L175" s="3">
        <f>IF(Inputs!$B$26&lt;&gt;"Ready to model","PENDING INPUTS",MAX(0,B175+D175-J175))</f>
        <v>0</v>
      </c>
      <c r="M175" s="3">
        <f>IF(Inputs!$B$26&lt;&gt;"Ready to model","PENDING INPUTS",MAX(0,C175+E175-K175))</f>
        <v>0</v>
      </c>
      <c r="N175" s="3">
        <f>IF(Inputs!$B$26&lt;&gt;"Ready to model","PENDING INPUTS",L175+M175)</f>
        <v>0</v>
      </c>
      <c r="O175" s="3">
        <f>IF(Inputs!$B$26&lt;&gt;"Ready to model","PENDING INPUTS",D175+E175+O174)</f>
        <v>5438.9299999999994</v>
      </c>
      <c r="P175" s="3">
        <f>IF(Inputs!$B$26&lt;&gt;"Ready to model","PENDING INPUTS",J175+K175+P174)</f>
        <v>15338.93</v>
      </c>
    </row>
    <row r="176" spans="1:16" ht="27.95" customHeight="1" x14ac:dyDescent="0.25">
      <c r="A176">
        <v>172</v>
      </c>
      <c r="B176" s="3">
        <f>IF(Inputs!$B$26&lt;&gt;"Ready to model","PENDING INPUTS",L175)</f>
        <v>0</v>
      </c>
      <c r="C176" s="3">
        <f>IF(Inputs!$B$26&lt;&gt;"Ready to model","PENDING INPUTS",M175)</f>
        <v>0</v>
      </c>
      <c r="D176" s="3">
        <f>IF(Inputs!$B$26&lt;&gt;"Ready to model","PENDING INPUTS",ROUND(B176*(Inputs!$B$5)/12,2))</f>
        <v>0</v>
      </c>
      <c r="E176" s="3">
        <f>IF(Inputs!$B$26&lt;&gt;"Ready to model","PENDING INPUTS",ROUND(C176*Inputs!$B$5/12,2))</f>
        <v>0</v>
      </c>
      <c r="F176" s="3">
        <f>IF(Inputs!$B$26&lt;&gt;"Ready to model","PENDING INPUTS",MIN(B176+D176,Inputs!$B$6))</f>
        <v>0</v>
      </c>
      <c r="G176" s="3">
        <f>IF(Inputs!$B$26&lt;&gt;"Ready to model","PENDING INPUTS",MIN(C176+E176,Inputs!$B$9))</f>
        <v>0</v>
      </c>
      <c r="H176" s="3">
        <f>IF(Inputs!$B$26&lt;&gt;"Ready to model","PENDING INPUTS",F176+G176)</f>
        <v>0</v>
      </c>
      <c r="I176" s="3">
        <f>IF(Inputs!$B$26&lt;&gt;"Ready to model","PENDING INPUTS",MAX(0,F176+G176-H176))</f>
        <v>0</v>
      </c>
      <c r="J176" s="3">
        <f>IF(Inputs!$B$26&lt;&gt;"Ready to model","PENDING INPUTS",IF(F176+G176&gt;H176,IF(F176+G176=0,0,H176*F176/(F176+G176)),MIN(B176+D176,F176+MAX(0,H176-F176-G176-IF((Inputs!$B$5)&lt;Inputs!$B$5,C176+E176-G176,0)))))</f>
        <v>0</v>
      </c>
      <c r="K176" s="3">
        <f>IF(Inputs!$B$26&lt;&gt;"Ready to model","PENDING INPUTS",MIN(C176+E176,MAX(0,H176-J176)))</f>
        <v>0</v>
      </c>
      <c r="L176" s="3">
        <f>IF(Inputs!$B$26&lt;&gt;"Ready to model","PENDING INPUTS",MAX(0,B176+D176-J176))</f>
        <v>0</v>
      </c>
      <c r="M176" s="3">
        <f>IF(Inputs!$B$26&lt;&gt;"Ready to model","PENDING INPUTS",MAX(0,C176+E176-K176))</f>
        <v>0</v>
      </c>
      <c r="N176" s="3">
        <f>IF(Inputs!$B$26&lt;&gt;"Ready to model","PENDING INPUTS",L176+M176)</f>
        <v>0</v>
      </c>
      <c r="O176" s="3">
        <f>IF(Inputs!$B$26&lt;&gt;"Ready to model","PENDING INPUTS",D176+E176+O175)</f>
        <v>5438.9299999999994</v>
      </c>
      <c r="P176" s="3">
        <f>IF(Inputs!$B$26&lt;&gt;"Ready to model","PENDING INPUTS",J176+K176+P175)</f>
        <v>15338.93</v>
      </c>
    </row>
    <row r="177" spans="1:16" ht="27.95" customHeight="1" x14ac:dyDescent="0.25">
      <c r="A177">
        <v>173</v>
      </c>
      <c r="B177" s="3">
        <f>IF(Inputs!$B$26&lt;&gt;"Ready to model","PENDING INPUTS",L176)</f>
        <v>0</v>
      </c>
      <c r="C177" s="3">
        <f>IF(Inputs!$B$26&lt;&gt;"Ready to model","PENDING INPUTS",M176)</f>
        <v>0</v>
      </c>
      <c r="D177" s="3">
        <f>IF(Inputs!$B$26&lt;&gt;"Ready to model","PENDING INPUTS",ROUND(B177*(Inputs!$B$5)/12,2))</f>
        <v>0</v>
      </c>
      <c r="E177" s="3">
        <f>IF(Inputs!$B$26&lt;&gt;"Ready to model","PENDING INPUTS",ROUND(C177*Inputs!$B$5/12,2))</f>
        <v>0</v>
      </c>
      <c r="F177" s="3">
        <f>IF(Inputs!$B$26&lt;&gt;"Ready to model","PENDING INPUTS",MIN(B177+D177,Inputs!$B$6))</f>
        <v>0</v>
      </c>
      <c r="G177" s="3">
        <f>IF(Inputs!$B$26&lt;&gt;"Ready to model","PENDING INPUTS",MIN(C177+E177,Inputs!$B$9))</f>
        <v>0</v>
      </c>
      <c r="H177" s="3">
        <f>IF(Inputs!$B$26&lt;&gt;"Ready to model","PENDING INPUTS",F177+G177)</f>
        <v>0</v>
      </c>
      <c r="I177" s="3">
        <f>IF(Inputs!$B$26&lt;&gt;"Ready to model","PENDING INPUTS",MAX(0,F177+G177-H177))</f>
        <v>0</v>
      </c>
      <c r="J177" s="3">
        <f>IF(Inputs!$B$26&lt;&gt;"Ready to model","PENDING INPUTS",IF(F177+G177&gt;H177,IF(F177+G177=0,0,H177*F177/(F177+G177)),MIN(B177+D177,F177+MAX(0,H177-F177-G177-IF((Inputs!$B$5)&lt;Inputs!$B$5,C177+E177-G177,0)))))</f>
        <v>0</v>
      </c>
      <c r="K177" s="3">
        <f>IF(Inputs!$B$26&lt;&gt;"Ready to model","PENDING INPUTS",MIN(C177+E177,MAX(0,H177-J177)))</f>
        <v>0</v>
      </c>
      <c r="L177" s="3">
        <f>IF(Inputs!$B$26&lt;&gt;"Ready to model","PENDING INPUTS",MAX(0,B177+D177-J177))</f>
        <v>0</v>
      </c>
      <c r="M177" s="3">
        <f>IF(Inputs!$B$26&lt;&gt;"Ready to model","PENDING INPUTS",MAX(0,C177+E177-K177))</f>
        <v>0</v>
      </c>
      <c r="N177" s="3">
        <f>IF(Inputs!$B$26&lt;&gt;"Ready to model","PENDING INPUTS",L177+M177)</f>
        <v>0</v>
      </c>
      <c r="O177" s="3">
        <f>IF(Inputs!$B$26&lt;&gt;"Ready to model","PENDING INPUTS",D177+E177+O176)</f>
        <v>5438.9299999999994</v>
      </c>
      <c r="P177" s="3">
        <f>IF(Inputs!$B$26&lt;&gt;"Ready to model","PENDING INPUTS",J177+K177+P176)</f>
        <v>15338.93</v>
      </c>
    </row>
    <row r="178" spans="1:16" ht="27.95" customHeight="1" x14ac:dyDescent="0.25">
      <c r="A178">
        <v>174</v>
      </c>
      <c r="B178" s="3">
        <f>IF(Inputs!$B$26&lt;&gt;"Ready to model","PENDING INPUTS",L177)</f>
        <v>0</v>
      </c>
      <c r="C178" s="3">
        <f>IF(Inputs!$B$26&lt;&gt;"Ready to model","PENDING INPUTS",M177)</f>
        <v>0</v>
      </c>
      <c r="D178" s="3">
        <f>IF(Inputs!$B$26&lt;&gt;"Ready to model","PENDING INPUTS",ROUND(B178*(Inputs!$B$5)/12,2))</f>
        <v>0</v>
      </c>
      <c r="E178" s="3">
        <f>IF(Inputs!$B$26&lt;&gt;"Ready to model","PENDING INPUTS",ROUND(C178*Inputs!$B$5/12,2))</f>
        <v>0</v>
      </c>
      <c r="F178" s="3">
        <f>IF(Inputs!$B$26&lt;&gt;"Ready to model","PENDING INPUTS",MIN(B178+D178,Inputs!$B$6))</f>
        <v>0</v>
      </c>
      <c r="G178" s="3">
        <f>IF(Inputs!$B$26&lt;&gt;"Ready to model","PENDING INPUTS",MIN(C178+E178,Inputs!$B$9))</f>
        <v>0</v>
      </c>
      <c r="H178" s="3">
        <f>IF(Inputs!$B$26&lt;&gt;"Ready to model","PENDING INPUTS",F178+G178)</f>
        <v>0</v>
      </c>
      <c r="I178" s="3">
        <f>IF(Inputs!$B$26&lt;&gt;"Ready to model","PENDING INPUTS",MAX(0,F178+G178-H178))</f>
        <v>0</v>
      </c>
      <c r="J178" s="3">
        <f>IF(Inputs!$B$26&lt;&gt;"Ready to model","PENDING INPUTS",IF(F178+G178&gt;H178,IF(F178+G178=0,0,H178*F178/(F178+G178)),MIN(B178+D178,F178+MAX(0,H178-F178-G178-IF((Inputs!$B$5)&lt;Inputs!$B$5,C178+E178-G178,0)))))</f>
        <v>0</v>
      </c>
      <c r="K178" s="3">
        <f>IF(Inputs!$B$26&lt;&gt;"Ready to model","PENDING INPUTS",MIN(C178+E178,MAX(0,H178-J178)))</f>
        <v>0</v>
      </c>
      <c r="L178" s="3">
        <f>IF(Inputs!$B$26&lt;&gt;"Ready to model","PENDING INPUTS",MAX(0,B178+D178-J178))</f>
        <v>0</v>
      </c>
      <c r="M178" s="3">
        <f>IF(Inputs!$B$26&lt;&gt;"Ready to model","PENDING INPUTS",MAX(0,C178+E178-K178))</f>
        <v>0</v>
      </c>
      <c r="N178" s="3">
        <f>IF(Inputs!$B$26&lt;&gt;"Ready to model","PENDING INPUTS",L178+M178)</f>
        <v>0</v>
      </c>
      <c r="O178" s="3">
        <f>IF(Inputs!$B$26&lt;&gt;"Ready to model","PENDING INPUTS",D178+E178+O177)</f>
        <v>5438.9299999999994</v>
      </c>
      <c r="P178" s="3">
        <f>IF(Inputs!$B$26&lt;&gt;"Ready to model","PENDING INPUTS",J178+K178+P177)</f>
        <v>15338.93</v>
      </c>
    </row>
    <row r="179" spans="1:16" ht="27.95" customHeight="1" x14ac:dyDescent="0.25">
      <c r="A179">
        <v>175</v>
      </c>
      <c r="B179" s="3">
        <f>IF(Inputs!$B$26&lt;&gt;"Ready to model","PENDING INPUTS",L178)</f>
        <v>0</v>
      </c>
      <c r="C179" s="3">
        <f>IF(Inputs!$B$26&lt;&gt;"Ready to model","PENDING INPUTS",M178)</f>
        <v>0</v>
      </c>
      <c r="D179" s="3">
        <f>IF(Inputs!$B$26&lt;&gt;"Ready to model","PENDING INPUTS",ROUND(B179*(Inputs!$B$5)/12,2))</f>
        <v>0</v>
      </c>
      <c r="E179" s="3">
        <f>IF(Inputs!$B$26&lt;&gt;"Ready to model","PENDING INPUTS",ROUND(C179*Inputs!$B$5/12,2))</f>
        <v>0</v>
      </c>
      <c r="F179" s="3">
        <f>IF(Inputs!$B$26&lt;&gt;"Ready to model","PENDING INPUTS",MIN(B179+D179,Inputs!$B$6))</f>
        <v>0</v>
      </c>
      <c r="G179" s="3">
        <f>IF(Inputs!$B$26&lt;&gt;"Ready to model","PENDING INPUTS",MIN(C179+E179,Inputs!$B$9))</f>
        <v>0</v>
      </c>
      <c r="H179" s="3">
        <f>IF(Inputs!$B$26&lt;&gt;"Ready to model","PENDING INPUTS",F179+G179)</f>
        <v>0</v>
      </c>
      <c r="I179" s="3">
        <f>IF(Inputs!$B$26&lt;&gt;"Ready to model","PENDING INPUTS",MAX(0,F179+G179-H179))</f>
        <v>0</v>
      </c>
      <c r="J179" s="3">
        <f>IF(Inputs!$B$26&lt;&gt;"Ready to model","PENDING INPUTS",IF(F179+G179&gt;H179,IF(F179+G179=0,0,H179*F179/(F179+G179)),MIN(B179+D179,F179+MAX(0,H179-F179-G179-IF((Inputs!$B$5)&lt;Inputs!$B$5,C179+E179-G179,0)))))</f>
        <v>0</v>
      </c>
      <c r="K179" s="3">
        <f>IF(Inputs!$B$26&lt;&gt;"Ready to model","PENDING INPUTS",MIN(C179+E179,MAX(0,H179-J179)))</f>
        <v>0</v>
      </c>
      <c r="L179" s="3">
        <f>IF(Inputs!$B$26&lt;&gt;"Ready to model","PENDING INPUTS",MAX(0,B179+D179-J179))</f>
        <v>0</v>
      </c>
      <c r="M179" s="3">
        <f>IF(Inputs!$B$26&lt;&gt;"Ready to model","PENDING INPUTS",MAX(0,C179+E179-K179))</f>
        <v>0</v>
      </c>
      <c r="N179" s="3">
        <f>IF(Inputs!$B$26&lt;&gt;"Ready to model","PENDING INPUTS",L179+M179)</f>
        <v>0</v>
      </c>
      <c r="O179" s="3">
        <f>IF(Inputs!$B$26&lt;&gt;"Ready to model","PENDING INPUTS",D179+E179+O178)</f>
        <v>5438.9299999999994</v>
      </c>
      <c r="P179" s="3">
        <f>IF(Inputs!$B$26&lt;&gt;"Ready to model","PENDING INPUTS",J179+K179+P178)</f>
        <v>15338.93</v>
      </c>
    </row>
    <row r="180" spans="1:16" ht="27.95" customHeight="1" x14ac:dyDescent="0.25">
      <c r="A180">
        <v>176</v>
      </c>
      <c r="B180" s="3">
        <f>IF(Inputs!$B$26&lt;&gt;"Ready to model","PENDING INPUTS",L179)</f>
        <v>0</v>
      </c>
      <c r="C180" s="3">
        <f>IF(Inputs!$B$26&lt;&gt;"Ready to model","PENDING INPUTS",M179)</f>
        <v>0</v>
      </c>
      <c r="D180" s="3">
        <f>IF(Inputs!$B$26&lt;&gt;"Ready to model","PENDING INPUTS",ROUND(B180*(Inputs!$B$5)/12,2))</f>
        <v>0</v>
      </c>
      <c r="E180" s="3">
        <f>IF(Inputs!$B$26&lt;&gt;"Ready to model","PENDING INPUTS",ROUND(C180*Inputs!$B$5/12,2))</f>
        <v>0</v>
      </c>
      <c r="F180" s="3">
        <f>IF(Inputs!$B$26&lt;&gt;"Ready to model","PENDING INPUTS",MIN(B180+D180,Inputs!$B$6))</f>
        <v>0</v>
      </c>
      <c r="G180" s="3">
        <f>IF(Inputs!$B$26&lt;&gt;"Ready to model","PENDING INPUTS",MIN(C180+E180,Inputs!$B$9))</f>
        <v>0</v>
      </c>
      <c r="H180" s="3">
        <f>IF(Inputs!$B$26&lt;&gt;"Ready to model","PENDING INPUTS",F180+G180)</f>
        <v>0</v>
      </c>
      <c r="I180" s="3">
        <f>IF(Inputs!$B$26&lt;&gt;"Ready to model","PENDING INPUTS",MAX(0,F180+G180-H180))</f>
        <v>0</v>
      </c>
      <c r="J180" s="3">
        <f>IF(Inputs!$B$26&lt;&gt;"Ready to model","PENDING INPUTS",IF(F180+G180&gt;H180,IF(F180+G180=0,0,H180*F180/(F180+G180)),MIN(B180+D180,F180+MAX(0,H180-F180-G180-IF((Inputs!$B$5)&lt;Inputs!$B$5,C180+E180-G180,0)))))</f>
        <v>0</v>
      </c>
      <c r="K180" s="3">
        <f>IF(Inputs!$B$26&lt;&gt;"Ready to model","PENDING INPUTS",MIN(C180+E180,MAX(0,H180-J180)))</f>
        <v>0</v>
      </c>
      <c r="L180" s="3">
        <f>IF(Inputs!$B$26&lt;&gt;"Ready to model","PENDING INPUTS",MAX(0,B180+D180-J180))</f>
        <v>0</v>
      </c>
      <c r="M180" s="3">
        <f>IF(Inputs!$B$26&lt;&gt;"Ready to model","PENDING INPUTS",MAX(0,C180+E180-K180))</f>
        <v>0</v>
      </c>
      <c r="N180" s="3">
        <f>IF(Inputs!$B$26&lt;&gt;"Ready to model","PENDING INPUTS",L180+M180)</f>
        <v>0</v>
      </c>
      <c r="O180" s="3">
        <f>IF(Inputs!$B$26&lt;&gt;"Ready to model","PENDING INPUTS",D180+E180+O179)</f>
        <v>5438.9299999999994</v>
      </c>
      <c r="P180" s="3">
        <f>IF(Inputs!$B$26&lt;&gt;"Ready to model","PENDING INPUTS",J180+K180+P179)</f>
        <v>15338.93</v>
      </c>
    </row>
    <row r="181" spans="1:16" ht="27.95" customHeight="1" x14ac:dyDescent="0.25">
      <c r="A181">
        <v>177</v>
      </c>
      <c r="B181" s="3">
        <f>IF(Inputs!$B$26&lt;&gt;"Ready to model","PENDING INPUTS",L180)</f>
        <v>0</v>
      </c>
      <c r="C181" s="3">
        <f>IF(Inputs!$B$26&lt;&gt;"Ready to model","PENDING INPUTS",M180)</f>
        <v>0</v>
      </c>
      <c r="D181" s="3">
        <f>IF(Inputs!$B$26&lt;&gt;"Ready to model","PENDING INPUTS",ROUND(B181*(Inputs!$B$5)/12,2))</f>
        <v>0</v>
      </c>
      <c r="E181" s="3">
        <f>IF(Inputs!$B$26&lt;&gt;"Ready to model","PENDING INPUTS",ROUND(C181*Inputs!$B$5/12,2))</f>
        <v>0</v>
      </c>
      <c r="F181" s="3">
        <f>IF(Inputs!$B$26&lt;&gt;"Ready to model","PENDING INPUTS",MIN(B181+D181,Inputs!$B$6))</f>
        <v>0</v>
      </c>
      <c r="G181" s="3">
        <f>IF(Inputs!$B$26&lt;&gt;"Ready to model","PENDING INPUTS",MIN(C181+E181,Inputs!$B$9))</f>
        <v>0</v>
      </c>
      <c r="H181" s="3">
        <f>IF(Inputs!$B$26&lt;&gt;"Ready to model","PENDING INPUTS",F181+G181)</f>
        <v>0</v>
      </c>
      <c r="I181" s="3">
        <f>IF(Inputs!$B$26&lt;&gt;"Ready to model","PENDING INPUTS",MAX(0,F181+G181-H181))</f>
        <v>0</v>
      </c>
      <c r="J181" s="3">
        <f>IF(Inputs!$B$26&lt;&gt;"Ready to model","PENDING INPUTS",IF(F181+G181&gt;H181,IF(F181+G181=0,0,H181*F181/(F181+G181)),MIN(B181+D181,F181+MAX(0,H181-F181-G181-IF((Inputs!$B$5)&lt;Inputs!$B$5,C181+E181-G181,0)))))</f>
        <v>0</v>
      </c>
      <c r="K181" s="3">
        <f>IF(Inputs!$B$26&lt;&gt;"Ready to model","PENDING INPUTS",MIN(C181+E181,MAX(0,H181-J181)))</f>
        <v>0</v>
      </c>
      <c r="L181" s="3">
        <f>IF(Inputs!$B$26&lt;&gt;"Ready to model","PENDING INPUTS",MAX(0,B181+D181-J181))</f>
        <v>0</v>
      </c>
      <c r="M181" s="3">
        <f>IF(Inputs!$B$26&lt;&gt;"Ready to model","PENDING INPUTS",MAX(0,C181+E181-K181))</f>
        <v>0</v>
      </c>
      <c r="N181" s="3">
        <f>IF(Inputs!$B$26&lt;&gt;"Ready to model","PENDING INPUTS",L181+M181)</f>
        <v>0</v>
      </c>
      <c r="O181" s="3">
        <f>IF(Inputs!$B$26&lt;&gt;"Ready to model","PENDING INPUTS",D181+E181+O180)</f>
        <v>5438.9299999999994</v>
      </c>
      <c r="P181" s="3">
        <f>IF(Inputs!$B$26&lt;&gt;"Ready to model","PENDING INPUTS",J181+K181+P180)</f>
        <v>15338.93</v>
      </c>
    </row>
    <row r="182" spans="1:16" ht="27.95" customHeight="1" x14ac:dyDescent="0.25">
      <c r="A182">
        <v>178</v>
      </c>
      <c r="B182" s="3">
        <f>IF(Inputs!$B$26&lt;&gt;"Ready to model","PENDING INPUTS",L181)</f>
        <v>0</v>
      </c>
      <c r="C182" s="3">
        <f>IF(Inputs!$B$26&lt;&gt;"Ready to model","PENDING INPUTS",M181)</f>
        <v>0</v>
      </c>
      <c r="D182" s="3">
        <f>IF(Inputs!$B$26&lt;&gt;"Ready to model","PENDING INPUTS",ROUND(B182*(Inputs!$B$5)/12,2))</f>
        <v>0</v>
      </c>
      <c r="E182" s="3">
        <f>IF(Inputs!$B$26&lt;&gt;"Ready to model","PENDING INPUTS",ROUND(C182*Inputs!$B$5/12,2))</f>
        <v>0</v>
      </c>
      <c r="F182" s="3">
        <f>IF(Inputs!$B$26&lt;&gt;"Ready to model","PENDING INPUTS",MIN(B182+D182,Inputs!$B$6))</f>
        <v>0</v>
      </c>
      <c r="G182" s="3">
        <f>IF(Inputs!$B$26&lt;&gt;"Ready to model","PENDING INPUTS",MIN(C182+E182,Inputs!$B$9))</f>
        <v>0</v>
      </c>
      <c r="H182" s="3">
        <f>IF(Inputs!$B$26&lt;&gt;"Ready to model","PENDING INPUTS",F182+G182)</f>
        <v>0</v>
      </c>
      <c r="I182" s="3">
        <f>IF(Inputs!$B$26&lt;&gt;"Ready to model","PENDING INPUTS",MAX(0,F182+G182-H182))</f>
        <v>0</v>
      </c>
      <c r="J182" s="3">
        <f>IF(Inputs!$B$26&lt;&gt;"Ready to model","PENDING INPUTS",IF(F182+G182&gt;H182,IF(F182+G182=0,0,H182*F182/(F182+G182)),MIN(B182+D182,F182+MAX(0,H182-F182-G182-IF((Inputs!$B$5)&lt;Inputs!$B$5,C182+E182-G182,0)))))</f>
        <v>0</v>
      </c>
      <c r="K182" s="3">
        <f>IF(Inputs!$B$26&lt;&gt;"Ready to model","PENDING INPUTS",MIN(C182+E182,MAX(0,H182-J182)))</f>
        <v>0</v>
      </c>
      <c r="L182" s="3">
        <f>IF(Inputs!$B$26&lt;&gt;"Ready to model","PENDING INPUTS",MAX(0,B182+D182-J182))</f>
        <v>0</v>
      </c>
      <c r="M182" s="3">
        <f>IF(Inputs!$B$26&lt;&gt;"Ready to model","PENDING INPUTS",MAX(0,C182+E182-K182))</f>
        <v>0</v>
      </c>
      <c r="N182" s="3">
        <f>IF(Inputs!$B$26&lt;&gt;"Ready to model","PENDING INPUTS",L182+M182)</f>
        <v>0</v>
      </c>
      <c r="O182" s="3">
        <f>IF(Inputs!$B$26&lt;&gt;"Ready to model","PENDING INPUTS",D182+E182+O181)</f>
        <v>5438.9299999999994</v>
      </c>
      <c r="P182" s="3">
        <f>IF(Inputs!$B$26&lt;&gt;"Ready to model","PENDING INPUTS",J182+K182+P181)</f>
        <v>15338.93</v>
      </c>
    </row>
    <row r="183" spans="1:16" ht="27.95" customHeight="1" x14ac:dyDescent="0.25">
      <c r="A183">
        <v>179</v>
      </c>
      <c r="B183" s="3">
        <f>IF(Inputs!$B$26&lt;&gt;"Ready to model","PENDING INPUTS",L182)</f>
        <v>0</v>
      </c>
      <c r="C183" s="3">
        <f>IF(Inputs!$B$26&lt;&gt;"Ready to model","PENDING INPUTS",M182)</f>
        <v>0</v>
      </c>
      <c r="D183" s="3">
        <f>IF(Inputs!$B$26&lt;&gt;"Ready to model","PENDING INPUTS",ROUND(B183*(Inputs!$B$5)/12,2))</f>
        <v>0</v>
      </c>
      <c r="E183" s="3">
        <f>IF(Inputs!$B$26&lt;&gt;"Ready to model","PENDING INPUTS",ROUND(C183*Inputs!$B$5/12,2))</f>
        <v>0</v>
      </c>
      <c r="F183" s="3">
        <f>IF(Inputs!$B$26&lt;&gt;"Ready to model","PENDING INPUTS",MIN(B183+D183,Inputs!$B$6))</f>
        <v>0</v>
      </c>
      <c r="G183" s="3">
        <f>IF(Inputs!$B$26&lt;&gt;"Ready to model","PENDING INPUTS",MIN(C183+E183,Inputs!$B$9))</f>
        <v>0</v>
      </c>
      <c r="H183" s="3">
        <f>IF(Inputs!$B$26&lt;&gt;"Ready to model","PENDING INPUTS",F183+G183)</f>
        <v>0</v>
      </c>
      <c r="I183" s="3">
        <f>IF(Inputs!$B$26&lt;&gt;"Ready to model","PENDING INPUTS",MAX(0,F183+G183-H183))</f>
        <v>0</v>
      </c>
      <c r="J183" s="3">
        <f>IF(Inputs!$B$26&lt;&gt;"Ready to model","PENDING INPUTS",IF(F183+G183&gt;H183,IF(F183+G183=0,0,H183*F183/(F183+G183)),MIN(B183+D183,F183+MAX(0,H183-F183-G183-IF((Inputs!$B$5)&lt;Inputs!$B$5,C183+E183-G183,0)))))</f>
        <v>0</v>
      </c>
      <c r="K183" s="3">
        <f>IF(Inputs!$B$26&lt;&gt;"Ready to model","PENDING INPUTS",MIN(C183+E183,MAX(0,H183-J183)))</f>
        <v>0</v>
      </c>
      <c r="L183" s="3">
        <f>IF(Inputs!$B$26&lt;&gt;"Ready to model","PENDING INPUTS",MAX(0,B183+D183-J183))</f>
        <v>0</v>
      </c>
      <c r="M183" s="3">
        <f>IF(Inputs!$B$26&lt;&gt;"Ready to model","PENDING INPUTS",MAX(0,C183+E183-K183))</f>
        <v>0</v>
      </c>
      <c r="N183" s="3">
        <f>IF(Inputs!$B$26&lt;&gt;"Ready to model","PENDING INPUTS",L183+M183)</f>
        <v>0</v>
      </c>
      <c r="O183" s="3">
        <f>IF(Inputs!$B$26&lt;&gt;"Ready to model","PENDING INPUTS",D183+E183+O182)</f>
        <v>5438.9299999999994</v>
      </c>
      <c r="P183" s="3">
        <f>IF(Inputs!$B$26&lt;&gt;"Ready to model","PENDING INPUTS",J183+K183+P182)</f>
        <v>15338.93</v>
      </c>
    </row>
    <row r="184" spans="1:16" ht="27.95" customHeight="1" x14ac:dyDescent="0.25">
      <c r="A184">
        <v>180</v>
      </c>
      <c r="B184" s="3">
        <f>IF(Inputs!$B$26&lt;&gt;"Ready to model","PENDING INPUTS",L183)</f>
        <v>0</v>
      </c>
      <c r="C184" s="3">
        <f>IF(Inputs!$B$26&lt;&gt;"Ready to model","PENDING INPUTS",M183)</f>
        <v>0</v>
      </c>
      <c r="D184" s="3">
        <f>IF(Inputs!$B$26&lt;&gt;"Ready to model","PENDING INPUTS",ROUND(B184*(Inputs!$B$5)/12,2))</f>
        <v>0</v>
      </c>
      <c r="E184" s="3">
        <f>IF(Inputs!$B$26&lt;&gt;"Ready to model","PENDING INPUTS",ROUND(C184*Inputs!$B$5/12,2))</f>
        <v>0</v>
      </c>
      <c r="F184" s="3">
        <f>IF(Inputs!$B$26&lt;&gt;"Ready to model","PENDING INPUTS",MIN(B184+D184,Inputs!$B$6))</f>
        <v>0</v>
      </c>
      <c r="G184" s="3">
        <f>IF(Inputs!$B$26&lt;&gt;"Ready to model","PENDING INPUTS",MIN(C184+E184,Inputs!$B$9))</f>
        <v>0</v>
      </c>
      <c r="H184" s="3">
        <f>IF(Inputs!$B$26&lt;&gt;"Ready to model","PENDING INPUTS",F184+G184)</f>
        <v>0</v>
      </c>
      <c r="I184" s="3">
        <f>IF(Inputs!$B$26&lt;&gt;"Ready to model","PENDING INPUTS",MAX(0,F184+G184-H184))</f>
        <v>0</v>
      </c>
      <c r="J184" s="3">
        <f>IF(Inputs!$B$26&lt;&gt;"Ready to model","PENDING INPUTS",IF(F184+G184&gt;H184,IF(F184+G184=0,0,H184*F184/(F184+G184)),MIN(B184+D184,F184+MAX(0,H184-F184-G184-IF((Inputs!$B$5)&lt;Inputs!$B$5,C184+E184-G184,0)))))</f>
        <v>0</v>
      </c>
      <c r="K184" s="3">
        <f>IF(Inputs!$B$26&lt;&gt;"Ready to model","PENDING INPUTS",MIN(C184+E184,MAX(0,H184-J184)))</f>
        <v>0</v>
      </c>
      <c r="L184" s="3">
        <f>IF(Inputs!$B$26&lt;&gt;"Ready to model","PENDING INPUTS",MAX(0,B184+D184-J184))</f>
        <v>0</v>
      </c>
      <c r="M184" s="3">
        <f>IF(Inputs!$B$26&lt;&gt;"Ready to model","PENDING INPUTS",MAX(0,C184+E184-K184))</f>
        <v>0</v>
      </c>
      <c r="N184" s="3">
        <f>IF(Inputs!$B$26&lt;&gt;"Ready to model","PENDING INPUTS",L184+M184)</f>
        <v>0</v>
      </c>
      <c r="O184" s="3">
        <f>IF(Inputs!$B$26&lt;&gt;"Ready to model","PENDING INPUTS",D184+E184+O183)</f>
        <v>5438.9299999999994</v>
      </c>
      <c r="P184" s="3">
        <f>IF(Inputs!$B$26&lt;&gt;"Ready to model","PENDING INPUTS",J184+K184+P183)</f>
        <v>15338.93</v>
      </c>
    </row>
    <row r="185" spans="1:16" ht="27.95" customHeight="1" x14ac:dyDescent="0.25">
      <c r="A185">
        <v>181</v>
      </c>
      <c r="B185" s="3">
        <f>IF(Inputs!$B$26&lt;&gt;"Ready to model","PENDING INPUTS",L184)</f>
        <v>0</v>
      </c>
      <c r="C185" s="3">
        <f>IF(Inputs!$B$26&lt;&gt;"Ready to model","PENDING INPUTS",M184)</f>
        <v>0</v>
      </c>
      <c r="D185" s="3">
        <f>IF(Inputs!$B$26&lt;&gt;"Ready to model","PENDING INPUTS",ROUND(B185*(Inputs!$B$5)/12,2))</f>
        <v>0</v>
      </c>
      <c r="E185" s="3">
        <f>IF(Inputs!$B$26&lt;&gt;"Ready to model","PENDING INPUTS",ROUND(C185*Inputs!$B$5/12,2))</f>
        <v>0</v>
      </c>
      <c r="F185" s="3">
        <f>IF(Inputs!$B$26&lt;&gt;"Ready to model","PENDING INPUTS",MIN(B185+D185,Inputs!$B$6))</f>
        <v>0</v>
      </c>
      <c r="G185" s="3">
        <f>IF(Inputs!$B$26&lt;&gt;"Ready to model","PENDING INPUTS",MIN(C185+E185,Inputs!$B$9))</f>
        <v>0</v>
      </c>
      <c r="H185" s="3">
        <f>IF(Inputs!$B$26&lt;&gt;"Ready to model","PENDING INPUTS",F185+G185)</f>
        <v>0</v>
      </c>
      <c r="I185" s="3">
        <f>IF(Inputs!$B$26&lt;&gt;"Ready to model","PENDING INPUTS",MAX(0,F185+G185-H185))</f>
        <v>0</v>
      </c>
      <c r="J185" s="3">
        <f>IF(Inputs!$B$26&lt;&gt;"Ready to model","PENDING INPUTS",IF(F185+G185&gt;H185,IF(F185+G185=0,0,H185*F185/(F185+G185)),MIN(B185+D185,F185+MAX(0,H185-F185-G185-IF((Inputs!$B$5)&lt;Inputs!$B$5,C185+E185-G185,0)))))</f>
        <v>0</v>
      </c>
      <c r="K185" s="3">
        <f>IF(Inputs!$B$26&lt;&gt;"Ready to model","PENDING INPUTS",MIN(C185+E185,MAX(0,H185-J185)))</f>
        <v>0</v>
      </c>
      <c r="L185" s="3">
        <f>IF(Inputs!$B$26&lt;&gt;"Ready to model","PENDING INPUTS",MAX(0,B185+D185-J185))</f>
        <v>0</v>
      </c>
      <c r="M185" s="3">
        <f>IF(Inputs!$B$26&lt;&gt;"Ready to model","PENDING INPUTS",MAX(0,C185+E185-K185))</f>
        <v>0</v>
      </c>
      <c r="N185" s="3">
        <f>IF(Inputs!$B$26&lt;&gt;"Ready to model","PENDING INPUTS",L185+M185)</f>
        <v>0</v>
      </c>
      <c r="O185" s="3">
        <f>IF(Inputs!$B$26&lt;&gt;"Ready to model","PENDING INPUTS",D185+E185+O184)</f>
        <v>5438.9299999999994</v>
      </c>
      <c r="P185" s="3">
        <f>IF(Inputs!$B$26&lt;&gt;"Ready to model","PENDING INPUTS",J185+K185+P184)</f>
        <v>15338.93</v>
      </c>
    </row>
    <row r="186" spans="1:16" ht="27.95" customHeight="1" x14ac:dyDescent="0.25">
      <c r="A186">
        <v>182</v>
      </c>
      <c r="B186" s="3">
        <f>IF(Inputs!$B$26&lt;&gt;"Ready to model","PENDING INPUTS",L185)</f>
        <v>0</v>
      </c>
      <c r="C186" s="3">
        <f>IF(Inputs!$B$26&lt;&gt;"Ready to model","PENDING INPUTS",M185)</f>
        <v>0</v>
      </c>
      <c r="D186" s="3">
        <f>IF(Inputs!$B$26&lt;&gt;"Ready to model","PENDING INPUTS",ROUND(B186*(Inputs!$B$5)/12,2))</f>
        <v>0</v>
      </c>
      <c r="E186" s="3">
        <f>IF(Inputs!$B$26&lt;&gt;"Ready to model","PENDING INPUTS",ROUND(C186*Inputs!$B$5/12,2))</f>
        <v>0</v>
      </c>
      <c r="F186" s="3">
        <f>IF(Inputs!$B$26&lt;&gt;"Ready to model","PENDING INPUTS",MIN(B186+D186,Inputs!$B$6))</f>
        <v>0</v>
      </c>
      <c r="G186" s="3">
        <f>IF(Inputs!$B$26&lt;&gt;"Ready to model","PENDING INPUTS",MIN(C186+E186,Inputs!$B$9))</f>
        <v>0</v>
      </c>
      <c r="H186" s="3">
        <f>IF(Inputs!$B$26&lt;&gt;"Ready to model","PENDING INPUTS",F186+G186)</f>
        <v>0</v>
      </c>
      <c r="I186" s="3">
        <f>IF(Inputs!$B$26&lt;&gt;"Ready to model","PENDING INPUTS",MAX(0,F186+G186-H186))</f>
        <v>0</v>
      </c>
      <c r="J186" s="3">
        <f>IF(Inputs!$B$26&lt;&gt;"Ready to model","PENDING INPUTS",IF(F186+G186&gt;H186,IF(F186+G186=0,0,H186*F186/(F186+G186)),MIN(B186+D186,F186+MAX(0,H186-F186-G186-IF((Inputs!$B$5)&lt;Inputs!$B$5,C186+E186-G186,0)))))</f>
        <v>0</v>
      </c>
      <c r="K186" s="3">
        <f>IF(Inputs!$B$26&lt;&gt;"Ready to model","PENDING INPUTS",MIN(C186+E186,MAX(0,H186-J186)))</f>
        <v>0</v>
      </c>
      <c r="L186" s="3">
        <f>IF(Inputs!$B$26&lt;&gt;"Ready to model","PENDING INPUTS",MAX(0,B186+D186-J186))</f>
        <v>0</v>
      </c>
      <c r="M186" s="3">
        <f>IF(Inputs!$B$26&lt;&gt;"Ready to model","PENDING INPUTS",MAX(0,C186+E186-K186))</f>
        <v>0</v>
      </c>
      <c r="N186" s="3">
        <f>IF(Inputs!$B$26&lt;&gt;"Ready to model","PENDING INPUTS",L186+M186)</f>
        <v>0</v>
      </c>
      <c r="O186" s="3">
        <f>IF(Inputs!$B$26&lt;&gt;"Ready to model","PENDING INPUTS",D186+E186+O185)</f>
        <v>5438.9299999999994</v>
      </c>
      <c r="P186" s="3">
        <f>IF(Inputs!$B$26&lt;&gt;"Ready to model","PENDING INPUTS",J186+K186+P185)</f>
        <v>15338.93</v>
      </c>
    </row>
    <row r="187" spans="1:16" ht="27.95" customHeight="1" x14ac:dyDescent="0.25">
      <c r="A187">
        <v>183</v>
      </c>
      <c r="B187" s="3">
        <f>IF(Inputs!$B$26&lt;&gt;"Ready to model","PENDING INPUTS",L186)</f>
        <v>0</v>
      </c>
      <c r="C187" s="3">
        <f>IF(Inputs!$B$26&lt;&gt;"Ready to model","PENDING INPUTS",M186)</f>
        <v>0</v>
      </c>
      <c r="D187" s="3">
        <f>IF(Inputs!$B$26&lt;&gt;"Ready to model","PENDING INPUTS",ROUND(B187*(Inputs!$B$5)/12,2))</f>
        <v>0</v>
      </c>
      <c r="E187" s="3">
        <f>IF(Inputs!$B$26&lt;&gt;"Ready to model","PENDING INPUTS",ROUND(C187*Inputs!$B$5/12,2))</f>
        <v>0</v>
      </c>
      <c r="F187" s="3">
        <f>IF(Inputs!$B$26&lt;&gt;"Ready to model","PENDING INPUTS",MIN(B187+D187,Inputs!$B$6))</f>
        <v>0</v>
      </c>
      <c r="G187" s="3">
        <f>IF(Inputs!$B$26&lt;&gt;"Ready to model","PENDING INPUTS",MIN(C187+E187,Inputs!$B$9))</f>
        <v>0</v>
      </c>
      <c r="H187" s="3">
        <f>IF(Inputs!$B$26&lt;&gt;"Ready to model","PENDING INPUTS",F187+G187)</f>
        <v>0</v>
      </c>
      <c r="I187" s="3">
        <f>IF(Inputs!$B$26&lt;&gt;"Ready to model","PENDING INPUTS",MAX(0,F187+G187-H187))</f>
        <v>0</v>
      </c>
      <c r="J187" s="3">
        <f>IF(Inputs!$B$26&lt;&gt;"Ready to model","PENDING INPUTS",IF(F187+G187&gt;H187,IF(F187+G187=0,0,H187*F187/(F187+G187)),MIN(B187+D187,F187+MAX(0,H187-F187-G187-IF((Inputs!$B$5)&lt;Inputs!$B$5,C187+E187-G187,0)))))</f>
        <v>0</v>
      </c>
      <c r="K187" s="3">
        <f>IF(Inputs!$B$26&lt;&gt;"Ready to model","PENDING INPUTS",MIN(C187+E187,MAX(0,H187-J187)))</f>
        <v>0</v>
      </c>
      <c r="L187" s="3">
        <f>IF(Inputs!$B$26&lt;&gt;"Ready to model","PENDING INPUTS",MAX(0,B187+D187-J187))</f>
        <v>0</v>
      </c>
      <c r="M187" s="3">
        <f>IF(Inputs!$B$26&lt;&gt;"Ready to model","PENDING INPUTS",MAX(0,C187+E187-K187))</f>
        <v>0</v>
      </c>
      <c r="N187" s="3">
        <f>IF(Inputs!$B$26&lt;&gt;"Ready to model","PENDING INPUTS",L187+M187)</f>
        <v>0</v>
      </c>
      <c r="O187" s="3">
        <f>IF(Inputs!$B$26&lt;&gt;"Ready to model","PENDING INPUTS",D187+E187+O186)</f>
        <v>5438.9299999999994</v>
      </c>
      <c r="P187" s="3">
        <f>IF(Inputs!$B$26&lt;&gt;"Ready to model","PENDING INPUTS",J187+K187+P186)</f>
        <v>15338.93</v>
      </c>
    </row>
    <row r="188" spans="1:16" ht="27.95" customHeight="1" x14ac:dyDescent="0.25">
      <c r="A188">
        <v>184</v>
      </c>
      <c r="B188" s="3">
        <f>IF(Inputs!$B$26&lt;&gt;"Ready to model","PENDING INPUTS",L187)</f>
        <v>0</v>
      </c>
      <c r="C188" s="3">
        <f>IF(Inputs!$B$26&lt;&gt;"Ready to model","PENDING INPUTS",M187)</f>
        <v>0</v>
      </c>
      <c r="D188" s="3">
        <f>IF(Inputs!$B$26&lt;&gt;"Ready to model","PENDING INPUTS",ROUND(B188*(Inputs!$B$5)/12,2))</f>
        <v>0</v>
      </c>
      <c r="E188" s="3">
        <f>IF(Inputs!$B$26&lt;&gt;"Ready to model","PENDING INPUTS",ROUND(C188*Inputs!$B$5/12,2))</f>
        <v>0</v>
      </c>
      <c r="F188" s="3">
        <f>IF(Inputs!$B$26&lt;&gt;"Ready to model","PENDING INPUTS",MIN(B188+D188,Inputs!$B$6))</f>
        <v>0</v>
      </c>
      <c r="G188" s="3">
        <f>IF(Inputs!$B$26&lt;&gt;"Ready to model","PENDING INPUTS",MIN(C188+E188,Inputs!$B$9))</f>
        <v>0</v>
      </c>
      <c r="H188" s="3">
        <f>IF(Inputs!$B$26&lt;&gt;"Ready to model","PENDING INPUTS",F188+G188)</f>
        <v>0</v>
      </c>
      <c r="I188" s="3">
        <f>IF(Inputs!$B$26&lt;&gt;"Ready to model","PENDING INPUTS",MAX(0,F188+G188-H188))</f>
        <v>0</v>
      </c>
      <c r="J188" s="3">
        <f>IF(Inputs!$B$26&lt;&gt;"Ready to model","PENDING INPUTS",IF(F188+G188&gt;H188,IF(F188+G188=0,0,H188*F188/(F188+G188)),MIN(B188+D188,F188+MAX(0,H188-F188-G188-IF((Inputs!$B$5)&lt;Inputs!$B$5,C188+E188-G188,0)))))</f>
        <v>0</v>
      </c>
      <c r="K188" s="3">
        <f>IF(Inputs!$B$26&lt;&gt;"Ready to model","PENDING INPUTS",MIN(C188+E188,MAX(0,H188-J188)))</f>
        <v>0</v>
      </c>
      <c r="L188" s="3">
        <f>IF(Inputs!$B$26&lt;&gt;"Ready to model","PENDING INPUTS",MAX(0,B188+D188-J188))</f>
        <v>0</v>
      </c>
      <c r="M188" s="3">
        <f>IF(Inputs!$B$26&lt;&gt;"Ready to model","PENDING INPUTS",MAX(0,C188+E188-K188))</f>
        <v>0</v>
      </c>
      <c r="N188" s="3">
        <f>IF(Inputs!$B$26&lt;&gt;"Ready to model","PENDING INPUTS",L188+M188)</f>
        <v>0</v>
      </c>
      <c r="O188" s="3">
        <f>IF(Inputs!$B$26&lt;&gt;"Ready to model","PENDING INPUTS",D188+E188+O187)</f>
        <v>5438.9299999999994</v>
      </c>
      <c r="P188" s="3">
        <f>IF(Inputs!$B$26&lt;&gt;"Ready to model","PENDING INPUTS",J188+K188+P187)</f>
        <v>15338.93</v>
      </c>
    </row>
    <row r="189" spans="1:16" ht="27.95" customHeight="1" x14ac:dyDescent="0.25">
      <c r="A189">
        <v>185</v>
      </c>
      <c r="B189" s="3">
        <f>IF(Inputs!$B$26&lt;&gt;"Ready to model","PENDING INPUTS",L188)</f>
        <v>0</v>
      </c>
      <c r="C189" s="3">
        <f>IF(Inputs!$B$26&lt;&gt;"Ready to model","PENDING INPUTS",M188)</f>
        <v>0</v>
      </c>
      <c r="D189" s="3">
        <f>IF(Inputs!$B$26&lt;&gt;"Ready to model","PENDING INPUTS",ROUND(B189*(Inputs!$B$5)/12,2))</f>
        <v>0</v>
      </c>
      <c r="E189" s="3">
        <f>IF(Inputs!$B$26&lt;&gt;"Ready to model","PENDING INPUTS",ROUND(C189*Inputs!$B$5/12,2))</f>
        <v>0</v>
      </c>
      <c r="F189" s="3">
        <f>IF(Inputs!$B$26&lt;&gt;"Ready to model","PENDING INPUTS",MIN(B189+D189,Inputs!$B$6))</f>
        <v>0</v>
      </c>
      <c r="G189" s="3">
        <f>IF(Inputs!$B$26&lt;&gt;"Ready to model","PENDING INPUTS",MIN(C189+E189,Inputs!$B$9))</f>
        <v>0</v>
      </c>
      <c r="H189" s="3">
        <f>IF(Inputs!$B$26&lt;&gt;"Ready to model","PENDING INPUTS",F189+G189)</f>
        <v>0</v>
      </c>
      <c r="I189" s="3">
        <f>IF(Inputs!$B$26&lt;&gt;"Ready to model","PENDING INPUTS",MAX(0,F189+G189-H189))</f>
        <v>0</v>
      </c>
      <c r="J189" s="3">
        <f>IF(Inputs!$B$26&lt;&gt;"Ready to model","PENDING INPUTS",IF(F189+G189&gt;H189,IF(F189+G189=0,0,H189*F189/(F189+G189)),MIN(B189+D189,F189+MAX(0,H189-F189-G189-IF((Inputs!$B$5)&lt;Inputs!$B$5,C189+E189-G189,0)))))</f>
        <v>0</v>
      </c>
      <c r="K189" s="3">
        <f>IF(Inputs!$B$26&lt;&gt;"Ready to model","PENDING INPUTS",MIN(C189+E189,MAX(0,H189-J189)))</f>
        <v>0</v>
      </c>
      <c r="L189" s="3">
        <f>IF(Inputs!$B$26&lt;&gt;"Ready to model","PENDING INPUTS",MAX(0,B189+D189-J189))</f>
        <v>0</v>
      </c>
      <c r="M189" s="3">
        <f>IF(Inputs!$B$26&lt;&gt;"Ready to model","PENDING INPUTS",MAX(0,C189+E189-K189))</f>
        <v>0</v>
      </c>
      <c r="N189" s="3">
        <f>IF(Inputs!$B$26&lt;&gt;"Ready to model","PENDING INPUTS",L189+M189)</f>
        <v>0</v>
      </c>
      <c r="O189" s="3">
        <f>IF(Inputs!$B$26&lt;&gt;"Ready to model","PENDING INPUTS",D189+E189+O188)</f>
        <v>5438.9299999999994</v>
      </c>
      <c r="P189" s="3">
        <f>IF(Inputs!$B$26&lt;&gt;"Ready to model","PENDING INPUTS",J189+K189+P188)</f>
        <v>15338.93</v>
      </c>
    </row>
    <row r="190" spans="1:16" ht="27.95" customHeight="1" x14ac:dyDescent="0.25">
      <c r="A190">
        <v>186</v>
      </c>
      <c r="B190" s="3">
        <f>IF(Inputs!$B$26&lt;&gt;"Ready to model","PENDING INPUTS",L189)</f>
        <v>0</v>
      </c>
      <c r="C190" s="3">
        <f>IF(Inputs!$B$26&lt;&gt;"Ready to model","PENDING INPUTS",M189)</f>
        <v>0</v>
      </c>
      <c r="D190" s="3">
        <f>IF(Inputs!$B$26&lt;&gt;"Ready to model","PENDING INPUTS",ROUND(B190*(Inputs!$B$5)/12,2))</f>
        <v>0</v>
      </c>
      <c r="E190" s="3">
        <f>IF(Inputs!$B$26&lt;&gt;"Ready to model","PENDING INPUTS",ROUND(C190*Inputs!$B$5/12,2))</f>
        <v>0</v>
      </c>
      <c r="F190" s="3">
        <f>IF(Inputs!$B$26&lt;&gt;"Ready to model","PENDING INPUTS",MIN(B190+D190,Inputs!$B$6))</f>
        <v>0</v>
      </c>
      <c r="G190" s="3">
        <f>IF(Inputs!$B$26&lt;&gt;"Ready to model","PENDING INPUTS",MIN(C190+E190,Inputs!$B$9))</f>
        <v>0</v>
      </c>
      <c r="H190" s="3">
        <f>IF(Inputs!$B$26&lt;&gt;"Ready to model","PENDING INPUTS",F190+G190)</f>
        <v>0</v>
      </c>
      <c r="I190" s="3">
        <f>IF(Inputs!$B$26&lt;&gt;"Ready to model","PENDING INPUTS",MAX(0,F190+G190-H190))</f>
        <v>0</v>
      </c>
      <c r="J190" s="3">
        <f>IF(Inputs!$B$26&lt;&gt;"Ready to model","PENDING INPUTS",IF(F190+G190&gt;H190,IF(F190+G190=0,0,H190*F190/(F190+G190)),MIN(B190+D190,F190+MAX(0,H190-F190-G190-IF((Inputs!$B$5)&lt;Inputs!$B$5,C190+E190-G190,0)))))</f>
        <v>0</v>
      </c>
      <c r="K190" s="3">
        <f>IF(Inputs!$B$26&lt;&gt;"Ready to model","PENDING INPUTS",MIN(C190+E190,MAX(0,H190-J190)))</f>
        <v>0</v>
      </c>
      <c r="L190" s="3">
        <f>IF(Inputs!$B$26&lt;&gt;"Ready to model","PENDING INPUTS",MAX(0,B190+D190-J190))</f>
        <v>0</v>
      </c>
      <c r="M190" s="3">
        <f>IF(Inputs!$B$26&lt;&gt;"Ready to model","PENDING INPUTS",MAX(0,C190+E190-K190))</f>
        <v>0</v>
      </c>
      <c r="N190" s="3">
        <f>IF(Inputs!$B$26&lt;&gt;"Ready to model","PENDING INPUTS",L190+M190)</f>
        <v>0</v>
      </c>
      <c r="O190" s="3">
        <f>IF(Inputs!$B$26&lt;&gt;"Ready to model","PENDING INPUTS",D190+E190+O189)</f>
        <v>5438.9299999999994</v>
      </c>
      <c r="P190" s="3">
        <f>IF(Inputs!$B$26&lt;&gt;"Ready to model","PENDING INPUTS",J190+K190+P189)</f>
        <v>15338.93</v>
      </c>
    </row>
    <row r="191" spans="1:16" ht="27.95" customHeight="1" x14ac:dyDescent="0.25">
      <c r="A191">
        <v>187</v>
      </c>
      <c r="B191" s="3">
        <f>IF(Inputs!$B$26&lt;&gt;"Ready to model","PENDING INPUTS",L190)</f>
        <v>0</v>
      </c>
      <c r="C191" s="3">
        <f>IF(Inputs!$B$26&lt;&gt;"Ready to model","PENDING INPUTS",M190)</f>
        <v>0</v>
      </c>
      <c r="D191" s="3">
        <f>IF(Inputs!$B$26&lt;&gt;"Ready to model","PENDING INPUTS",ROUND(B191*(Inputs!$B$5)/12,2))</f>
        <v>0</v>
      </c>
      <c r="E191" s="3">
        <f>IF(Inputs!$B$26&lt;&gt;"Ready to model","PENDING INPUTS",ROUND(C191*Inputs!$B$5/12,2))</f>
        <v>0</v>
      </c>
      <c r="F191" s="3">
        <f>IF(Inputs!$B$26&lt;&gt;"Ready to model","PENDING INPUTS",MIN(B191+D191,Inputs!$B$6))</f>
        <v>0</v>
      </c>
      <c r="G191" s="3">
        <f>IF(Inputs!$B$26&lt;&gt;"Ready to model","PENDING INPUTS",MIN(C191+E191,Inputs!$B$9))</f>
        <v>0</v>
      </c>
      <c r="H191" s="3">
        <f>IF(Inputs!$B$26&lt;&gt;"Ready to model","PENDING INPUTS",F191+G191)</f>
        <v>0</v>
      </c>
      <c r="I191" s="3">
        <f>IF(Inputs!$B$26&lt;&gt;"Ready to model","PENDING INPUTS",MAX(0,F191+G191-H191))</f>
        <v>0</v>
      </c>
      <c r="J191" s="3">
        <f>IF(Inputs!$B$26&lt;&gt;"Ready to model","PENDING INPUTS",IF(F191+G191&gt;H191,IF(F191+G191=0,0,H191*F191/(F191+G191)),MIN(B191+D191,F191+MAX(0,H191-F191-G191-IF((Inputs!$B$5)&lt;Inputs!$B$5,C191+E191-G191,0)))))</f>
        <v>0</v>
      </c>
      <c r="K191" s="3">
        <f>IF(Inputs!$B$26&lt;&gt;"Ready to model","PENDING INPUTS",MIN(C191+E191,MAX(0,H191-J191)))</f>
        <v>0</v>
      </c>
      <c r="L191" s="3">
        <f>IF(Inputs!$B$26&lt;&gt;"Ready to model","PENDING INPUTS",MAX(0,B191+D191-J191))</f>
        <v>0</v>
      </c>
      <c r="M191" s="3">
        <f>IF(Inputs!$B$26&lt;&gt;"Ready to model","PENDING INPUTS",MAX(0,C191+E191-K191))</f>
        <v>0</v>
      </c>
      <c r="N191" s="3">
        <f>IF(Inputs!$B$26&lt;&gt;"Ready to model","PENDING INPUTS",L191+M191)</f>
        <v>0</v>
      </c>
      <c r="O191" s="3">
        <f>IF(Inputs!$B$26&lt;&gt;"Ready to model","PENDING INPUTS",D191+E191+O190)</f>
        <v>5438.9299999999994</v>
      </c>
      <c r="P191" s="3">
        <f>IF(Inputs!$B$26&lt;&gt;"Ready to model","PENDING INPUTS",J191+K191+P190)</f>
        <v>15338.93</v>
      </c>
    </row>
    <row r="192" spans="1:16" ht="27.95" customHeight="1" x14ac:dyDescent="0.25">
      <c r="A192">
        <v>188</v>
      </c>
      <c r="B192" s="3">
        <f>IF(Inputs!$B$26&lt;&gt;"Ready to model","PENDING INPUTS",L191)</f>
        <v>0</v>
      </c>
      <c r="C192" s="3">
        <f>IF(Inputs!$B$26&lt;&gt;"Ready to model","PENDING INPUTS",M191)</f>
        <v>0</v>
      </c>
      <c r="D192" s="3">
        <f>IF(Inputs!$B$26&lt;&gt;"Ready to model","PENDING INPUTS",ROUND(B192*(Inputs!$B$5)/12,2))</f>
        <v>0</v>
      </c>
      <c r="E192" s="3">
        <f>IF(Inputs!$B$26&lt;&gt;"Ready to model","PENDING INPUTS",ROUND(C192*Inputs!$B$5/12,2))</f>
        <v>0</v>
      </c>
      <c r="F192" s="3">
        <f>IF(Inputs!$B$26&lt;&gt;"Ready to model","PENDING INPUTS",MIN(B192+D192,Inputs!$B$6))</f>
        <v>0</v>
      </c>
      <c r="G192" s="3">
        <f>IF(Inputs!$B$26&lt;&gt;"Ready to model","PENDING INPUTS",MIN(C192+E192,Inputs!$B$9))</f>
        <v>0</v>
      </c>
      <c r="H192" s="3">
        <f>IF(Inputs!$B$26&lt;&gt;"Ready to model","PENDING INPUTS",F192+G192)</f>
        <v>0</v>
      </c>
      <c r="I192" s="3">
        <f>IF(Inputs!$B$26&lt;&gt;"Ready to model","PENDING INPUTS",MAX(0,F192+G192-H192))</f>
        <v>0</v>
      </c>
      <c r="J192" s="3">
        <f>IF(Inputs!$B$26&lt;&gt;"Ready to model","PENDING INPUTS",IF(F192+G192&gt;H192,IF(F192+G192=0,0,H192*F192/(F192+G192)),MIN(B192+D192,F192+MAX(0,H192-F192-G192-IF((Inputs!$B$5)&lt;Inputs!$B$5,C192+E192-G192,0)))))</f>
        <v>0</v>
      </c>
      <c r="K192" s="3">
        <f>IF(Inputs!$B$26&lt;&gt;"Ready to model","PENDING INPUTS",MIN(C192+E192,MAX(0,H192-J192)))</f>
        <v>0</v>
      </c>
      <c r="L192" s="3">
        <f>IF(Inputs!$B$26&lt;&gt;"Ready to model","PENDING INPUTS",MAX(0,B192+D192-J192))</f>
        <v>0</v>
      </c>
      <c r="M192" s="3">
        <f>IF(Inputs!$B$26&lt;&gt;"Ready to model","PENDING INPUTS",MAX(0,C192+E192-K192))</f>
        <v>0</v>
      </c>
      <c r="N192" s="3">
        <f>IF(Inputs!$B$26&lt;&gt;"Ready to model","PENDING INPUTS",L192+M192)</f>
        <v>0</v>
      </c>
      <c r="O192" s="3">
        <f>IF(Inputs!$B$26&lt;&gt;"Ready to model","PENDING INPUTS",D192+E192+O191)</f>
        <v>5438.9299999999994</v>
      </c>
      <c r="P192" s="3">
        <f>IF(Inputs!$B$26&lt;&gt;"Ready to model","PENDING INPUTS",J192+K192+P191)</f>
        <v>15338.93</v>
      </c>
    </row>
    <row r="193" spans="1:16" ht="27.95" customHeight="1" x14ac:dyDescent="0.25">
      <c r="A193">
        <v>189</v>
      </c>
      <c r="B193" s="3">
        <f>IF(Inputs!$B$26&lt;&gt;"Ready to model","PENDING INPUTS",L192)</f>
        <v>0</v>
      </c>
      <c r="C193" s="3">
        <f>IF(Inputs!$B$26&lt;&gt;"Ready to model","PENDING INPUTS",M192)</f>
        <v>0</v>
      </c>
      <c r="D193" s="3">
        <f>IF(Inputs!$B$26&lt;&gt;"Ready to model","PENDING INPUTS",ROUND(B193*(Inputs!$B$5)/12,2))</f>
        <v>0</v>
      </c>
      <c r="E193" s="3">
        <f>IF(Inputs!$B$26&lt;&gt;"Ready to model","PENDING INPUTS",ROUND(C193*Inputs!$B$5/12,2))</f>
        <v>0</v>
      </c>
      <c r="F193" s="3">
        <f>IF(Inputs!$B$26&lt;&gt;"Ready to model","PENDING INPUTS",MIN(B193+D193,Inputs!$B$6))</f>
        <v>0</v>
      </c>
      <c r="G193" s="3">
        <f>IF(Inputs!$B$26&lt;&gt;"Ready to model","PENDING INPUTS",MIN(C193+E193,Inputs!$B$9))</f>
        <v>0</v>
      </c>
      <c r="H193" s="3">
        <f>IF(Inputs!$B$26&lt;&gt;"Ready to model","PENDING INPUTS",F193+G193)</f>
        <v>0</v>
      </c>
      <c r="I193" s="3">
        <f>IF(Inputs!$B$26&lt;&gt;"Ready to model","PENDING INPUTS",MAX(0,F193+G193-H193))</f>
        <v>0</v>
      </c>
      <c r="J193" s="3">
        <f>IF(Inputs!$B$26&lt;&gt;"Ready to model","PENDING INPUTS",IF(F193+G193&gt;H193,IF(F193+G193=0,0,H193*F193/(F193+G193)),MIN(B193+D193,F193+MAX(0,H193-F193-G193-IF((Inputs!$B$5)&lt;Inputs!$B$5,C193+E193-G193,0)))))</f>
        <v>0</v>
      </c>
      <c r="K193" s="3">
        <f>IF(Inputs!$B$26&lt;&gt;"Ready to model","PENDING INPUTS",MIN(C193+E193,MAX(0,H193-J193)))</f>
        <v>0</v>
      </c>
      <c r="L193" s="3">
        <f>IF(Inputs!$B$26&lt;&gt;"Ready to model","PENDING INPUTS",MAX(0,B193+D193-J193))</f>
        <v>0</v>
      </c>
      <c r="M193" s="3">
        <f>IF(Inputs!$B$26&lt;&gt;"Ready to model","PENDING INPUTS",MAX(0,C193+E193-K193))</f>
        <v>0</v>
      </c>
      <c r="N193" s="3">
        <f>IF(Inputs!$B$26&lt;&gt;"Ready to model","PENDING INPUTS",L193+M193)</f>
        <v>0</v>
      </c>
      <c r="O193" s="3">
        <f>IF(Inputs!$B$26&lt;&gt;"Ready to model","PENDING INPUTS",D193+E193+O192)</f>
        <v>5438.9299999999994</v>
      </c>
      <c r="P193" s="3">
        <f>IF(Inputs!$B$26&lt;&gt;"Ready to model","PENDING INPUTS",J193+K193+P192)</f>
        <v>15338.93</v>
      </c>
    </row>
    <row r="194" spans="1:16" ht="27.95" customHeight="1" x14ac:dyDescent="0.25">
      <c r="A194">
        <v>190</v>
      </c>
      <c r="B194" s="3">
        <f>IF(Inputs!$B$26&lt;&gt;"Ready to model","PENDING INPUTS",L193)</f>
        <v>0</v>
      </c>
      <c r="C194" s="3">
        <f>IF(Inputs!$B$26&lt;&gt;"Ready to model","PENDING INPUTS",M193)</f>
        <v>0</v>
      </c>
      <c r="D194" s="3">
        <f>IF(Inputs!$B$26&lt;&gt;"Ready to model","PENDING INPUTS",ROUND(B194*(Inputs!$B$5)/12,2))</f>
        <v>0</v>
      </c>
      <c r="E194" s="3">
        <f>IF(Inputs!$B$26&lt;&gt;"Ready to model","PENDING INPUTS",ROUND(C194*Inputs!$B$5/12,2))</f>
        <v>0</v>
      </c>
      <c r="F194" s="3">
        <f>IF(Inputs!$B$26&lt;&gt;"Ready to model","PENDING INPUTS",MIN(B194+D194,Inputs!$B$6))</f>
        <v>0</v>
      </c>
      <c r="G194" s="3">
        <f>IF(Inputs!$B$26&lt;&gt;"Ready to model","PENDING INPUTS",MIN(C194+E194,Inputs!$B$9))</f>
        <v>0</v>
      </c>
      <c r="H194" s="3">
        <f>IF(Inputs!$B$26&lt;&gt;"Ready to model","PENDING INPUTS",F194+G194)</f>
        <v>0</v>
      </c>
      <c r="I194" s="3">
        <f>IF(Inputs!$B$26&lt;&gt;"Ready to model","PENDING INPUTS",MAX(0,F194+G194-H194))</f>
        <v>0</v>
      </c>
      <c r="J194" s="3">
        <f>IF(Inputs!$B$26&lt;&gt;"Ready to model","PENDING INPUTS",IF(F194+G194&gt;H194,IF(F194+G194=0,0,H194*F194/(F194+G194)),MIN(B194+D194,F194+MAX(0,H194-F194-G194-IF((Inputs!$B$5)&lt;Inputs!$B$5,C194+E194-G194,0)))))</f>
        <v>0</v>
      </c>
      <c r="K194" s="3">
        <f>IF(Inputs!$B$26&lt;&gt;"Ready to model","PENDING INPUTS",MIN(C194+E194,MAX(0,H194-J194)))</f>
        <v>0</v>
      </c>
      <c r="L194" s="3">
        <f>IF(Inputs!$B$26&lt;&gt;"Ready to model","PENDING INPUTS",MAX(0,B194+D194-J194))</f>
        <v>0</v>
      </c>
      <c r="M194" s="3">
        <f>IF(Inputs!$B$26&lt;&gt;"Ready to model","PENDING INPUTS",MAX(0,C194+E194-K194))</f>
        <v>0</v>
      </c>
      <c r="N194" s="3">
        <f>IF(Inputs!$B$26&lt;&gt;"Ready to model","PENDING INPUTS",L194+M194)</f>
        <v>0</v>
      </c>
      <c r="O194" s="3">
        <f>IF(Inputs!$B$26&lt;&gt;"Ready to model","PENDING INPUTS",D194+E194+O193)</f>
        <v>5438.9299999999994</v>
      </c>
      <c r="P194" s="3">
        <f>IF(Inputs!$B$26&lt;&gt;"Ready to model","PENDING INPUTS",J194+K194+P193)</f>
        <v>15338.93</v>
      </c>
    </row>
    <row r="195" spans="1:16" ht="27.95" customHeight="1" x14ac:dyDescent="0.25">
      <c r="A195">
        <v>191</v>
      </c>
      <c r="B195" s="3">
        <f>IF(Inputs!$B$26&lt;&gt;"Ready to model","PENDING INPUTS",L194)</f>
        <v>0</v>
      </c>
      <c r="C195" s="3">
        <f>IF(Inputs!$B$26&lt;&gt;"Ready to model","PENDING INPUTS",M194)</f>
        <v>0</v>
      </c>
      <c r="D195" s="3">
        <f>IF(Inputs!$B$26&lt;&gt;"Ready to model","PENDING INPUTS",ROUND(B195*(Inputs!$B$5)/12,2))</f>
        <v>0</v>
      </c>
      <c r="E195" s="3">
        <f>IF(Inputs!$B$26&lt;&gt;"Ready to model","PENDING INPUTS",ROUND(C195*Inputs!$B$5/12,2))</f>
        <v>0</v>
      </c>
      <c r="F195" s="3">
        <f>IF(Inputs!$B$26&lt;&gt;"Ready to model","PENDING INPUTS",MIN(B195+D195,Inputs!$B$6))</f>
        <v>0</v>
      </c>
      <c r="G195" s="3">
        <f>IF(Inputs!$B$26&lt;&gt;"Ready to model","PENDING INPUTS",MIN(C195+E195,Inputs!$B$9))</f>
        <v>0</v>
      </c>
      <c r="H195" s="3">
        <f>IF(Inputs!$B$26&lt;&gt;"Ready to model","PENDING INPUTS",F195+G195)</f>
        <v>0</v>
      </c>
      <c r="I195" s="3">
        <f>IF(Inputs!$B$26&lt;&gt;"Ready to model","PENDING INPUTS",MAX(0,F195+G195-H195))</f>
        <v>0</v>
      </c>
      <c r="J195" s="3">
        <f>IF(Inputs!$B$26&lt;&gt;"Ready to model","PENDING INPUTS",IF(F195+G195&gt;H195,IF(F195+G195=0,0,H195*F195/(F195+G195)),MIN(B195+D195,F195+MAX(0,H195-F195-G195-IF((Inputs!$B$5)&lt;Inputs!$B$5,C195+E195-G195,0)))))</f>
        <v>0</v>
      </c>
      <c r="K195" s="3">
        <f>IF(Inputs!$B$26&lt;&gt;"Ready to model","PENDING INPUTS",MIN(C195+E195,MAX(0,H195-J195)))</f>
        <v>0</v>
      </c>
      <c r="L195" s="3">
        <f>IF(Inputs!$B$26&lt;&gt;"Ready to model","PENDING INPUTS",MAX(0,B195+D195-J195))</f>
        <v>0</v>
      </c>
      <c r="M195" s="3">
        <f>IF(Inputs!$B$26&lt;&gt;"Ready to model","PENDING INPUTS",MAX(0,C195+E195-K195))</f>
        <v>0</v>
      </c>
      <c r="N195" s="3">
        <f>IF(Inputs!$B$26&lt;&gt;"Ready to model","PENDING INPUTS",L195+M195)</f>
        <v>0</v>
      </c>
      <c r="O195" s="3">
        <f>IF(Inputs!$B$26&lt;&gt;"Ready to model","PENDING INPUTS",D195+E195+O194)</f>
        <v>5438.9299999999994</v>
      </c>
      <c r="P195" s="3">
        <f>IF(Inputs!$B$26&lt;&gt;"Ready to model","PENDING INPUTS",J195+K195+P194)</f>
        <v>15338.93</v>
      </c>
    </row>
    <row r="196" spans="1:16" ht="27.95" customHeight="1" x14ac:dyDescent="0.25">
      <c r="A196">
        <v>192</v>
      </c>
      <c r="B196" s="3">
        <f>IF(Inputs!$B$26&lt;&gt;"Ready to model","PENDING INPUTS",L195)</f>
        <v>0</v>
      </c>
      <c r="C196" s="3">
        <f>IF(Inputs!$B$26&lt;&gt;"Ready to model","PENDING INPUTS",M195)</f>
        <v>0</v>
      </c>
      <c r="D196" s="3">
        <f>IF(Inputs!$B$26&lt;&gt;"Ready to model","PENDING INPUTS",ROUND(B196*(Inputs!$B$5)/12,2))</f>
        <v>0</v>
      </c>
      <c r="E196" s="3">
        <f>IF(Inputs!$B$26&lt;&gt;"Ready to model","PENDING INPUTS",ROUND(C196*Inputs!$B$5/12,2))</f>
        <v>0</v>
      </c>
      <c r="F196" s="3">
        <f>IF(Inputs!$B$26&lt;&gt;"Ready to model","PENDING INPUTS",MIN(B196+D196,Inputs!$B$6))</f>
        <v>0</v>
      </c>
      <c r="G196" s="3">
        <f>IF(Inputs!$B$26&lt;&gt;"Ready to model","PENDING INPUTS",MIN(C196+E196,Inputs!$B$9))</f>
        <v>0</v>
      </c>
      <c r="H196" s="3">
        <f>IF(Inputs!$B$26&lt;&gt;"Ready to model","PENDING INPUTS",F196+G196)</f>
        <v>0</v>
      </c>
      <c r="I196" s="3">
        <f>IF(Inputs!$B$26&lt;&gt;"Ready to model","PENDING INPUTS",MAX(0,F196+G196-H196))</f>
        <v>0</v>
      </c>
      <c r="J196" s="3">
        <f>IF(Inputs!$B$26&lt;&gt;"Ready to model","PENDING INPUTS",IF(F196+G196&gt;H196,IF(F196+G196=0,0,H196*F196/(F196+G196)),MIN(B196+D196,F196+MAX(0,H196-F196-G196-IF((Inputs!$B$5)&lt;Inputs!$B$5,C196+E196-G196,0)))))</f>
        <v>0</v>
      </c>
      <c r="K196" s="3">
        <f>IF(Inputs!$B$26&lt;&gt;"Ready to model","PENDING INPUTS",MIN(C196+E196,MAX(0,H196-J196)))</f>
        <v>0</v>
      </c>
      <c r="L196" s="3">
        <f>IF(Inputs!$B$26&lt;&gt;"Ready to model","PENDING INPUTS",MAX(0,B196+D196-J196))</f>
        <v>0</v>
      </c>
      <c r="M196" s="3">
        <f>IF(Inputs!$B$26&lt;&gt;"Ready to model","PENDING INPUTS",MAX(0,C196+E196-K196))</f>
        <v>0</v>
      </c>
      <c r="N196" s="3">
        <f>IF(Inputs!$B$26&lt;&gt;"Ready to model","PENDING INPUTS",L196+M196)</f>
        <v>0</v>
      </c>
      <c r="O196" s="3">
        <f>IF(Inputs!$B$26&lt;&gt;"Ready to model","PENDING INPUTS",D196+E196+O195)</f>
        <v>5438.9299999999994</v>
      </c>
      <c r="P196" s="3">
        <f>IF(Inputs!$B$26&lt;&gt;"Ready to model","PENDING INPUTS",J196+K196+P195)</f>
        <v>15338.93</v>
      </c>
    </row>
    <row r="197" spans="1:16" ht="27.95" customHeight="1" x14ac:dyDescent="0.25">
      <c r="A197">
        <v>193</v>
      </c>
      <c r="B197" s="3">
        <f>IF(Inputs!$B$26&lt;&gt;"Ready to model","PENDING INPUTS",L196)</f>
        <v>0</v>
      </c>
      <c r="C197" s="3">
        <f>IF(Inputs!$B$26&lt;&gt;"Ready to model","PENDING INPUTS",M196)</f>
        <v>0</v>
      </c>
      <c r="D197" s="3">
        <f>IF(Inputs!$B$26&lt;&gt;"Ready to model","PENDING INPUTS",ROUND(B197*(Inputs!$B$5)/12,2))</f>
        <v>0</v>
      </c>
      <c r="E197" s="3">
        <f>IF(Inputs!$B$26&lt;&gt;"Ready to model","PENDING INPUTS",ROUND(C197*Inputs!$B$5/12,2))</f>
        <v>0</v>
      </c>
      <c r="F197" s="3">
        <f>IF(Inputs!$B$26&lt;&gt;"Ready to model","PENDING INPUTS",MIN(B197+D197,Inputs!$B$6))</f>
        <v>0</v>
      </c>
      <c r="G197" s="3">
        <f>IF(Inputs!$B$26&lt;&gt;"Ready to model","PENDING INPUTS",MIN(C197+E197,Inputs!$B$9))</f>
        <v>0</v>
      </c>
      <c r="H197" s="3">
        <f>IF(Inputs!$B$26&lt;&gt;"Ready to model","PENDING INPUTS",F197+G197)</f>
        <v>0</v>
      </c>
      <c r="I197" s="3">
        <f>IF(Inputs!$B$26&lt;&gt;"Ready to model","PENDING INPUTS",MAX(0,F197+G197-H197))</f>
        <v>0</v>
      </c>
      <c r="J197" s="3">
        <f>IF(Inputs!$B$26&lt;&gt;"Ready to model","PENDING INPUTS",IF(F197+G197&gt;H197,IF(F197+G197=0,0,H197*F197/(F197+G197)),MIN(B197+D197,F197+MAX(0,H197-F197-G197-IF((Inputs!$B$5)&lt;Inputs!$B$5,C197+E197-G197,0)))))</f>
        <v>0</v>
      </c>
      <c r="K197" s="3">
        <f>IF(Inputs!$B$26&lt;&gt;"Ready to model","PENDING INPUTS",MIN(C197+E197,MAX(0,H197-J197)))</f>
        <v>0</v>
      </c>
      <c r="L197" s="3">
        <f>IF(Inputs!$B$26&lt;&gt;"Ready to model","PENDING INPUTS",MAX(0,B197+D197-J197))</f>
        <v>0</v>
      </c>
      <c r="M197" s="3">
        <f>IF(Inputs!$B$26&lt;&gt;"Ready to model","PENDING INPUTS",MAX(0,C197+E197-K197))</f>
        <v>0</v>
      </c>
      <c r="N197" s="3">
        <f>IF(Inputs!$B$26&lt;&gt;"Ready to model","PENDING INPUTS",L197+M197)</f>
        <v>0</v>
      </c>
      <c r="O197" s="3">
        <f>IF(Inputs!$B$26&lt;&gt;"Ready to model","PENDING INPUTS",D197+E197+O196)</f>
        <v>5438.9299999999994</v>
      </c>
      <c r="P197" s="3">
        <f>IF(Inputs!$B$26&lt;&gt;"Ready to model","PENDING INPUTS",J197+K197+P196)</f>
        <v>15338.93</v>
      </c>
    </row>
    <row r="198" spans="1:16" ht="27.95" customHeight="1" x14ac:dyDescent="0.25">
      <c r="A198">
        <v>194</v>
      </c>
      <c r="B198" s="3">
        <f>IF(Inputs!$B$26&lt;&gt;"Ready to model","PENDING INPUTS",L197)</f>
        <v>0</v>
      </c>
      <c r="C198" s="3">
        <f>IF(Inputs!$B$26&lt;&gt;"Ready to model","PENDING INPUTS",M197)</f>
        <v>0</v>
      </c>
      <c r="D198" s="3">
        <f>IF(Inputs!$B$26&lt;&gt;"Ready to model","PENDING INPUTS",ROUND(B198*(Inputs!$B$5)/12,2))</f>
        <v>0</v>
      </c>
      <c r="E198" s="3">
        <f>IF(Inputs!$B$26&lt;&gt;"Ready to model","PENDING INPUTS",ROUND(C198*Inputs!$B$5/12,2))</f>
        <v>0</v>
      </c>
      <c r="F198" s="3">
        <f>IF(Inputs!$B$26&lt;&gt;"Ready to model","PENDING INPUTS",MIN(B198+D198,Inputs!$B$6))</f>
        <v>0</v>
      </c>
      <c r="G198" s="3">
        <f>IF(Inputs!$B$26&lt;&gt;"Ready to model","PENDING INPUTS",MIN(C198+E198,Inputs!$B$9))</f>
        <v>0</v>
      </c>
      <c r="H198" s="3">
        <f>IF(Inputs!$B$26&lt;&gt;"Ready to model","PENDING INPUTS",F198+G198)</f>
        <v>0</v>
      </c>
      <c r="I198" s="3">
        <f>IF(Inputs!$B$26&lt;&gt;"Ready to model","PENDING INPUTS",MAX(0,F198+G198-H198))</f>
        <v>0</v>
      </c>
      <c r="J198" s="3">
        <f>IF(Inputs!$B$26&lt;&gt;"Ready to model","PENDING INPUTS",IF(F198+G198&gt;H198,IF(F198+G198=0,0,H198*F198/(F198+G198)),MIN(B198+D198,F198+MAX(0,H198-F198-G198-IF((Inputs!$B$5)&lt;Inputs!$B$5,C198+E198-G198,0)))))</f>
        <v>0</v>
      </c>
      <c r="K198" s="3">
        <f>IF(Inputs!$B$26&lt;&gt;"Ready to model","PENDING INPUTS",MIN(C198+E198,MAX(0,H198-J198)))</f>
        <v>0</v>
      </c>
      <c r="L198" s="3">
        <f>IF(Inputs!$B$26&lt;&gt;"Ready to model","PENDING INPUTS",MAX(0,B198+D198-J198))</f>
        <v>0</v>
      </c>
      <c r="M198" s="3">
        <f>IF(Inputs!$B$26&lt;&gt;"Ready to model","PENDING INPUTS",MAX(0,C198+E198-K198))</f>
        <v>0</v>
      </c>
      <c r="N198" s="3">
        <f>IF(Inputs!$B$26&lt;&gt;"Ready to model","PENDING INPUTS",L198+M198)</f>
        <v>0</v>
      </c>
      <c r="O198" s="3">
        <f>IF(Inputs!$B$26&lt;&gt;"Ready to model","PENDING INPUTS",D198+E198+O197)</f>
        <v>5438.9299999999994</v>
      </c>
      <c r="P198" s="3">
        <f>IF(Inputs!$B$26&lt;&gt;"Ready to model","PENDING INPUTS",J198+K198+P197)</f>
        <v>15338.93</v>
      </c>
    </row>
    <row r="199" spans="1:16" ht="27.95" customHeight="1" x14ac:dyDescent="0.25">
      <c r="A199">
        <v>195</v>
      </c>
      <c r="B199" s="3">
        <f>IF(Inputs!$B$26&lt;&gt;"Ready to model","PENDING INPUTS",L198)</f>
        <v>0</v>
      </c>
      <c r="C199" s="3">
        <f>IF(Inputs!$B$26&lt;&gt;"Ready to model","PENDING INPUTS",M198)</f>
        <v>0</v>
      </c>
      <c r="D199" s="3">
        <f>IF(Inputs!$B$26&lt;&gt;"Ready to model","PENDING INPUTS",ROUND(B199*(Inputs!$B$5)/12,2))</f>
        <v>0</v>
      </c>
      <c r="E199" s="3">
        <f>IF(Inputs!$B$26&lt;&gt;"Ready to model","PENDING INPUTS",ROUND(C199*Inputs!$B$5/12,2))</f>
        <v>0</v>
      </c>
      <c r="F199" s="3">
        <f>IF(Inputs!$B$26&lt;&gt;"Ready to model","PENDING INPUTS",MIN(B199+D199,Inputs!$B$6))</f>
        <v>0</v>
      </c>
      <c r="G199" s="3">
        <f>IF(Inputs!$B$26&lt;&gt;"Ready to model","PENDING INPUTS",MIN(C199+E199,Inputs!$B$9))</f>
        <v>0</v>
      </c>
      <c r="H199" s="3">
        <f>IF(Inputs!$B$26&lt;&gt;"Ready to model","PENDING INPUTS",F199+G199)</f>
        <v>0</v>
      </c>
      <c r="I199" s="3">
        <f>IF(Inputs!$B$26&lt;&gt;"Ready to model","PENDING INPUTS",MAX(0,F199+G199-H199))</f>
        <v>0</v>
      </c>
      <c r="J199" s="3">
        <f>IF(Inputs!$B$26&lt;&gt;"Ready to model","PENDING INPUTS",IF(F199+G199&gt;H199,IF(F199+G199=0,0,H199*F199/(F199+G199)),MIN(B199+D199,F199+MAX(0,H199-F199-G199-IF((Inputs!$B$5)&lt;Inputs!$B$5,C199+E199-G199,0)))))</f>
        <v>0</v>
      </c>
      <c r="K199" s="3">
        <f>IF(Inputs!$B$26&lt;&gt;"Ready to model","PENDING INPUTS",MIN(C199+E199,MAX(0,H199-J199)))</f>
        <v>0</v>
      </c>
      <c r="L199" s="3">
        <f>IF(Inputs!$B$26&lt;&gt;"Ready to model","PENDING INPUTS",MAX(0,B199+D199-J199))</f>
        <v>0</v>
      </c>
      <c r="M199" s="3">
        <f>IF(Inputs!$B$26&lt;&gt;"Ready to model","PENDING INPUTS",MAX(0,C199+E199-K199))</f>
        <v>0</v>
      </c>
      <c r="N199" s="3">
        <f>IF(Inputs!$B$26&lt;&gt;"Ready to model","PENDING INPUTS",L199+M199)</f>
        <v>0</v>
      </c>
      <c r="O199" s="3">
        <f>IF(Inputs!$B$26&lt;&gt;"Ready to model","PENDING INPUTS",D199+E199+O198)</f>
        <v>5438.9299999999994</v>
      </c>
      <c r="P199" s="3">
        <f>IF(Inputs!$B$26&lt;&gt;"Ready to model","PENDING INPUTS",J199+K199+P198)</f>
        <v>15338.93</v>
      </c>
    </row>
    <row r="200" spans="1:16" ht="27.95" customHeight="1" x14ac:dyDescent="0.25">
      <c r="A200">
        <v>196</v>
      </c>
      <c r="B200" s="3">
        <f>IF(Inputs!$B$26&lt;&gt;"Ready to model","PENDING INPUTS",L199)</f>
        <v>0</v>
      </c>
      <c r="C200" s="3">
        <f>IF(Inputs!$B$26&lt;&gt;"Ready to model","PENDING INPUTS",M199)</f>
        <v>0</v>
      </c>
      <c r="D200" s="3">
        <f>IF(Inputs!$B$26&lt;&gt;"Ready to model","PENDING INPUTS",ROUND(B200*(Inputs!$B$5)/12,2))</f>
        <v>0</v>
      </c>
      <c r="E200" s="3">
        <f>IF(Inputs!$B$26&lt;&gt;"Ready to model","PENDING INPUTS",ROUND(C200*Inputs!$B$5/12,2))</f>
        <v>0</v>
      </c>
      <c r="F200" s="3">
        <f>IF(Inputs!$B$26&lt;&gt;"Ready to model","PENDING INPUTS",MIN(B200+D200,Inputs!$B$6))</f>
        <v>0</v>
      </c>
      <c r="G200" s="3">
        <f>IF(Inputs!$B$26&lt;&gt;"Ready to model","PENDING INPUTS",MIN(C200+E200,Inputs!$B$9))</f>
        <v>0</v>
      </c>
      <c r="H200" s="3">
        <f>IF(Inputs!$B$26&lt;&gt;"Ready to model","PENDING INPUTS",F200+G200)</f>
        <v>0</v>
      </c>
      <c r="I200" s="3">
        <f>IF(Inputs!$B$26&lt;&gt;"Ready to model","PENDING INPUTS",MAX(0,F200+G200-H200))</f>
        <v>0</v>
      </c>
      <c r="J200" s="3">
        <f>IF(Inputs!$B$26&lt;&gt;"Ready to model","PENDING INPUTS",IF(F200+G200&gt;H200,IF(F200+G200=0,0,H200*F200/(F200+G200)),MIN(B200+D200,F200+MAX(0,H200-F200-G200-IF((Inputs!$B$5)&lt;Inputs!$B$5,C200+E200-G200,0)))))</f>
        <v>0</v>
      </c>
      <c r="K200" s="3">
        <f>IF(Inputs!$B$26&lt;&gt;"Ready to model","PENDING INPUTS",MIN(C200+E200,MAX(0,H200-J200)))</f>
        <v>0</v>
      </c>
      <c r="L200" s="3">
        <f>IF(Inputs!$B$26&lt;&gt;"Ready to model","PENDING INPUTS",MAX(0,B200+D200-J200))</f>
        <v>0</v>
      </c>
      <c r="M200" s="3">
        <f>IF(Inputs!$B$26&lt;&gt;"Ready to model","PENDING INPUTS",MAX(0,C200+E200-K200))</f>
        <v>0</v>
      </c>
      <c r="N200" s="3">
        <f>IF(Inputs!$B$26&lt;&gt;"Ready to model","PENDING INPUTS",L200+M200)</f>
        <v>0</v>
      </c>
      <c r="O200" s="3">
        <f>IF(Inputs!$B$26&lt;&gt;"Ready to model","PENDING INPUTS",D200+E200+O199)</f>
        <v>5438.9299999999994</v>
      </c>
      <c r="P200" s="3">
        <f>IF(Inputs!$B$26&lt;&gt;"Ready to model","PENDING INPUTS",J200+K200+P199)</f>
        <v>15338.93</v>
      </c>
    </row>
    <row r="201" spans="1:16" ht="27.95" customHeight="1" x14ac:dyDescent="0.25">
      <c r="A201">
        <v>197</v>
      </c>
      <c r="B201" s="3">
        <f>IF(Inputs!$B$26&lt;&gt;"Ready to model","PENDING INPUTS",L200)</f>
        <v>0</v>
      </c>
      <c r="C201" s="3">
        <f>IF(Inputs!$B$26&lt;&gt;"Ready to model","PENDING INPUTS",M200)</f>
        <v>0</v>
      </c>
      <c r="D201" s="3">
        <f>IF(Inputs!$B$26&lt;&gt;"Ready to model","PENDING INPUTS",ROUND(B201*(Inputs!$B$5)/12,2))</f>
        <v>0</v>
      </c>
      <c r="E201" s="3">
        <f>IF(Inputs!$B$26&lt;&gt;"Ready to model","PENDING INPUTS",ROUND(C201*Inputs!$B$5/12,2))</f>
        <v>0</v>
      </c>
      <c r="F201" s="3">
        <f>IF(Inputs!$B$26&lt;&gt;"Ready to model","PENDING INPUTS",MIN(B201+D201,Inputs!$B$6))</f>
        <v>0</v>
      </c>
      <c r="G201" s="3">
        <f>IF(Inputs!$B$26&lt;&gt;"Ready to model","PENDING INPUTS",MIN(C201+E201,Inputs!$B$9))</f>
        <v>0</v>
      </c>
      <c r="H201" s="3">
        <f>IF(Inputs!$B$26&lt;&gt;"Ready to model","PENDING INPUTS",F201+G201)</f>
        <v>0</v>
      </c>
      <c r="I201" s="3">
        <f>IF(Inputs!$B$26&lt;&gt;"Ready to model","PENDING INPUTS",MAX(0,F201+G201-H201))</f>
        <v>0</v>
      </c>
      <c r="J201" s="3">
        <f>IF(Inputs!$B$26&lt;&gt;"Ready to model","PENDING INPUTS",IF(F201+G201&gt;H201,IF(F201+G201=0,0,H201*F201/(F201+G201)),MIN(B201+D201,F201+MAX(0,H201-F201-G201-IF((Inputs!$B$5)&lt;Inputs!$B$5,C201+E201-G201,0)))))</f>
        <v>0</v>
      </c>
      <c r="K201" s="3">
        <f>IF(Inputs!$B$26&lt;&gt;"Ready to model","PENDING INPUTS",MIN(C201+E201,MAX(0,H201-J201)))</f>
        <v>0</v>
      </c>
      <c r="L201" s="3">
        <f>IF(Inputs!$B$26&lt;&gt;"Ready to model","PENDING INPUTS",MAX(0,B201+D201-J201))</f>
        <v>0</v>
      </c>
      <c r="M201" s="3">
        <f>IF(Inputs!$B$26&lt;&gt;"Ready to model","PENDING INPUTS",MAX(0,C201+E201-K201))</f>
        <v>0</v>
      </c>
      <c r="N201" s="3">
        <f>IF(Inputs!$B$26&lt;&gt;"Ready to model","PENDING INPUTS",L201+M201)</f>
        <v>0</v>
      </c>
      <c r="O201" s="3">
        <f>IF(Inputs!$B$26&lt;&gt;"Ready to model","PENDING INPUTS",D201+E201+O200)</f>
        <v>5438.9299999999994</v>
      </c>
      <c r="P201" s="3">
        <f>IF(Inputs!$B$26&lt;&gt;"Ready to model","PENDING INPUTS",J201+K201+P200)</f>
        <v>15338.93</v>
      </c>
    </row>
    <row r="202" spans="1:16" ht="27.95" customHeight="1" x14ac:dyDescent="0.25">
      <c r="A202">
        <v>198</v>
      </c>
      <c r="B202" s="3">
        <f>IF(Inputs!$B$26&lt;&gt;"Ready to model","PENDING INPUTS",L201)</f>
        <v>0</v>
      </c>
      <c r="C202" s="3">
        <f>IF(Inputs!$B$26&lt;&gt;"Ready to model","PENDING INPUTS",M201)</f>
        <v>0</v>
      </c>
      <c r="D202" s="3">
        <f>IF(Inputs!$B$26&lt;&gt;"Ready to model","PENDING INPUTS",ROUND(B202*(Inputs!$B$5)/12,2))</f>
        <v>0</v>
      </c>
      <c r="E202" s="3">
        <f>IF(Inputs!$B$26&lt;&gt;"Ready to model","PENDING INPUTS",ROUND(C202*Inputs!$B$5/12,2))</f>
        <v>0</v>
      </c>
      <c r="F202" s="3">
        <f>IF(Inputs!$B$26&lt;&gt;"Ready to model","PENDING INPUTS",MIN(B202+D202,Inputs!$B$6))</f>
        <v>0</v>
      </c>
      <c r="G202" s="3">
        <f>IF(Inputs!$B$26&lt;&gt;"Ready to model","PENDING INPUTS",MIN(C202+E202,Inputs!$B$9))</f>
        <v>0</v>
      </c>
      <c r="H202" s="3">
        <f>IF(Inputs!$B$26&lt;&gt;"Ready to model","PENDING INPUTS",F202+G202)</f>
        <v>0</v>
      </c>
      <c r="I202" s="3">
        <f>IF(Inputs!$B$26&lt;&gt;"Ready to model","PENDING INPUTS",MAX(0,F202+G202-H202))</f>
        <v>0</v>
      </c>
      <c r="J202" s="3">
        <f>IF(Inputs!$B$26&lt;&gt;"Ready to model","PENDING INPUTS",IF(F202+G202&gt;H202,IF(F202+G202=0,0,H202*F202/(F202+G202)),MIN(B202+D202,F202+MAX(0,H202-F202-G202-IF((Inputs!$B$5)&lt;Inputs!$B$5,C202+E202-G202,0)))))</f>
        <v>0</v>
      </c>
      <c r="K202" s="3">
        <f>IF(Inputs!$B$26&lt;&gt;"Ready to model","PENDING INPUTS",MIN(C202+E202,MAX(0,H202-J202)))</f>
        <v>0</v>
      </c>
      <c r="L202" s="3">
        <f>IF(Inputs!$B$26&lt;&gt;"Ready to model","PENDING INPUTS",MAX(0,B202+D202-J202))</f>
        <v>0</v>
      </c>
      <c r="M202" s="3">
        <f>IF(Inputs!$B$26&lt;&gt;"Ready to model","PENDING INPUTS",MAX(0,C202+E202-K202))</f>
        <v>0</v>
      </c>
      <c r="N202" s="3">
        <f>IF(Inputs!$B$26&lt;&gt;"Ready to model","PENDING INPUTS",L202+M202)</f>
        <v>0</v>
      </c>
      <c r="O202" s="3">
        <f>IF(Inputs!$B$26&lt;&gt;"Ready to model","PENDING INPUTS",D202+E202+O201)</f>
        <v>5438.9299999999994</v>
      </c>
      <c r="P202" s="3">
        <f>IF(Inputs!$B$26&lt;&gt;"Ready to model","PENDING INPUTS",J202+K202+P201)</f>
        <v>15338.93</v>
      </c>
    </row>
    <row r="203" spans="1:16" ht="27.95" customHeight="1" x14ac:dyDescent="0.25">
      <c r="A203">
        <v>199</v>
      </c>
      <c r="B203" s="3">
        <f>IF(Inputs!$B$26&lt;&gt;"Ready to model","PENDING INPUTS",L202)</f>
        <v>0</v>
      </c>
      <c r="C203" s="3">
        <f>IF(Inputs!$B$26&lt;&gt;"Ready to model","PENDING INPUTS",M202)</f>
        <v>0</v>
      </c>
      <c r="D203" s="3">
        <f>IF(Inputs!$B$26&lt;&gt;"Ready to model","PENDING INPUTS",ROUND(B203*(Inputs!$B$5)/12,2))</f>
        <v>0</v>
      </c>
      <c r="E203" s="3">
        <f>IF(Inputs!$B$26&lt;&gt;"Ready to model","PENDING INPUTS",ROUND(C203*Inputs!$B$5/12,2))</f>
        <v>0</v>
      </c>
      <c r="F203" s="3">
        <f>IF(Inputs!$B$26&lt;&gt;"Ready to model","PENDING INPUTS",MIN(B203+D203,Inputs!$B$6))</f>
        <v>0</v>
      </c>
      <c r="G203" s="3">
        <f>IF(Inputs!$B$26&lt;&gt;"Ready to model","PENDING INPUTS",MIN(C203+E203,Inputs!$B$9))</f>
        <v>0</v>
      </c>
      <c r="H203" s="3">
        <f>IF(Inputs!$B$26&lt;&gt;"Ready to model","PENDING INPUTS",F203+G203)</f>
        <v>0</v>
      </c>
      <c r="I203" s="3">
        <f>IF(Inputs!$B$26&lt;&gt;"Ready to model","PENDING INPUTS",MAX(0,F203+G203-H203))</f>
        <v>0</v>
      </c>
      <c r="J203" s="3">
        <f>IF(Inputs!$B$26&lt;&gt;"Ready to model","PENDING INPUTS",IF(F203+G203&gt;H203,IF(F203+G203=0,0,H203*F203/(F203+G203)),MIN(B203+D203,F203+MAX(0,H203-F203-G203-IF((Inputs!$B$5)&lt;Inputs!$B$5,C203+E203-G203,0)))))</f>
        <v>0</v>
      </c>
      <c r="K203" s="3">
        <f>IF(Inputs!$B$26&lt;&gt;"Ready to model","PENDING INPUTS",MIN(C203+E203,MAX(0,H203-J203)))</f>
        <v>0</v>
      </c>
      <c r="L203" s="3">
        <f>IF(Inputs!$B$26&lt;&gt;"Ready to model","PENDING INPUTS",MAX(0,B203+D203-J203))</f>
        <v>0</v>
      </c>
      <c r="M203" s="3">
        <f>IF(Inputs!$B$26&lt;&gt;"Ready to model","PENDING INPUTS",MAX(0,C203+E203-K203))</f>
        <v>0</v>
      </c>
      <c r="N203" s="3">
        <f>IF(Inputs!$B$26&lt;&gt;"Ready to model","PENDING INPUTS",L203+M203)</f>
        <v>0</v>
      </c>
      <c r="O203" s="3">
        <f>IF(Inputs!$B$26&lt;&gt;"Ready to model","PENDING INPUTS",D203+E203+O202)</f>
        <v>5438.9299999999994</v>
      </c>
      <c r="P203" s="3">
        <f>IF(Inputs!$B$26&lt;&gt;"Ready to model","PENDING INPUTS",J203+K203+P202)</f>
        <v>15338.93</v>
      </c>
    </row>
    <row r="204" spans="1:16" ht="27.95" customHeight="1" x14ac:dyDescent="0.25">
      <c r="A204">
        <v>200</v>
      </c>
      <c r="B204" s="3">
        <f>IF(Inputs!$B$26&lt;&gt;"Ready to model","PENDING INPUTS",L203)</f>
        <v>0</v>
      </c>
      <c r="C204" s="3">
        <f>IF(Inputs!$B$26&lt;&gt;"Ready to model","PENDING INPUTS",M203)</f>
        <v>0</v>
      </c>
      <c r="D204" s="3">
        <f>IF(Inputs!$B$26&lt;&gt;"Ready to model","PENDING INPUTS",ROUND(B204*(Inputs!$B$5)/12,2))</f>
        <v>0</v>
      </c>
      <c r="E204" s="3">
        <f>IF(Inputs!$B$26&lt;&gt;"Ready to model","PENDING INPUTS",ROUND(C204*Inputs!$B$5/12,2))</f>
        <v>0</v>
      </c>
      <c r="F204" s="3">
        <f>IF(Inputs!$B$26&lt;&gt;"Ready to model","PENDING INPUTS",MIN(B204+D204,Inputs!$B$6))</f>
        <v>0</v>
      </c>
      <c r="G204" s="3">
        <f>IF(Inputs!$B$26&lt;&gt;"Ready to model","PENDING INPUTS",MIN(C204+E204,Inputs!$B$9))</f>
        <v>0</v>
      </c>
      <c r="H204" s="3">
        <f>IF(Inputs!$B$26&lt;&gt;"Ready to model","PENDING INPUTS",F204+G204)</f>
        <v>0</v>
      </c>
      <c r="I204" s="3">
        <f>IF(Inputs!$B$26&lt;&gt;"Ready to model","PENDING INPUTS",MAX(0,F204+G204-H204))</f>
        <v>0</v>
      </c>
      <c r="J204" s="3">
        <f>IF(Inputs!$B$26&lt;&gt;"Ready to model","PENDING INPUTS",IF(F204+G204&gt;H204,IF(F204+G204=0,0,H204*F204/(F204+G204)),MIN(B204+D204,F204+MAX(0,H204-F204-G204-IF((Inputs!$B$5)&lt;Inputs!$B$5,C204+E204-G204,0)))))</f>
        <v>0</v>
      </c>
      <c r="K204" s="3">
        <f>IF(Inputs!$B$26&lt;&gt;"Ready to model","PENDING INPUTS",MIN(C204+E204,MAX(0,H204-J204)))</f>
        <v>0</v>
      </c>
      <c r="L204" s="3">
        <f>IF(Inputs!$B$26&lt;&gt;"Ready to model","PENDING INPUTS",MAX(0,B204+D204-J204))</f>
        <v>0</v>
      </c>
      <c r="M204" s="3">
        <f>IF(Inputs!$B$26&lt;&gt;"Ready to model","PENDING INPUTS",MAX(0,C204+E204-K204))</f>
        <v>0</v>
      </c>
      <c r="N204" s="3">
        <f>IF(Inputs!$B$26&lt;&gt;"Ready to model","PENDING INPUTS",L204+M204)</f>
        <v>0</v>
      </c>
      <c r="O204" s="3">
        <f>IF(Inputs!$B$26&lt;&gt;"Ready to model","PENDING INPUTS",D204+E204+O203)</f>
        <v>5438.9299999999994</v>
      </c>
      <c r="P204" s="3">
        <f>IF(Inputs!$B$26&lt;&gt;"Ready to model","PENDING INPUTS",J204+K204+P203)</f>
        <v>15338.93</v>
      </c>
    </row>
    <row r="205" spans="1:16" ht="27.95" customHeight="1" x14ac:dyDescent="0.25">
      <c r="A205">
        <v>201</v>
      </c>
      <c r="B205" s="3">
        <f>IF(Inputs!$B$26&lt;&gt;"Ready to model","PENDING INPUTS",L204)</f>
        <v>0</v>
      </c>
      <c r="C205" s="3">
        <f>IF(Inputs!$B$26&lt;&gt;"Ready to model","PENDING INPUTS",M204)</f>
        <v>0</v>
      </c>
      <c r="D205" s="3">
        <f>IF(Inputs!$B$26&lt;&gt;"Ready to model","PENDING INPUTS",ROUND(B205*(Inputs!$B$5)/12,2))</f>
        <v>0</v>
      </c>
      <c r="E205" s="3">
        <f>IF(Inputs!$B$26&lt;&gt;"Ready to model","PENDING INPUTS",ROUND(C205*Inputs!$B$5/12,2))</f>
        <v>0</v>
      </c>
      <c r="F205" s="3">
        <f>IF(Inputs!$B$26&lt;&gt;"Ready to model","PENDING INPUTS",MIN(B205+D205,Inputs!$B$6))</f>
        <v>0</v>
      </c>
      <c r="G205" s="3">
        <f>IF(Inputs!$B$26&lt;&gt;"Ready to model","PENDING INPUTS",MIN(C205+E205,Inputs!$B$9))</f>
        <v>0</v>
      </c>
      <c r="H205" s="3">
        <f>IF(Inputs!$B$26&lt;&gt;"Ready to model","PENDING INPUTS",F205+G205)</f>
        <v>0</v>
      </c>
      <c r="I205" s="3">
        <f>IF(Inputs!$B$26&lt;&gt;"Ready to model","PENDING INPUTS",MAX(0,F205+G205-H205))</f>
        <v>0</v>
      </c>
      <c r="J205" s="3">
        <f>IF(Inputs!$B$26&lt;&gt;"Ready to model","PENDING INPUTS",IF(F205+G205&gt;H205,IF(F205+G205=0,0,H205*F205/(F205+G205)),MIN(B205+D205,F205+MAX(0,H205-F205-G205-IF((Inputs!$B$5)&lt;Inputs!$B$5,C205+E205-G205,0)))))</f>
        <v>0</v>
      </c>
      <c r="K205" s="3">
        <f>IF(Inputs!$B$26&lt;&gt;"Ready to model","PENDING INPUTS",MIN(C205+E205,MAX(0,H205-J205)))</f>
        <v>0</v>
      </c>
      <c r="L205" s="3">
        <f>IF(Inputs!$B$26&lt;&gt;"Ready to model","PENDING INPUTS",MAX(0,B205+D205-J205))</f>
        <v>0</v>
      </c>
      <c r="M205" s="3">
        <f>IF(Inputs!$B$26&lt;&gt;"Ready to model","PENDING INPUTS",MAX(0,C205+E205-K205))</f>
        <v>0</v>
      </c>
      <c r="N205" s="3">
        <f>IF(Inputs!$B$26&lt;&gt;"Ready to model","PENDING INPUTS",L205+M205)</f>
        <v>0</v>
      </c>
      <c r="O205" s="3">
        <f>IF(Inputs!$B$26&lt;&gt;"Ready to model","PENDING INPUTS",D205+E205+O204)</f>
        <v>5438.9299999999994</v>
      </c>
      <c r="P205" s="3">
        <f>IF(Inputs!$B$26&lt;&gt;"Ready to model","PENDING INPUTS",J205+K205+P204)</f>
        <v>15338.93</v>
      </c>
    </row>
    <row r="206" spans="1:16" ht="27.95" customHeight="1" x14ac:dyDescent="0.25">
      <c r="A206">
        <v>202</v>
      </c>
      <c r="B206" s="3">
        <f>IF(Inputs!$B$26&lt;&gt;"Ready to model","PENDING INPUTS",L205)</f>
        <v>0</v>
      </c>
      <c r="C206" s="3">
        <f>IF(Inputs!$B$26&lt;&gt;"Ready to model","PENDING INPUTS",M205)</f>
        <v>0</v>
      </c>
      <c r="D206" s="3">
        <f>IF(Inputs!$B$26&lt;&gt;"Ready to model","PENDING INPUTS",ROUND(B206*(Inputs!$B$5)/12,2))</f>
        <v>0</v>
      </c>
      <c r="E206" s="3">
        <f>IF(Inputs!$B$26&lt;&gt;"Ready to model","PENDING INPUTS",ROUND(C206*Inputs!$B$5/12,2))</f>
        <v>0</v>
      </c>
      <c r="F206" s="3">
        <f>IF(Inputs!$B$26&lt;&gt;"Ready to model","PENDING INPUTS",MIN(B206+D206,Inputs!$B$6))</f>
        <v>0</v>
      </c>
      <c r="G206" s="3">
        <f>IF(Inputs!$B$26&lt;&gt;"Ready to model","PENDING INPUTS",MIN(C206+E206,Inputs!$B$9))</f>
        <v>0</v>
      </c>
      <c r="H206" s="3">
        <f>IF(Inputs!$B$26&lt;&gt;"Ready to model","PENDING INPUTS",F206+G206)</f>
        <v>0</v>
      </c>
      <c r="I206" s="3">
        <f>IF(Inputs!$B$26&lt;&gt;"Ready to model","PENDING INPUTS",MAX(0,F206+G206-H206))</f>
        <v>0</v>
      </c>
      <c r="J206" s="3">
        <f>IF(Inputs!$B$26&lt;&gt;"Ready to model","PENDING INPUTS",IF(F206+G206&gt;H206,IF(F206+G206=0,0,H206*F206/(F206+G206)),MIN(B206+D206,F206+MAX(0,H206-F206-G206-IF((Inputs!$B$5)&lt;Inputs!$B$5,C206+E206-G206,0)))))</f>
        <v>0</v>
      </c>
      <c r="K206" s="3">
        <f>IF(Inputs!$B$26&lt;&gt;"Ready to model","PENDING INPUTS",MIN(C206+E206,MAX(0,H206-J206)))</f>
        <v>0</v>
      </c>
      <c r="L206" s="3">
        <f>IF(Inputs!$B$26&lt;&gt;"Ready to model","PENDING INPUTS",MAX(0,B206+D206-J206))</f>
        <v>0</v>
      </c>
      <c r="M206" s="3">
        <f>IF(Inputs!$B$26&lt;&gt;"Ready to model","PENDING INPUTS",MAX(0,C206+E206-K206))</f>
        <v>0</v>
      </c>
      <c r="N206" s="3">
        <f>IF(Inputs!$B$26&lt;&gt;"Ready to model","PENDING INPUTS",L206+M206)</f>
        <v>0</v>
      </c>
      <c r="O206" s="3">
        <f>IF(Inputs!$B$26&lt;&gt;"Ready to model","PENDING INPUTS",D206+E206+O205)</f>
        <v>5438.9299999999994</v>
      </c>
      <c r="P206" s="3">
        <f>IF(Inputs!$B$26&lt;&gt;"Ready to model","PENDING INPUTS",J206+K206+P205)</f>
        <v>15338.93</v>
      </c>
    </row>
    <row r="207" spans="1:16" ht="27.95" customHeight="1" x14ac:dyDescent="0.25">
      <c r="A207">
        <v>203</v>
      </c>
      <c r="B207" s="3">
        <f>IF(Inputs!$B$26&lt;&gt;"Ready to model","PENDING INPUTS",L206)</f>
        <v>0</v>
      </c>
      <c r="C207" s="3">
        <f>IF(Inputs!$B$26&lt;&gt;"Ready to model","PENDING INPUTS",M206)</f>
        <v>0</v>
      </c>
      <c r="D207" s="3">
        <f>IF(Inputs!$B$26&lt;&gt;"Ready to model","PENDING INPUTS",ROUND(B207*(Inputs!$B$5)/12,2))</f>
        <v>0</v>
      </c>
      <c r="E207" s="3">
        <f>IF(Inputs!$B$26&lt;&gt;"Ready to model","PENDING INPUTS",ROUND(C207*Inputs!$B$5/12,2))</f>
        <v>0</v>
      </c>
      <c r="F207" s="3">
        <f>IF(Inputs!$B$26&lt;&gt;"Ready to model","PENDING INPUTS",MIN(B207+D207,Inputs!$B$6))</f>
        <v>0</v>
      </c>
      <c r="G207" s="3">
        <f>IF(Inputs!$B$26&lt;&gt;"Ready to model","PENDING INPUTS",MIN(C207+E207,Inputs!$B$9))</f>
        <v>0</v>
      </c>
      <c r="H207" s="3">
        <f>IF(Inputs!$B$26&lt;&gt;"Ready to model","PENDING INPUTS",F207+G207)</f>
        <v>0</v>
      </c>
      <c r="I207" s="3">
        <f>IF(Inputs!$B$26&lt;&gt;"Ready to model","PENDING INPUTS",MAX(0,F207+G207-H207))</f>
        <v>0</v>
      </c>
      <c r="J207" s="3">
        <f>IF(Inputs!$B$26&lt;&gt;"Ready to model","PENDING INPUTS",IF(F207+G207&gt;H207,IF(F207+G207=0,0,H207*F207/(F207+G207)),MIN(B207+D207,F207+MAX(0,H207-F207-G207-IF((Inputs!$B$5)&lt;Inputs!$B$5,C207+E207-G207,0)))))</f>
        <v>0</v>
      </c>
      <c r="K207" s="3">
        <f>IF(Inputs!$B$26&lt;&gt;"Ready to model","PENDING INPUTS",MIN(C207+E207,MAX(0,H207-J207)))</f>
        <v>0</v>
      </c>
      <c r="L207" s="3">
        <f>IF(Inputs!$B$26&lt;&gt;"Ready to model","PENDING INPUTS",MAX(0,B207+D207-J207))</f>
        <v>0</v>
      </c>
      <c r="M207" s="3">
        <f>IF(Inputs!$B$26&lt;&gt;"Ready to model","PENDING INPUTS",MAX(0,C207+E207-K207))</f>
        <v>0</v>
      </c>
      <c r="N207" s="3">
        <f>IF(Inputs!$B$26&lt;&gt;"Ready to model","PENDING INPUTS",L207+M207)</f>
        <v>0</v>
      </c>
      <c r="O207" s="3">
        <f>IF(Inputs!$B$26&lt;&gt;"Ready to model","PENDING INPUTS",D207+E207+O206)</f>
        <v>5438.9299999999994</v>
      </c>
      <c r="P207" s="3">
        <f>IF(Inputs!$B$26&lt;&gt;"Ready to model","PENDING INPUTS",J207+K207+P206)</f>
        <v>15338.93</v>
      </c>
    </row>
    <row r="208" spans="1:16" ht="27.95" customHeight="1" x14ac:dyDescent="0.25">
      <c r="A208">
        <v>204</v>
      </c>
      <c r="B208" s="3">
        <f>IF(Inputs!$B$26&lt;&gt;"Ready to model","PENDING INPUTS",L207)</f>
        <v>0</v>
      </c>
      <c r="C208" s="3">
        <f>IF(Inputs!$B$26&lt;&gt;"Ready to model","PENDING INPUTS",M207)</f>
        <v>0</v>
      </c>
      <c r="D208" s="3">
        <f>IF(Inputs!$B$26&lt;&gt;"Ready to model","PENDING INPUTS",ROUND(B208*(Inputs!$B$5)/12,2))</f>
        <v>0</v>
      </c>
      <c r="E208" s="3">
        <f>IF(Inputs!$B$26&lt;&gt;"Ready to model","PENDING INPUTS",ROUND(C208*Inputs!$B$5/12,2))</f>
        <v>0</v>
      </c>
      <c r="F208" s="3">
        <f>IF(Inputs!$B$26&lt;&gt;"Ready to model","PENDING INPUTS",MIN(B208+D208,Inputs!$B$6))</f>
        <v>0</v>
      </c>
      <c r="G208" s="3">
        <f>IF(Inputs!$B$26&lt;&gt;"Ready to model","PENDING INPUTS",MIN(C208+E208,Inputs!$B$9))</f>
        <v>0</v>
      </c>
      <c r="H208" s="3">
        <f>IF(Inputs!$B$26&lt;&gt;"Ready to model","PENDING INPUTS",F208+G208)</f>
        <v>0</v>
      </c>
      <c r="I208" s="3">
        <f>IF(Inputs!$B$26&lt;&gt;"Ready to model","PENDING INPUTS",MAX(0,F208+G208-H208))</f>
        <v>0</v>
      </c>
      <c r="J208" s="3">
        <f>IF(Inputs!$B$26&lt;&gt;"Ready to model","PENDING INPUTS",IF(F208+G208&gt;H208,IF(F208+G208=0,0,H208*F208/(F208+G208)),MIN(B208+D208,F208+MAX(0,H208-F208-G208-IF((Inputs!$B$5)&lt;Inputs!$B$5,C208+E208-G208,0)))))</f>
        <v>0</v>
      </c>
      <c r="K208" s="3">
        <f>IF(Inputs!$B$26&lt;&gt;"Ready to model","PENDING INPUTS",MIN(C208+E208,MAX(0,H208-J208)))</f>
        <v>0</v>
      </c>
      <c r="L208" s="3">
        <f>IF(Inputs!$B$26&lt;&gt;"Ready to model","PENDING INPUTS",MAX(0,B208+D208-J208))</f>
        <v>0</v>
      </c>
      <c r="M208" s="3">
        <f>IF(Inputs!$B$26&lt;&gt;"Ready to model","PENDING INPUTS",MAX(0,C208+E208-K208))</f>
        <v>0</v>
      </c>
      <c r="N208" s="3">
        <f>IF(Inputs!$B$26&lt;&gt;"Ready to model","PENDING INPUTS",L208+M208)</f>
        <v>0</v>
      </c>
      <c r="O208" s="3">
        <f>IF(Inputs!$B$26&lt;&gt;"Ready to model","PENDING INPUTS",D208+E208+O207)</f>
        <v>5438.9299999999994</v>
      </c>
      <c r="P208" s="3">
        <f>IF(Inputs!$B$26&lt;&gt;"Ready to model","PENDING INPUTS",J208+K208+P207)</f>
        <v>15338.93</v>
      </c>
    </row>
    <row r="209" spans="1:16" ht="27.95" customHeight="1" x14ac:dyDescent="0.25">
      <c r="A209">
        <v>205</v>
      </c>
      <c r="B209" s="3">
        <f>IF(Inputs!$B$26&lt;&gt;"Ready to model","PENDING INPUTS",L208)</f>
        <v>0</v>
      </c>
      <c r="C209" s="3">
        <f>IF(Inputs!$B$26&lt;&gt;"Ready to model","PENDING INPUTS",M208)</f>
        <v>0</v>
      </c>
      <c r="D209" s="3">
        <f>IF(Inputs!$B$26&lt;&gt;"Ready to model","PENDING INPUTS",ROUND(B209*(Inputs!$B$5)/12,2))</f>
        <v>0</v>
      </c>
      <c r="E209" s="3">
        <f>IF(Inputs!$B$26&lt;&gt;"Ready to model","PENDING INPUTS",ROUND(C209*Inputs!$B$5/12,2))</f>
        <v>0</v>
      </c>
      <c r="F209" s="3">
        <f>IF(Inputs!$B$26&lt;&gt;"Ready to model","PENDING INPUTS",MIN(B209+D209,Inputs!$B$6))</f>
        <v>0</v>
      </c>
      <c r="G209" s="3">
        <f>IF(Inputs!$B$26&lt;&gt;"Ready to model","PENDING INPUTS",MIN(C209+E209,Inputs!$B$9))</f>
        <v>0</v>
      </c>
      <c r="H209" s="3">
        <f>IF(Inputs!$B$26&lt;&gt;"Ready to model","PENDING INPUTS",F209+G209)</f>
        <v>0</v>
      </c>
      <c r="I209" s="3">
        <f>IF(Inputs!$B$26&lt;&gt;"Ready to model","PENDING INPUTS",MAX(0,F209+G209-H209))</f>
        <v>0</v>
      </c>
      <c r="J209" s="3">
        <f>IF(Inputs!$B$26&lt;&gt;"Ready to model","PENDING INPUTS",IF(F209+G209&gt;H209,IF(F209+G209=0,0,H209*F209/(F209+G209)),MIN(B209+D209,F209+MAX(0,H209-F209-G209-IF((Inputs!$B$5)&lt;Inputs!$B$5,C209+E209-G209,0)))))</f>
        <v>0</v>
      </c>
      <c r="K209" s="3">
        <f>IF(Inputs!$B$26&lt;&gt;"Ready to model","PENDING INPUTS",MIN(C209+E209,MAX(0,H209-J209)))</f>
        <v>0</v>
      </c>
      <c r="L209" s="3">
        <f>IF(Inputs!$B$26&lt;&gt;"Ready to model","PENDING INPUTS",MAX(0,B209+D209-J209))</f>
        <v>0</v>
      </c>
      <c r="M209" s="3">
        <f>IF(Inputs!$B$26&lt;&gt;"Ready to model","PENDING INPUTS",MAX(0,C209+E209-K209))</f>
        <v>0</v>
      </c>
      <c r="N209" s="3">
        <f>IF(Inputs!$B$26&lt;&gt;"Ready to model","PENDING INPUTS",L209+M209)</f>
        <v>0</v>
      </c>
      <c r="O209" s="3">
        <f>IF(Inputs!$B$26&lt;&gt;"Ready to model","PENDING INPUTS",D209+E209+O208)</f>
        <v>5438.9299999999994</v>
      </c>
      <c r="P209" s="3">
        <f>IF(Inputs!$B$26&lt;&gt;"Ready to model","PENDING INPUTS",J209+K209+P208)</f>
        <v>15338.93</v>
      </c>
    </row>
    <row r="210" spans="1:16" ht="27.95" customHeight="1" x14ac:dyDescent="0.25">
      <c r="A210">
        <v>206</v>
      </c>
      <c r="B210" s="3">
        <f>IF(Inputs!$B$26&lt;&gt;"Ready to model","PENDING INPUTS",L209)</f>
        <v>0</v>
      </c>
      <c r="C210" s="3">
        <f>IF(Inputs!$B$26&lt;&gt;"Ready to model","PENDING INPUTS",M209)</f>
        <v>0</v>
      </c>
      <c r="D210" s="3">
        <f>IF(Inputs!$B$26&lt;&gt;"Ready to model","PENDING INPUTS",ROUND(B210*(Inputs!$B$5)/12,2))</f>
        <v>0</v>
      </c>
      <c r="E210" s="3">
        <f>IF(Inputs!$B$26&lt;&gt;"Ready to model","PENDING INPUTS",ROUND(C210*Inputs!$B$5/12,2))</f>
        <v>0</v>
      </c>
      <c r="F210" s="3">
        <f>IF(Inputs!$B$26&lt;&gt;"Ready to model","PENDING INPUTS",MIN(B210+D210,Inputs!$B$6))</f>
        <v>0</v>
      </c>
      <c r="G210" s="3">
        <f>IF(Inputs!$B$26&lt;&gt;"Ready to model","PENDING INPUTS",MIN(C210+E210,Inputs!$B$9))</f>
        <v>0</v>
      </c>
      <c r="H210" s="3">
        <f>IF(Inputs!$B$26&lt;&gt;"Ready to model","PENDING INPUTS",F210+G210)</f>
        <v>0</v>
      </c>
      <c r="I210" s="3">
        <f>IF(Inputs!$B$26&lt;&gt;"Ready to model","PENDING INPUTS",MAX(0,F210+G210-H210))</f>
        <v>0</v>
      </c>
      <c r="J210" s="3">
        <f>IF(Inputs!$B$26&lt;&gt;"Ready to model","PENDING INPUTS",IF(F210+G210&gt;H210,IF(F210+G210=0,0,H210*F210/(F210+G210)),MIN(B210+D210,F210+MAX(0,H210-F210-G210-IF((Inputs!$B$5)&lt;Inputs!$B$5,C210+E210-G210,0)))))</f>
        <v>0</v>
      </c>
      <c r="K210" s="3">
        <f>IF(Inputs!$B$26&lt;&gt;"Ready to model","PENDING INPUTS",MIN(C210+E210,MAX(0,H210-J210)))</f>
        <v>0</v>
      </c>
      <c r="L210" s="3">
        <f>IF(Inputs!$B$26&lt;&gt;"Ready to model","PENDING INPUTS",MAX(0,B210+D210-J210))</f>
        <v>0</v>
      </c>
      <c r="M210" s="3">
        <f>IF(Inputs!$B$26&lt;&gt;"Ready to model","PENDING INPUTS",MAX(0,C210+E210-K210))</f>
        <v>0</v>
      </c>
      <c r="N210" s="3">
        <f>IF(Inputs!$B$26&lt;&gt;"Ready to model","PENDING INPUTS",L210+M210)</f>
        <v>0</v>
      </c>
      <c r="O210" s="3">
        <f>IF(Inputs!$B$26&lt;&gt;"Ready to model","PENDING INPUTS",D210+E210+O209)</f>
        <v>5438.9299999999994</v>
      </c>
      <c r="P210" s="3">
        <f>IF(Inputs!$B$26&lt;&gt;"Ready to model","PENDING INPUTS",J210+K210+P209)</f>
        <v>15338.93</v>
      </c>
    </row>
    <row r="211" spans="1:16" ht="27.95" customHeight="1" x14ac:dyDescent="0.25">
      <c r="A211">
        <v>207</v>
      </c>
      <c r="B211" s="3">
        <f>IF(Inputs!$B$26&lt;&gt;"Ready to model","PENDING INPUTS",L210)</f>
        <v>0</v>
      </c>
      <c r="C211" s="3">
        <f>IF(Inputs!$B$26&lt;&gt;"Ready to model","PENDING INPUTS",M210)</f>
        <v>0</v>
      </c>
      <c r="D211" s="3">
        <f>IF(Inputs!$B$26&lt;&gt;"Ready to model","PENDING INPUTS",ROUND(B211*(Inputs!$B$5)/12,2))</f>
        <v>0</v>
      </c>
      <c r="E211" s="3">
        <f>IF(Inputs!$B$26&lt;&gt;"Ready to model","PENDING INPUTS",ROUND(C211*Inputs!$B$5/12,2))</f>
        <v>0</v>
      </c>
      <c r="F211" s="3">
        <f>IF(Inputs!$B$26&lt;&gt;"Ready to model","PENDING INPUTS",MIN(B211+D211,Inputs!$B$6))</f>
        <v>0</v>
      </c>
      <c r="G211" s="3">
        <f>IF(Inputs!$B$26&lt;&gt;"Ready to model","PENDING INPUTS",MIN(C211+E211,Inputs!$B$9))</f>
        <v>0</v>
      </c>
      <c r="H211" s="3">
        <f>IF(Inputs!$B$26&lt;&gt;"Ready to model","PENDING INPUTS",F211+G211)</f>
        <v>0</v>
      </c>
      <c r="I211" s="3">
        <f>IF(Inputs!$B$26&lt;&gt;"Ready to model","PENDING INPUTS",MAX(0,F211+G211-H211))</f>
        <v>0</v>
      </c>
      <c r="J211" s="3">
        <f>IF(Inputs!$B$26&lt;&gt;"Ready to model","PENDING INPUTS",IF(F211+G211&gt;H211,IF(F211+G211=0,0,H211*F211/(F211+G211)),MIN(B211+D211,F211+MAX(0,H211-F211-G211-IF((Inputs!$B$5)&lt;Inputs!$B$5,C211+E211-G211,0)))))</f>
        <v>0</v>
      </c>
      <c r="K211" s="3">
        <f>IF(Inputs!$B$26&lt;&gt;"Ready to model","PENDING INPUTS",MIN(C211+E211,MAX(0,H211-J211)))</f>
        <v>0</v>
      </c>
      <c r="L211" s="3">
        <f>IF(Inputs!$B$26&lt;&gt;"Ready to model","PENDING INPUTS",MAX(0,B211+D211-J211))</f>
        <v>0</v>
      </c>
      <c r="M211" s="3">
        <f>IF(Inputs!$B$26&lt;&gt;"Ready to model","PENDING INPUTS",MAX(0,C211+E211-K211))</f>
        <v>0</v>
      </c>
      <c r="N211" s="3">
        <f>IF(Inputs!$B$26&lt;&gt;"Ready to model","PENDING INPUTS",L211+M211)</f>
        <v>0</v>
      </c>
      <c r="O211" s="3">
        <f>IF(Inputs!$B$26&lt;&gt;"Ready to model","PENDING INPUTS",D211+E211+O210)</f>
        <v>5438.9299999999994</v>
      </c>
      <c r="P211" s="3">
        <f>IF(Inputs!$B$26&lt;&gt;"Ready to model","PENDING INPUTS",J211+K211+P210)</f>
        <v>15338.93</v>
      </c>
    </row>
    <row r="212" spans="1:16" ht="27.95" customHeight="1" x14ac:dyDescent="0.25">
      <c r="A212">
        <v>208</v>
      </c>
      <c r="B212" s="3">
        <f>IF(Inputs!$B$26&lt;&gt;"Ready to model","PENDING INPUTS",L211)</f>
        <v>0</v>
      </c>
      <c r="C212" s="3">
        <f>IF(Inputs!$B$26&lt;&gt;"Ready to model","PENDING INPUTS",M211)</f>
        <v>0</v>
      </c>
      <c r="D212" s="3">
        <f>IF(Inputs!$B$26&lt;&gt;"Ready to model","PENDING INPUTS",ROUND(B212*(Inputs!$B$5)/12,2))</f>
        <v>0</v>
      </c>
      <c r="E212" s="3">
        <f>IF(Inputs!$B$26&lt;&gt;"Ready to model","PENDING INPUTS",ROUND(C212*Inputs!$B$5/12,2))</f>
        <v>0</v>
      </c>
      <c r="F212" s="3">
        <f>IF(Inputs!$B$26&lt;&gt;"Ready to model","PENDING INPUTS",MIN(B212+D212,Inputs!$B$6))</f>
        <v>0</v>
      </c>
      <c r="G212" s="3">
        <f>IF(Inputs!$B$26&lt;&gt;"Ready to model","PENDING INPUTS",MIN(C212+E212,Inputs!$B$9))</f>
        <v>0</v>
      </c>
      <c r="H212" s="3">
        <f>IF(Inputs!$B$26&lt;&gt;"Ready to model","PENDING INPUTS",F212+G212)</f>
        <v>0</v>
      </c>
      <c r="I212" s="3">
        <f>IF(Inputs!$B$26&lt;&gt;"Ready to model","PENDING INPUTS",MAX(0,F212+G212-H212))</f>
        <v>0</v>
      </c>
      <c r="J212" s="3">
        <f>IF(Inputs!$B$26&lt;&gt;"Ready to model","PENDING INPUTS",IF(F212+G212&gt;H212,IF(F212+G212=0,0,H212*F212/(F212+G212)),MIN(B212+D212,F212+MAX(0,H212-F212-G212-IF((Inputs!$B$5)&lt;Inputs!$B$5,C212+E212-G212,0)))))</f>
        <v>0</v>
      </c>
      <c r="K212" s="3">
        <f>IF(Inputs!$B$26&lt;&gt;"Ready to model","PENDING INPUTS",MIN(C212+E212,MAX(0,H212-J212)))</f>
        <v>0</v>
      </c>
      <c r="L212" s="3">
        <f>IF(Inputs!$B$26&lt;&gt;"Ready to model","PENDING INPUTS",MAX(0,B212+D212-J212))</f>
        <v>0</v>
      </c>
      <c r="M212" s="3">
        <f>IF(Inputs!$B$26&lt;&gt;"Ready to model","PENDING INPUTS",MAX(0,C212+E212-K212))</f>
        <v>0</v>
      </c>
      <c r="N212" s="3">
        <f>IF(Inputs!$B$26&lt;&gt;"Ready to model","PENDING INPUTS",L212+M212)</f>
        <v>0</v>
      </c>
      <c r="O212" s="3">
        <f>IF(Inputs!$B$26&lt;&gt;"Ready to model","PENDING INPUTS",D212+E212+O211)</f>
        <v>5438.9299999999994</v>
      </c>
      <c r="P212" s="3">
        <f>IF(Inputs!$B$26&lt;&gt;"Ready to model","PENDING INPUTS",J212+K212+P211)</f>
        <v>15338.93</v>
      </c>
    </row>
    <row r="213" spans="1:16" ht="27.95" customHeight="1" x14ac:dyDescent="0.25">
      <c r="A213">
        <v>209</v>
      </c>
      <c r="B213" s="3">
        <f>IF(Inputs!$B$26&lt;&gt;"Ready to model","PENDING INPUTS",L212)</f>
        <v>0</v>
      </c>
      <c r="C213" s="3">
        <f>IF(Inputs!$B$26&lt;&gt;"Ready to model","PENDING INPUTS",M212)</f>
        <v>0</v>
      </c>
      <c r="D213" s="3">
        <f>IF(Inputs!$B$26&lt;&gt;"Ready to model","PENDING INPUTS",ROUND(B213*(Inputs!$B$5)/12,2))</f>
        <v>0</v>
      </c>
      <c r="E213" s="3">
        <f>IF(Inputs!$B$26&lt;&gt;"Ready to model","PENDING INPUTS",ROUND(C213*Inputs!$B$5/12,2))</f>
        <v>0</v>
      </c>
      <c r="F213" s="3">
        <f>IF(Inputs!$B$26&lt;&gt;"Ready to model","PENDING INPUTS",MIN(B213+D213,Inputs!$B$6))</f>
        <v>0</v>
      </c>
      <c r="G213" s="3">
        <f>IF(Inputs!$B$26&lt;&gt;"Ready to model","PENDING INPUTS",MIN(C213+E213,Inputs!$B$9))</f>
        <v>0</v>
      </c>
      <c r="H213" s="3">
        <f>IF(Inputs!$B$26&lt;&gt;"Ready to model","PENDING INPUTS",F213+G213)</f>
        <v>0</v>
      </c>
      <c r="I213" s="3">
        <f>IF(Inputs!$B$26&lt;&gt;"Ready to model","PENDING INPUTS",MAX(0,F213+G213-H213))</f>
        <v>0</v>
      </c>
      <c r="J213" s="3">
        <f>IF(Inputs!$B$26&lt;&gt;"Ready to model","PENDING INPUTS",IF(F213+G213&gt;H213,IF(F213+G213=0,0,H213*F213/(F213+G213)),MIN(B213+D213,F213+MAX(0,H213-F213-G213-IF((Inputs!$B$5)&lt;Inputs!$B$5,C213+E213-G213,0)))))</f>
        <v>0</v>
      </c>
      <c r="K213" s="3">
        <f>IF(Inputs!$B$26&lt;&gt;"Ready to model","PENDING INPUTS",MIN(C213+E213,MAX(0,H213-J213)))</f>
        <v>0</v>
      </c>
      <c r="L213" s="3">
        <f>IF(Inputs!$B$26&lt;&gt;"Ready to model","PENDING INPUTS",MAX(0,B213+D213-J213))</f>
        <v>0</v>
      </c>
      <c r="M213" s="3">
        <f>IF(Inputs!$B$26&lt;&gt;"Ready to model","PENDING INPUTS",MAX(0,C213+E213-K213))</f>
        <v>0</v>
      </c>
      <c r="N213" s="3">
        <f>IF(Inputs!$B$26&lt;&gt;"Ready to model","PENDING INPUTS",L213+M213)</f>
        <v>0</v>
      </c>
      <c r="O213" s="3">
        <f>IF(Inputs!$B$26&lt;&gt;"Ready to model","PENDING INPUTS",D213+E213+O212)</f>
        <v>5438.9299999999994</v>
      </c>
      <c r="P213" s="3">
        <f>IF(Inputs!$B$26&lt;&gt;"Ready to model","PENDING INPUTS",J213+K213+P212)</f>
        <v>15338.93</v>
      </c>
    </row>
    <row r="214" spans="1:16" ht="27.95" customHeight="1" x14ac:dyDescent="0.25">
      <c r="A214">
        <v>210</v>
      </c>
      <c r="B214" s="3">
        <f>IF(Inputs!$B$26&lt;&gt;"Ready to model","PENDING INPUTS",L213)</f>
        <v>0</v>
      </c>
      <c r="C214" s="3">
        <f>IF(Inputs!$B$26&lt;&gt;"Ready to model","PENDING INPUTS",M213)</f>
        <v>0</v>
      </c>
      <c r="D214" s="3">
        <f>IF(Inputs!$B$26&lt;&gt;"Ready to model","PENDING INPUTS",ROUND(B214*(Inputs!$B$5)/12,2))</f>
        <v>0</v>
      </c>
      <c r="E214" s="3">
        <f>IF(Inputs!$B$26&lt;&gt;"Ready to model","PENDING INPUTS",ROUND(C214*Inputs!$B$5/12,2))</f>
        <v>0</v>
      </c>
      <c r="F214" s="3">
        <f>IF(Inputs!$B$26&lt;&gt;"Ready to model","PENDING INPUTS",MIN(B214+D214,Inputs!$B$6))</f>
        <v>0</v>
      </c>
      <c r="G214" s="3">
        <f>IF(Inputs!$B$26&lt;&gt;"Ready to model","PENDING INPUTS",MIN(C214+E214,Inputs!$B$9))</f>
        <v>0</v>
      </c>
      <c r="H214" s="3">
        <f>IF(Inputs!$B$26&lt;&gt;"Ready to model","PENDING INPUTS",F214+G214)</f>
        <v>0</v>
      </c>
      <c r="I214" s="3">
        <f>IF(Inputs!$B$26&lt;&gt;"Ready to model","PENDING INPUTS",MAX(0,F214+G214-H214))</f>
        <v>0</v>
      </c>
      <c r="J214" s="3">
        <f>IF(Inputs!$B$26&lt;&gt;"Ready to model","PENDING INPUTS",IF(F214+G214&gt;H214,IF(F214+G214=0,0,H214*F214/(F214+G214)),MIN(B214+D214,F214+MAX(0,H214-F214-G214-IF((Inputs!$B$5)&lt;Inputs!$B$5,C214+E214-G214,0)))))</f>
        <v>0</v>
      </c>
      <c r="K214" s="3">
        <f>IF(Inputs!$B$26&lt;&gt;"Ready to model","PENDING INPUTS",MIN(C214+E214,MAX(0,H214-J214)))</f>
        <v>0</v>
      </c>
      <c r="L214" s="3">
        <f>IF(Inputs!$B$26&lt;&gt;"Ready to model","PENDING INPUTS",MAX(0,B214+D214-J214))</f>
        <v>0</v>
      </c>
      <c r="M214" s="3">
        <f>IF(Inputs!$B$26&lt;&gt;"Ready to model","PENDING INPUTS",MAX(0,C214+E214-K214))</f>
        <v>0</v>
      </c>
      <c r="N214" s="3">
        <f>IF(Inputs!$B$26&lt;&gt;"Ready to model","PENDING INPUTS",L214+M214)</f>
        <v>0</v>
      </c>
      <c r="O214" s="3">
        <f>IF(Inputs!$B$26&lt;&gt;"Ready to model","PENDING INPUTS",D214+E214+O213)</f>
        <v>5438.9299999999994</v>
      </c>
      <c r="P214" s="3">
        <f>IF(Inputs!$B$26&lt;&gt;"Ready to model","PENDING INPUTS",J214+K214+P213)</f>
        <v>15338.93</v>
      </c>
    </row>
    <row r="215" spans="1:16" ht="27.95" customHeight="1" x14ac:dyDescent="0.25">
      <c r="A215">
        <v>211</v>
      </c>
      <c r="B215" s="3">
        <f>IF(Inputs!$B$26&lt;&gt;"Ready to model","PENDING INPUTS",L214)</f>
        <v>0</v>
      </c>
      <c r="C215" s="3">
        <f>IF(Inputs!$B$26&lt;&gt;"Ready to model","PENDING INPUTS",M214)</f>
        <v>0</v>
      </c>
      <c r="D215" s="3">
        <f>IF(Inputs!$B$26&lt;&gt;"Ready to model","PENDING INPUTS",ROUND(B215*(Inputs!$B$5)/12,2))</f>
        <v>0</v>
      </c>
      <c r="E215" s="3">
        <f>IF(Inputs!$B$26&lt;&gt;"Ready to model","PENDING INPUTS",ROUND(C215*Inputs!$B$5/12,2))</f>
        <v>0</v>
      </c>
      <c r="F215" s="3">
        <f>IF(Inputs!$B$26&lt;&gt;"Ready to model","PENDING INPUTS",MIN(B215+D215,Inputs!$B$6))</f>
        <v>0</v>
      </c>
      <c r="G215" s="3">
        <f>IF(Inputs!$B$26&lt;&gt;"Ready to model","PENDING INPUTS",MIN(C215+E215,Inputs!$B$9))</f>
        <v>0</v>
      </c>
      <c r="H215" s="3">
        <f>IF(Inputs!$B$26&lt;&gt;"Ready to model","PENDING INPUTS",F215+G215)</f>
        <v>0</v>
      </c>
      <c r="I215" s="3">
        <f>IF(Inputs!$B$26&lt;&gt;"Ready to model","PENDING INPUTS",MAX(0,F215+G215-H215))</f>
        <v>0</v>
      </c>
      <c r="J215" s="3">
        <f>IF(Inputs!$B$26&lt;&gt;"Ready to model","PENDING INPUTS",IF(F215+G215&gt;H215,IF(F215+G215=0,0,H215*F215/(F215+G215)),MIN(B215+D215,F215+MAX(0,H215-F215-G215-IF((Inputs!$B$5)&lt;Inputs!$B$5,C215+E215-G215,0)))))</f>
        <v>0</v>
      </c>
      <c r="K215" s="3">
        <f>IF(Inputs!$B$26&lt;&gt;"Ready to model","PENDING INPUTS",MIN(C215+E215,MAX(0,H215-J215)))</f>
        <v>0</v>
      </c>
      <c r="L215" s="3">
        <f>IF(Inputs!$B$26&lt;&gt;"Ready to model","PENDING INPUTS",MAX(0,B215+D215-J215))</f>
        <v>0</v>
      </c>
      <c r="M215" s="3">
        <f>IF(Inputs!$B$26&lt;&gt;"Ready to model","PENDING INPUTS",MAX(0,C215+E215-K215))</f>
        <v>0</v>
      </c>
      <c r="N215" s="3">
        <f>IF(Inputs!$B$26&lt;&gt;"Ready to model","PENDING INPUTS",L215+M215)</f>
        <v>0</v>
      </c>
      <c r="O215" s="3">
        <f>IF(Inputs!$B$26&lt;&gt;"Ready to model","PENDING INPUTS",D215+E215+O214)</f>
        <v>5438.9299999999994</v>
      </c>
      <c r="P215" s="3">
        <f>IF(Inputs!$B$26&lt;&gt;"Ready to model","PENDING INPUTS",J215+K215+P214)</f>
        <v>15338.93</v>
      </c>
    </row>
    <row r="216" spans="1:16" ht="27.95" customHeight="1" x14ac:dyDescent="0.25">
      <c r="A216">
        <v>212</v>
      </c>
      <c r="B216" s="3">
        <f>IF(Inputs!$B$26&lt;&gt;"Ready to model","PENDING INPUTS",L215)</f>
        <v>0</v>
      </c>
      <c r="C216" s="3">
        <f>IF(Inputs!$B$26&lt;&gt;"Ready to model","PENDING INPUTS",M215)</f>
        <v>0</v>
      </c>
      <c r="D216" s="3">
        <f>IF(Inputs!$B$26&lt;&gt;"Ready to model","PENDING INPUTS",ROUND(B216*(Inputs!$B$5)/12,2))</f>
        <v>0</v>
      </c>
      <c r="E216" s="3">
        <f>IF(Inputs!$B$26&lt;&gt;"Ready to model","PENDING INPUTS",ROUND(C216*Inputs!$B$5/12,2))</f>
        <v>0</v>
      </c>
      <c r="F216" s="3">
        <f>IF(Inputs!$B$26&lt;&gt;"Ready to model","PENDING INPUTS",MIN(B216+D216,Inputs!$B$6))</f>
        <v>0</v>
      </c>
      <c r="G216" s="3">
        <f>IF(Inputs!$B$26&lt;&gt;"Ready to model","PENDING INPUTS",MIN(C216+E216,Inputs!$B$9))</f>
        <v>0</v>
      </c>
      <c r="H216" s="3">
        <f>IF(Inputs!$B$26&lt;&gt;"Ready to model","PENDING INPUTS",F216+G216)</f>
        <v>0</v>
      </c>
      <c r="I216" s="3">
        <f>IF(Inputs!$B$26&lt;&gt;"Ready to model","PENDING INPUTS",MAX(0,F216+G216-H216))</f>
        <v>0</v>
      </c>
      <c r="J216" s="3">
        <f>IF(Inputs!$B$26&lt;&gt;"Ready to model","PENDING INPUTS",IF(F216+G216&gt;H216,IF(F216+G216=0,0,H216*F216/(F216+G216)),MIN(B216+D216,F216+MAX(0,H216-F216-G216-IF((Inputs!$B$5)&lt;Inputs!$B$5,C216+E216-G216,0)))))</f>
        <v>0</v>
      </c>
      <c r="K216" s="3">
        <f>IF(Inputs!$B$26&lt;&gt;"Ready to model","PENDING INPUTS",MIN(C216+E216,MAX(0,H216-J216)))</f>
        <v>0</v>
      </c>
      <c r="L216" s="3">
        <f>IF(Inputs!$B$26&lt;&gt;"Ready to model","PENDING INPUTS",MAX(0,B216+D216-J216))</f>
        <v>0</v>
      </c>
      <c r="M216" s="3">
        <f>IF(Inputs!$B$26&lt;&gt;"Ready to model","PENDING INPUTS",MAX(0,C216+E216-K216))</f>
        <v>0</v>
      </c>
      <c r="N216" s="3">
        <f>IF(Inputs!$B$26&lt;&gt;"Ready to model","PENDING INPUTS",L216+M216)</f>
        <v>0</v>
      </c>
      <c r="O216" s="3">
        <f>IF(Inputs!$B$26&lt;&gt;"Ready to model","PENDING INPUTS",D216+E216+O215)</f>
        <v>5438.9299999999994</v>
      </c>
      <c r="P216" s="3">
        <f>IF(Inputs!$B$26&lt;&gt;"Ready to model","PENDING INPUTS",J216+K216+P215)</f>
        <v>15338.93</v>
      </c>
    </row>
    <row r="217" spans="1:16" ht="27.95" customHeight="1" x14ac:dyDescent="0.25">
      <c r="A217">
        <v>213</v>
      </c>
      <c r="B217" s="3">
        <f>IF(Inputs!$B$26&lt;&gt;"Ready to model","PENDING INPUTS",L216)</f>
        <v>0</v>
      </c>
      <c r="C217" s="3">
        <f>IF(Inputs!$B$26&lt;&gt;"Ready to model","PENDING INPUTS",M216)</f>
        <v>0</v>
      </c>
      <c r="D217" s="3">
        <f>IF(Inputs!$B$26&lt;&gt;"Ready to model","PENDING INPUTS",ROUND(B217*(Inputs!$B$5)/12,2))</f>
        <v>0</v>
      </c>
      <c r="E217" s="3">
        <f>IF(Inputs!$B$26&lt;&gt;"Ready to model","PENDING INPUTS",ROUND(C217*Inputs!$B$5/12,2))</f>
        <v>0</v>
      </c>
      <c r="F217" s="3">
        <f>IF(Inputs!$B$26&lt;&gt;"Ready to model","PENDING INPUTS",MIN(B217+D217,Inputs!$B$6))</f>
        <v>0</v>
      </c>
      <c r="G217" s="3">
        <f>IF(Inputs!$B$26&lt;&gt;"Ready to model","PENDING INPUTS",MIN(C217+E217,Inputs!$B$9))</f>
        <v>0</v>
      </c>
      <c r="H217" s="3">
        <f>IF(Inputs!$B$26&lt;&gt;"Ready to model","PENDING INPUTS",F217+G217)</f>
        <v>0</v>
      </c>
      <c r="I217" s="3">
        <f>IF(Inputs!$B$26&lt;&gt;"Ready to model","PENDING INPUTS",MAX(0,F217+G217-H217))</f>
        <v>0</v>
      </c>
      <c r="J217" s="3">
        <f>IF(Inputs!$B$26&lt;&gt;"Ready to model","PENDING INPUTS",IF(F217+G217&gt;H217,IF(F217+G217=0,0,H217*F217/(F217+G217)),MIN(B217+D217,F217+MAX(0,H217-F217-G217-IF((Inputs!$B$5)&lt;Inputs!$B$5,C217+E217-G217,0)))))</f>
        <v>0</v>
      </c>
      <c r="K217" s="3">
        <f>IF(Inputs!$B$26&lt;&gt;"Ready to model","PENDING INPUTS",MIN(C217+E217,MAX(0,H217-J217)))</f>
        <v>0</v>
      </c>
      <c r="L217" s="3">
        <f>IF(Inputs!$B$26&lt;&gt;"Ready to model","PENDING INPUTS",MAX(0,B217+D217-J217))</f>
        <v>0</v>
      </c>
      <c r="M217" s="3">
        <f>IF(Inputs!$B$26&lt;&gt;"Ready to model","PENDING INPUTS",MAX(0,C217+E217-K217))</f>
        <v>0</v>
      </c>
      <c r="N217" s="3">
        <f>IF(Inputs!$B$26&lt;&gt;"Ready to model","PENDING INPUTS",L217+M217)</f>
        <v>0</v>
      </c>
      <c r="O217" s="3">
        <f>IF(Inputs!$B$26&lt;&gt;"Ready to model","PENDING INPUTS",D217+E217+O216)</f>
        <v>5438.9299999999994</v>
      </c>
      <c r="P217" s="3">
        <f>IF(Inputs!$B$26&lt;&gt;"Ready to model","PENDING INPUTS",J217+K217+P216)</f>
        <v>15338.93</v>
      </c>
    </row>
    <row r="218" spans="1:16" ht="27.95" customHeight="1" x14ac:dyDescent="0.25">
      <c r="A218">
        <v>214</v>
      </c>
      <c r="B218" s="3">
        <f>IF(Inputs!$B$26&lt;&gt;"Ready to model","PENDING INPUTS",L217)</f>
        <v>0</v>
      </c>
      <c r="C218" s="3">
        <f>IF(Inputs!$B$26&lt;&gt;"Ready to model","PENDING INPUTS",M217)</f>
        <v>0</v>
      </c>
      <c r="D218" s="3">
        <f>IF(Inputs!$B$26&lt;&gt;"Ready to model","PENDING INPUTS",ROUND(B218*(Inputs!$B$5)/12,2))</f>
        <v>0</v>
      </c>
      <c r="E218" s="3">
        <f>IF(Inputs!$B$26&lt;&gt;"Ready to model","PENDING INPUTS",ROUND(C218*Inputs!$B$5/12,2))</f>
        <v>0</v>
      </c>
      <c r="F218" s="3">
        <f>IF(Inputs!$B$26&lt;&gt;"Ready to model","PENDING INPUTS",MIN(B218+D218,Inputs!$B$6))</f>
        <v>0</v>
      </c>
      <c r="G218" s="3">
        <f>IF(Inputs!$B$26&lt;&gt;"Ready to model","PENDING INPUTS",MIN(C218+E218,Inputs!$B$9))</f>
        <v>0</v>
      </c>
      <c r="H218" s="3">
        <f>IF(Inputs!$B$26&lt;&gt;"Ready to model","PENDING INPUTS",F218+G218)</f>
        <v>0</v>
      </c>
      <c r="I218" s="3">
        <f>IF(Inputs!$B$26&lt;&gt;"Ready to model","PENDING INPUTS",MAX(0,F218+G218-H218))</f>
        <v>0</v>
      </c>
      <c r="J218" s="3">
        <f>IF(Inputs!$B$26&lt;&gt;"Ready to model","PENDING INPUTS",IF(F218+G218&gt;H218,IF(F218+G218=0,0,H218*F218/(F218+G218)),MIN(B218+D218,F218+MAX(0,H218-F218-G218-IF((Inputs!$B$5)&lt;Inputs!$B$5,C218+E218-G218,0)))))</f>
        <v>0</v>
      </c>
      <c r="K218" s="3">
        <f>IF(Inputs!$B$26&lt;&gt;"Ready to model","PENDING INPUTS",MIN(C218+E218,MAX(0,H218-J218)))</f>
        <v>0</v>
      </c>
      <c r="L218" s="3">
        <f>IF(Inputs!$B$26&lt;&gt;"Ready to model","PENDING INPUTS",MAX(0,B218+D218-J218))</f>
        <v>0</v>
      </c>
      <c r="M218" s="3">
        <f>IF(Inputs!$B$26&lt;&gt;"Ready to model","PENDING INPUTS",MAX(0,C218+E218-K218))</f>
        <v>0</v>
      </c>
      <c r="N218" s="3">
        <f>IF(Inputs!$B$26&lt;&gt;"Ready to model","PENDING INPUTS",L218+M218)</f>
        <v>0</v>
      </c>
      <c r="O218" s="3">
        <f>IF(Inputs!$B$26&lt;&gt;"Ready to model","PENDING INPUTS",D218+E218+O217)</f>
        <v>5438.9299999999994</v>
      </c>
      <c r="P218" s="3">
        <f>IF(Inputs!$B$26&lt;&gt;"Ready to model","PENDING INPUTS",J218+K218+P217)</f>
        <v>15338.93</v>
      </c>
    </row>
    <row r="219" spans="1:16" ht="27.95" customHeight="1" x14ac:dyDescent="0.25">
      <c r="A219">
        <v>215</v>
      </c>
      <c r="B219" s="3">
        <f>IF(Inputs!$B$26&lt;&gt;"Ready to model","PENDING INPUTS",L218)</f>
        <v>0</v>
      </c>
      <c r="C219" s="3">
        <f>IF(Inputs!$B$26&lt;&gt;"Ready to model","PENDING INPUTS",M218)</f>
        <v>0</v>
      </c>
      <c r="D219" s="3">
        <f>IF(Inputs!$B$26&lt;&gt;"Ready to model","PENDING INPUTS",ROUND(B219*(Inputs!$B$5)/12,2))</f>
        <v>0</v>
      </c>
      <c r="E219" s="3">
        <f>IF(Inputs!$B$26&lt;&gt;"Ready to model","PENDING INPUTS",ROUND(C219*Inputs!$B$5/12,2))</f>
        <v>0</v>
      </c>
      <c r="F219" s="3">
        <f>IF(Inputs!$B$26&lt;&gt;"Ready to model","PENDING INPUTS",MIN(B219+D219,Inputs!$B$6))</f>
        <v>0</v>
      </c>
      <c r="G219" s="3">
        <f>IF(Inputs!$B$26&lt;&gt;"Ready to model","PENDING INPUTS",MIN(C219+E219,Inputs!$B$9))</f>
        <v>0</v>
      </c>
      <c r="H219" s="3">
        <f>IF(Inputs!$B$26&lt;&gt;"Ready to model","PENDING INPUTS",F219+G219)</f>
        <v>0</v>
      </c>
      <c r="I219" s="3">
        <f>IF(Inputs!$B$26&lt;&gt;"Ready to model","PENDING INPUTS",MAX(0,F219+G219-H219))</f>
        <v>0</v>
      </c>
      <c r="J219" s="3">
        <f>IF(Inputs!$B$26&lt;&gt;"Ready to model","PENDING INPUTS",IF(F219+G219&gt;H219,IF(F219+G219=0,0,H219*F219/(F219+G219)),MIN(B219+D219,F219+MAX(0,H219-F219-G219-IF((Inputs!$B$5)&lt;Inputs!$B$5,C219+E219-G219,0)))))</f>
        <v>0</v>
      </c>
      <c r="K219" s="3">
        <f>IF(Inputs!$B$26&lt;&gt;"Ready to model","PENDING INPUTS",MIN(C219+E219,MAX(0,H219-J219)))</f>
        <v>0</v>
      </c>
      <c r="L219" s="3">
        <f>IF(Inputs!$B$26&lt;&gt;"Ready to model","PENDING INPUTS",MAX(0,B219+D219-J219))</f>
        <v>0</v>
      </c>
      <c r="M219" s="3">
        <f>IF(Inputs!$B$26&lt;&gt;"Ready to model","PENDING INPUTS",MAX(0,C219+E219-K219))</f>
        <v>0</v>
      </c>
      <c r="N219" s="3">
        <f>IF(Inputs!$B$26&lt;&gt;"Ready to model","PENDING INPUTS",L219+M219)</f>
        <v>0</v>
      </c>
      <c r="O219" s="3">
        <f>IF(Inputs!$B$26&lt;&gt;"Ready to model","PENDING INPUTS",D219+E219+O218)</f>
        <v>5438.9299999999994</v>
      </c>
      <c r="P219" s="3">
        <f>IF(Inputs!$B$26&lt;&gt;"Ready to model","PENDING INPUTS",J219+K219+P218)</f>
        <v>15338.93</v>
      </c>
    </row>
    <row r="220" spans="1:16" ht="27.95" customHeight="1" x14ac:dyDescent="0.25">
      <c r="A220">
        <v>216</v>
      </c>
      <c r="B220" s="3">
        <f>IF(Inputs!$B$26&lt;&gt;"Ready to model","PENDING INPUTS",L219)</f>
        <v>0</v>
      </c>
      <c r="C220" s="3">
        <f>IF(Inputs!$B$26&lt;&gt;"Ready to model","PENDING INPUTS",M219)</f>
        <v>0</v>
      </c>
      <c r="D220" s="3">
        <f>IF(Inputs!$B$26&lt;&gt;"Ready to model","PENDING INPUTS",ROUND(B220*(Inputs!$B$5)/12,2))</f>
        <v>0</v>
      </c>
      <c r="E220" s="3">
        <f>IF(Inputs!$B$26&lt;&gt;"Ready to model","PENDING INPUTS",ROUND(C220*Inputs!$B$5/12,2))</f>
        <v>0</v>
      </c>
      <c r="F220" s="3">
        <f>IF(Inputs!$B$26&lt;&gt;"Ready to model","PENDING INPUTS",MIN(B220+D220,Inputs!$B$6))</f>
        <v>0</v>
      </c>
      <c r="G220" s="3">
        <f>IF(Inputs!$B$26&lt;&gt;"Ready to model","PENDING INPUTS",MIN(C220+E220,Inputs!$B$9))</f>
        <v>0</v>
      </c>
      <c r="H220" s="3">
        <f>IF(Inputs!$B$26&lt;&gt;"Ready to model","PENDING INPUTS",F220+G220)</f>
        <v>0</v>
      </c>
      <c r="I220" s="3">
        <f>IF(Inputs!$B$26&lt;&gt;"Ready to model","PENDING INPUTS",MAX(0,F220+G220-H220))</f>
        <v>0</v>
      </c>
      <c r="J220" s="3">
        <f>IF(Inputs!$B$26&lt;&gt;"Ready to model","PENDING INPUTS",IF(F220+G220&gt;H220,IF(F220+G220=0,0,H220*F220/(F220+G220)),MIN(B220+D220,F220+MAX(0,H220-F220-G220-IF((Inputs!$B$5)&lt;Inputs!$B$5,C220+E220-G220,0)))))</f>
        <v>0</v>
      </c>
      <c r="K220" s="3">
        <f>IF(Inputs!$B$26&lt;&gt;"Ready to model","PENDING INPUTS",MIN(C220+E220,MAX(0,H220-J220)))</f>
        <v>0</v>
      </c>
      <c r="L220" s="3">
        <f>IF(Inputs!$B$26&lt;&gt;"Ready to model","PENDING INPUTS",MAX(0,B220+D220-J220))</f>
        <v>0</v>
      </c>
      <c r="M220" s="3">
        <f>IF(Inputs!$B$26&lt;&gt;"Ready to model","PENDING INPUTS",MAX(0,C220+E220-K220))</f>
        <v>0</v>
      </c>
      <c r="N220" s="3">
        <f>IF(Inputs!$B$26&lt;&gt;"Ready to model","PENDING INPUTS",L220+M220)</f>
        <v>0</v>
      </c>
      <c r="O220" s="3">
        <f>IF(Inputs!$B$26&lt;&gt;"Ready to model","PENDING INPUTS",D220+E220+O219)</f>
        <v>5438.9299999999994</v>
      </c>
      <c r="P220" s="3">
        <f>IF(Inputs!$B$26&lt;&gt;"Ready to model","PENDING INPUTS",J220+K220+P219)</f>
        <v>15338.93</v>
      </c>
    </row>
    <row r="221" spans="1:16" ht="27.95" customHeight="1" x14ac:dyDescent="0.25">
      <c r="A221">
        <v>217</v>
      </c>
      <c r="B221" s="3">
        <f>IF(Inputs!$B$26&lt;&gt;"Ready to model","PENDING INPUTS",L220)</f>
        <v>0</v>
      </c>
      <c r="C221" s="3">
        <f>IF(Inputs!$B$26&lt;&gt;"Ready to model","PENDING INPUTS",M220)</f>
        <v>0</v>
      </c>
      <c r="D221" s="3">
        <f>IF(Inputs!$B$26&lt;&gt;"Ready to model","PENDING INPUTS",ROUND(B221*(Inputs!$B$5)/12,2))</f>
        <v>0</v>
      </c>
      <c r="E221" s="3">
        <f>IF(Inputs!$B$26&lt;&gt;"Ready to model","PENDING INPUTS",ROUND(C221*Inputs!$B$5/12,2))</f>
        <v>0</v>
      </c>
      <c r="F221" s="3">
        <f>IF(Inputs!$B$26&lt;&gt;"Ready to model","PENDING INPUTS",MIN(B221+D221,Inputs!$B$6))</f>
        <v>0</v>
      </c>
      <c r="G221" s="3">
        <f>IF(Inputs!$B$26&lt;&gt;"Ready to model","PENDING INPUTS",MIN(C221+E221,Inputs!$B$9))</f>
        <v>0</v>
      </c>
      <c r="H221" s="3">
        <f>IF(Inputs!$B$26&lt;&gt;"Ready to model","PENDING INPUTS",F221+G221)</f>
        <v>0</v>
      </c>
      <c r="I221" s="3">
        <f>IF(Inputs!$B$26&lt;&gt;"Ready to model","PENDING INPUTS",MAX(0,F221+G221-H221))</f>
        <v>0</v>
      </c>
      <c r="J221" s="3">
        <f>IF(Inputs!$B$26&lt;&gt;"Ready to model","PENDING INPUTS",IF(F221+G221&gt;H221,IF(F221+G221=0,0,H221*F221/(F221+G221)),MIN(B221+D221,F221+MAX(0,H221-F221-G221-IF((Inputs!$B$5)&lt;Inputs!$B$5,C221+E221-G221,0)))))</f>
        <v>0</v>
      </c>
      <c r="K221" s="3">
        <f>IF(Inputs!$B$26&lt;&gt;"Ready to model","PENDING INPUTS",MIN(C221+E221,MAX(0,H221-J221)))</f>
        <v>0</v>
      </c>
      <c r="L221" s="3">
        <f>IF(Inputs!$B$26&lt;&gt;"Ready to model","PENDING INPUTS",MAX(0,B221+D221-J221))</f>
        <v>0</v>
      </c>
      <c r="M221" s="3">
        <f>IF(Inputs!$B$26&lt;&gt;"Ready to model","PENDING INPUTS",MAX(0,C221+E221-K221))</f>
        <v>0</v>
      </c>
      <c r="N221" s="3">
        <f>IF(Inputs!$B$26&lt;&gt;"Ready to model","PENDING INPUTS",L221+M221)</f>
        <v>0</v>
      </c>
      <c r="O221" s="3">
        <f>IF(Inputs!$B$26&lt;&gt;"Ready to model","PENDING INPUTS",D221+E221+O220)</f>
        <v>5438.9299999999994</v>
      </c>
      <c r="P221" s="3">
        <f>IF(Inputs!$B$26&lt;&gt;"Ready to model","PENDING INPUTS",J221+K221+P220)</f>
        <v>15338.93</v>
      </c>
    </row>
    <row r="222" spans="1:16" ht="27.95" customHeight="1" x14ac:dyDescent="0.25">
      <c r="A222">
        <v>218</v>
      </c>
      <c r="B222" s="3">
        <f>IF(Inputs!$B$26&lt;&gt;"Ready to model","PENDING INPUTS",L221)</f>
        <v>0</v>
      </c>
      <c r="C222" s="3">
        <f>IF(Inputs!$B$26&lt;&gt;"Ready to model","PENDING INPUTS",M221)</f>
        <v>0</v>
      </c>
      <c r="D222" s="3">
        <f>IF(Inputs!$B$26&lt;&gt;"Ready to model","PENDING INPUTS",ROUND(B222*(Inputs!$B$5)/12,2))</f>
        <v>0</v>
      </c>
      <c r="E222" s="3">
        <f>IF(Inputs!$B$26&lt;&gt;"Ready to model","PENDING INPUTS",ROUND(C222*Inputs!$B$5/12,2))</f>
        <v>0</v>
      </c>
      <c r="F222" s="3">
        <f>IF(Inputs!$B$26&lt;&gt;"Ready to model","PENDING INPUTS",MIN(B222+D222,Inputs!$B$6))</f>
        <v>0</v>
      </c>
      <c r="G222" s="3">
        <f>IF(Inputs!$B$26&lt;&gt;"Ready to model","PENDING INPUTS",MIN(C222+E222,Inputs!$B$9))</f>
        <v>0</v>
      </c>
      <c r="H222" s="3">
        <f>IF(Inputs!$B$26&lt;&gt;"Ready to model","PENDING INPUTS",F222+G222)</f>
        <v>0</v>
      </c>
      <c r="I222" s="3">
        <f>IF(Inputs!$B$26&lt;&gt;"Ready to model","PENDING INPUTS",MAX(0,F222+G222-H222))</f>
        <v>0</v>
      </c>
      <c r="J222" s="3">
        <f>IF(Inputs!$B$26&lt;&gt;"Ready to model","PENDING INPUTS",IF(F222+G222&gt;H222,IF(F222+G222=0,0,H222*F222/(F222+G222)),MIN(B222+D222,F222+MAX(0,H222-F222-G222-IF((Inputs!$B$5)&lt;Inputs!$B$5,C222+E222-G222,0)))))</f>
        <v>0</v>
      </c>
      <c r="K222" s="3">
        <f>IF(Inputs!$B$26&lt;&gt;"Ready to model","PENDING INPUTS",MIN(C222+E222,MAX(0,H222-J222)))</f>
        <v>0</v>
      </c>
      <c r="L222" s="3">
        <f>IF(Inputs!$B$26&lt;&gt;"Ready to model","PENDING INPUTS",MAX(0,B222+D222-J222))</f>
        <v>0</v>
      </c>
      <c r="M222" s="3">
        <f>IF(Inputs!$B$26&lt;&gt;"Ready to model","PENDING INPUTS",MAX(0,C222+E222-K222))</f>
        <v>0</v>
      </c>
      <c r="N222" s="3">
        <f>IF(Inputs!$B$26&lt;&gt;"Ready to model","PENDING INPUTS",L222+M222)</f>
        <v>0</v>
      </c>
      <c r="O222" s="3">
        <f>IF(Inputs!$B$26&lt;&gt;"Ready to model","PENDING INPUTS",D222+E222+O221)</f>
        <v>5438.9299999999994</v>
      </c>
      <c r="P222" s="3">
        <f>IF(Inputs!$B$26&lt;&gt;"Ready to model","PENDING INPUTS",J222+K222+P221)</f>
        <v>15338.93</v>
      </c>
    </row>
    <row r="223" spans="1:16" ht="27.95" customHeight="1" x14ac:dyDescent="0.25">
      <c r="A223">
        <v>219</v>
      </c>
      <c r="B223" s="3">
        <f>IF(Inputs!$B$26&lt;&gt;"Ready to model","PENDING INPUTS",L222)</f>
        <v>0</v>
      </c>
      <c r="C223" s="3">
        <f>IF(Inputs!$B$26&lt;&gt;"Ready to model","PENDING INPUTS",M222)</f>
        <v>0</v>
      </c>
      <c r="D223" s="3">
        <f>IF(Inputs!$B$26&lt;&gt;"Ready to model","PENDING INPUTS",ROUND(B223*(Inputs!$B$5)/12,2))</f>
        <v>0</v>
      </c>
      <c r="E223" s="3">
        <f>IF(Inputs!$B$26&lt;&gt;"Ready to model","PENDING INPUTS",ROUND(C223*Inputs!$B$5/12,2))</f>
        <v>0</v>
      </c>
      <c r="F223" s="3">
        <f>IF(Inputs!$B$26&lt;&gt;"Ready to model","PENDING INPUTS",MIN(B223+D223,Inputs!$B$6))</f>
        <v>0</v>
      </c>
      <c r="G223" s="3">
        <f>IF(Inputs!$B$26&lt;&gt;"Ready to model","PENDING INPUTS",MIN(C223+E223,Inputs!$B$9))</f>
        <v>0</v>
      </c>
      <c r="H223" s="3">
        <f>IF(Inputs!$B$26&lt;&gt;"Ready to model","PENDING INPUTS",F223+G223)</f>
        <v>0</v>
      </c>
      <c r="I223" s="3">
        <f>IF(Inputs!$B$26&lt;&gt;"Ready to model","PENDING INPUTS",MAX(0,F223+G223-H223))</f>
        <v>0</v>
      </c>
      <c r="J223" s="3">
        <f>IF(Inputs!$B$26&lt;&gt;"Ready to model","PENDING INPUTS",IF(F223+G223&gt;H223,IF(F223+G223=0,0,H223*F223/(F223+G223)),MIN(B223+D223,F223+MAX(0,H223-F223-G223-IF((Inputs!$B$5)&lt;Inputs!$B$5,C223+E223-G223,0)))))</f>
        <v>0</v>
      </c>
      <c r="K223" s="3">
        <f>IF(Inputs!$B$26&lt;&gt;"Ready to model","PENDING INPUTS",MIN(C223+E223,MAX(0,H223-J223)))</f>
        <v>0</v>
      </c>
      <c r="L223" s="3">
        <f>IF(Inputs!$B$26&lt;&gt;"Ready to model","PENDING INPUTS",MAX(0,B223+D223-J223))</f>
        <v>0</v>
      </c>
      <c r="M223" s="3">
        <f>IF(Inputs!$B$26&lt;&gt;"Ready to model","PENDING INPUTS",MAX(0,C223+E223-K223))</f>
        <v>0</v>
      </c>
      <c r="N223" s="3">
        <f>IF(Inputs!$B$26&lt;&gt;"Ready to model","PENDING INPUTS",L223+M223)</f>
        <v>0</v>
      </c>
      <c r="O223" s="3">
        <f>IF(Inputs!$B$26&lt;&gt;"Ready to model","PENDING INPUTS",D223+E223+O222)</f>
        <v>5438.9299999999994</v>
      </c>
      <c r="P223" s="3">
        <f>IF(Inputs!$B$26&lt;&gt;"Ready to model","PENDING INPUTS",J223+K223+P222)</f>
        <v>15338.93</v>
      </c>
    </row>
    <row r="224" spans="1:16" ht="27.95" customHeight="1" x14ac:dyDescent="0.25">
      <c r="A224">
        <v>220</v>
      </c>
      <c r="B224" s="3">
        <f>IF(Inputs!$B$26&lt;&gt;"Ready to model","PENDING INPUTS",L223)</f>
        <v>0</v>
      </c>
      <c r="C224" s="3">
        <f>IF(Inputs!$B$26&lt;&gt;"Ready to model","PENDING INPUTS",M223)</f>
        <v>0</v>
      </c>
      <c r="D224" s="3">
        <f>IF(Inputs!$B$26&lt;&gt;"Ready to model","PENDING INPUTS",ROUND(B224*(Inputs!$B$5)/12,2))</f>
        <v>0</v>
      </c>
      <c r="E224" s="3">
        <f>IF(Inputs!$B$26&lt;&gt;"Ready to model","PENDING INPUTS",ROUND(C224*Inputs!$B$5/12,2))</f>
        <v>0</v>
      </c>
      <c r="F224" s="3">
        <f>IF(Inputs!$B$26&lt;&gt;"Ready to model","PENDING INPUTS",MIN(B224+D224,Inputs!$B$6))</f>
        <v>0</v>
      </c>
      <c r="G224" s="3">
        <f>IF(Inputs!$B$26&lt;&gt;"Ready to model","PENDING INPUTS",MIN(C224+E224,Inputs!$B$9))</f>
        <v>0</v>
      </c>
      <c r="H224" s="3">
        <f>IF(Inputs!$B$26&lt;&gt;"Ready to model","PENDING INPUTS",F224+G224)</f>
        <v>0</v>
      </c>
      <c r="I224" s="3">
        <f>IF(Inputs!$B$26&lt;&gt;"Ready to model","PENDING INPUTS",MAX(0,F224+G224-H224))</f>
        <v>0</v>
      </c>
      <c r="J224" s="3">
        <f>IF(Inputs!$B$26&lt;&gt;"Ready to model","PENDING INPUTS",IF(F224+G224&gt;H224,IF(F224+G224=0,0,H224*F224/(F224+G224)),MIN(B224+D224,F224+MAX(0,H224-F224-G224-IF((Inputs!$B$5)&lt;Inputs!$B$5,C224+E224-G224,0)))))</f>
        <v>0</v>
      </c>
      <c r="K224" s="3">
        <f>IF(Inputs!$B$26&lt;&gt;"Ready to model","PENDING INPUTS",MIN(C224+E224,MAX(0,H224-J224)))</f>
        <v>0</v>
      </c>
      <c r="L224" s="3">
        <f>IF(Inputs!$B$26&lt;&gt;"Ready to model","PENDING INPUTS",MAX(0,B224+D224-J224))</f>
        <v>0</v>
      </c>
      <c r="M224" s="3">
        <f>IF(Inputs!$B$26&lt;&gt;"Ready to model","PENDING INPUTS",MAX(0,C224+E224-K224))</f>
        <v>0</v>
      </c>
      <c r="N224" s="3">
        <f>IF(Inputs!$B$26&lt;&gt;"Ready to model","PENDING INPUTS",L224+M224)</f>
        <v>0</v>
      </c>
      <c r="O224" s="3">
        <f>IF(Inputs!$B$26&lt;&gt;"Ready to model","PENDING INPUTS",D224+E224+O223)</f>
        <v>5438.9299999999994</v>
      </c>
      <c r="P224" s="3">
        <f>IF(Inputs!$B$26&lt;&gt;"Ready to model","PENDING INPUTS",J224+K224+P223)</f>
        <v>15338.93</v>
      </c>
    </row>
    <row r="225" spans="1:16" ht="27.95" customHeight="1" x14ac:dyDescent="0.25">
      <c r="A225">
        <v>221</v>
      </c>
      <c r="B225" s="3">
        <f>IF(Inputs!$B$26&lt;&gt;"Ready to model","PENDING INPUTS",L224)</f>
        <v>0</v>
      </c>
      <c r="C225" s="3">
        <f>IF(Inputs!$B$26&lt;&gt;"Ready to model","PENDING INPUTS",M224)</f>
        <v>0</v>
      </c>
      <c r="D225" s="3">
        <f>IF(Inputs!$B$26&lt;&gt;"Ready to model","PENDING INPUTS",ROUND(B225*(Inputs!$B$5)/12,2))</f>
        <v>0</v>
      </c>
      <c r="E225" s="3">
        <f>IF(Inputs!$B$26&lt;&gt;"Ready to model","PENDING INPUTS",ROUND(C225*Inputs!$B$5/12,2))</f>
        <v>0</v>
      </c>
      <c r="F225" s="3">
        <f>IF(Inputs!$B$26&lt;&gt;"Ready to model","PENDING INPUTS",MIN(B225+D225,Inputs!$B$6))</f>
        <v>0</v>
      </c>
      <c r="G225" s="3">
        <f>IF(Inputs!$B$26&lt;&gt;"Ready to model","PENDING INPUTS",MIN(C225+E225,Inputs!$B$9))</f>
        <v>0</v>
      </c>
      <c r="H225" s="3">
        <f>IF(Inputs!$B$26&lt;&gt;"Ready to model","PENDING INPUTS",F225+G225)</f>
        <v>0</v>
      </c>
      <c r="I225" s="3">
        <f>IF(Inputs!$B$26&lt;&gt;"Ready to model","PENDING INPUTS",MAX(0,F225+G225-H225))</f>
        <v>0</v>
      </c>
      <c r="J225" s="3">
        <f>IF(Inputs!$B$26&lt;&gt;"Ready to model","PENDING INPUTS",IF(F225+G225&gt;H225,IF(F225+G225=0,0,H225*F225/(F225+G225)),MIN(B225+D225,F225+MAX(0,H225-F225-G225-IF((Inputs!$B$5)&lt;Inputs!$B$5,C225+E225-G225,0)))))</f>
        <v>0</v>
      </c>
      <c r="K225" s="3">
        <f>IF(Inputs!$B$26&lt;&gt;"Ready to model","PENDING INPUTS",MIN(C225+E225,MAX(0,H225-J225)))</f>
        <v>0</v>
      </c>
      <c r="L225" s="3">
        <f>IF(Inputs!$B$26&lt;&gt;"Ready to model","PENDING INPUTS",MAX(0,B225+D225-J225))</f>
        <v>0</v>
      </c>
      <c r="M225" s="3">
        <f>IF(Inputs!$B$26&lt;&gt;"Ready to model","PENDING INPUTS",MAX(0,C225+E225-K225))</f>
        <v>0</v>
      </c>
      <c r="N225" s="3">
        <f>IF(Inputs!$B$26&lt;&gt;"Ready to model","PENDING INPUTS",L225+M225)</f>
        <v>0</v>
      </c>
      <c r="O225" s="3">
        <f>IF(Inputs!$B$26&lt;&gt;"Ready to model","PENDING INPUTS",D225+E225+O224)</f>
        <v>5438.9299999999994</v>
      </c>
      <c r="P225" s="3">
        <f>IF(Inputs!$B$26&lt;&gt;"Ready to model","PENDING INPUTS",J225+K225+P224)</f>
        <v>15338.93</v>
      </c>
    </row>
    <row r="226" spans="1:16" ht="27.95" customHeight="1" x14ac:dyDescent="0.25">
      <c r="A226">
        <v>222</v>
      </c>
      <c r="B226" s="3">
        <f>IF(Inputs!$B$26&lt;&gt;"Ready to model","PENDING INPUTS",L225)</f>
        <v>0</v>
      </c>
      <c r="C226" s="3">
        <f>IF(Inputs!$B$26&lt;&gt;"Ready to model","PENDING INPUTS",M225)</f>
        <v>0</v>
      </c>
      <c r="D226" s="3">
        <f>IF(Inputs!$B$26&lt;&gt;"Ready to model","PENDING INPUTS",ROUND(B226*(Inputs!$B$5)/12,2))</f>
        <v>0</v>
      </c>
      <c r="E226" s="3">
        <f>IF(Inputs!$B$26&lt;&gt;"Ready to model","PENDING INPUTS",ROUND(C226*Inputs!$B$5/12,2))</f>
        <v>0</v>
      </c>
      <c r="F226" s="3">
        <f>IF(Inputs!$B$26&lt;&gt;"Ready to model","PENDING INPUTS",MIN(B226+D226,Inputs!$B$6))</f>
        <v>0</v>
      </c>
      <c r="G226" s="3">
        <f>IF(Inputs!$B$26&lt;&gt;"Ready to model","PENDING INPUTS",MIN(C226+E226,Inputs!$B$9))</f>
        <v>0</v>
      </c>
      <c r="H226" s="3">
        <f>IF(Inputs!$B$26&lt;&gt;"Ready to model","PENDING INPUTS",F226+G226)</f>
        <v>0</v>
      </c>
      <c r="I226" s="3">
        <f>IF(Inputs!$B$26&lt;&gt;"Ready to model","PENDING INPUTS",MAX(0,F226+G226-H226))</f>
        <v>0</v>
      </c>
      <c r="J226" s="3">
        <f>IF(Inputs!$B$26&lt;&gt;"Ready to model","PENDING INPUTS",IF(F226+G226&gt;H226,IF(F226+G226=0,0,H226*F226/(F226+G226)),MIN(B226+D226,F226+MAX(0,H226-F226-G226-IF((Inputs!$B$5)&lt;Inputs!$B$5,C226+E226-G226,0)))))</f>
        <v>0</v>
      </c>
      <c r="K226" s="3">
        <f>IF(Inputs!$B$26&lt;&gt;"Ready to model","PENDING INPUTS",MIN(C226+E226,MAX(0,H226-J226)))</f>
        <v>0</v>
      </c>
      <c r="L226" s="3">
        <f>IF(Inputs!$B$26&lt;&gt;"Ready to model","PENDING INPUTS",MAX(0,B226+D226-J226))</f>
        <v>0</v>
      </c>
      <c r="M226" s="3">
        <f>IF(Inputs!$B$26&lt;&gt;"Ready to model","PENDING INPUTS",MAX(0,C226+E226-K226))</f>
        <v>0</v>
      </c>
      <c r="N226" s="3">
        <f>IF(Inputs!$B$26&lt;&gt;"Ready to model","PENDING INPUTS",L226+M226)</f>
        <v>0</v>
      </c>
      <c r="O226" s="3">
        <f>IF(Inputs!$B$26&lt;&gt;"Ready to model","PENDING INPUTS",D226+E226+O225)</f>
        <v>5438.9299999999994</v>
      </c>
      <c r="P226" s="3">
        <f>IF(Inputs!$B$26&lt;&gt;"Ready to model","PENDING INPUTS",J226+K226+P225)</f>
        <v>15338.93</v>
      </c>
    </row>
    <row r="227" spans="1:16" ht="27.95" customHeight="1" x14ac:dyDescent="0.25">
      <c r="A227">
        <v>223</v>
      </c>
      <c r="B227" s="3">
        <f>IF(Inputs!$B$26&lt;&gt;"Ready to model","PENDING INPUTS",L226)</f>
        <v>0</v>
      </c>
      <c r="C227" s="3">
        <f>IF(Inputs!$B$26&lt;&gt;"Ready to model","PENDING INPUTS",M226)</f>
        <v>0</v>
      </c>
      <c r="D227" s="3">
        <f>IF(Inputs!$B$26&lt;&gt;"Ready to model","PENDING INPUTS",ROUND(B227*(Inputs!$B$5)/12,2))</f>
        <v>0</v>
      </c>
      <c r="E227" s="3">
        <f>IF(Inputs!$B$26&lt;&gt;"Ready to model","PENDING INPUTS",ROUND(C227*Inputs!$B$5/12,2))</f>
        <v>0</v>
      </c>
      <c r="F227" s="3">
        <f>IF(Inputs!$B$26&lt;&gt;"Ready to model","PENDING INPUTS",MIN(B227+D227,Inputs!$B$6))</f>
        <v>0</v>
      </c>
      <c r="G227" s="3">
        <f>IF(Inputs!$B$26&lt;&gt;"Ready to model","PENDING INPUTS",MIN(C227+E227,Inputs!$B$9))</f>
        <v>0</v>
      </c>
      <c r="H227" s="3">
        <f>IF(Inputs!$B$26&lt;&gt;"Ready to model","PENDING INPUTS",F227+G227)</f>
        <v>0</v>
      </c>
      <c r="I227" s="3">
        <f>IF(Inputs!$B$26&lt;&gt;"Ready to model","PENDING INPUTS",MAX(0,F227+G227-H227))</f>
        <v>0</v>
      </c>
      <c r="J227" s="3">
        <f>IF(Inputs!$B$26&lt;&gt;"Ready to model","PENDING INPUTS",IF(F227+G227&gt;H227,IF(F227+G227=0,0,H227*F227/(F227+G227)),MIN(B227+D227,F227+MAX(0,H227-F227-G227-IF((Inputs!$B$5)&lt;Inputs!$B$5,C227+E227-G227,0)))))</f>
        <v>0</v>
      </c>
      <c r="K227" s="3">
        <f>IF(Inputs!$B$26&lt;&gt;"Ready to model","PENDING INPUTS",MIN(C227+E227,MAX(0,H227-J227)))</f>
        <v>0</v>
      </c>
      <c r="L227" s="3">
        <f>IF(Inputs!$B$26&lt;&gt;"Ready to model","PENDING INPUTS",MAX(0,B227+D227-J227))</f>
        <v>0</v>
      </c>
      <c r="M227" s="3">
        <f>IF(Inputs!$B$26&lt;&gt;"Ready to model","PENDING INPUTS",MAX(0,C227+E227-K227))</f>
        <v>0</v>
      </c>
      <c r="N227" s="3">
        <f>IF(Inputs!$B$26&lt;&gt;"Ready to model","PENDING INPUTS",L227+M227)</f>
        <v>0</v>
      </c>
      <c r="O227" s="3">
        <f>IF(Inputs!$B$26&lt;&gt;"Ready to model","PENDING INPUTS",D227+E227+O226)</f>
        <v>5438.9299999999994</v>
      </c>
      <c r="P227" s="3">
        <f>IF(Inputs!$B$26&lt;&gt;"Ready to model","PENDING INPUTS",J227+K227+P226)</f>
        <v>15338.93</v>
      </c>
    </row>
    <row r="228" spans="1:16" ht="27.95" customHeight="1" x14ac:dyDescent="0.25">
      <c r="A228">
        <v>224</v>
      </c>
      <c r="B228" s="3">
        <f>IF(Inputs!$B$26&lt;&gt;"Ready to model","PENDING INPUTS",L227)</f>
        <v>0</v>
      </c>
      <c r="C228" s="3">
        <f>IF(Inputs!$B$26&lt;&gt;"Ready to model","PENDING INPUTS",M227)</f>
        <v>0</v>
      </c>
      <c r="D228" s="3">
        <f>IF(Inputs!$B$26&lt;&gt;"Ready to model","PENDING INPUTS",ROUND(B228*(Inputs!$B$5)/12,2))</f>
        <v>0</v>
      </c>
      <c r="E228" s="3">
        <f>IF(Inputs!$B$26&lt;&gt;"Ready to model","PENDING INPUTS",ROUND(C228*Inputs!$B$5/12,2))</f>
        <v>0</v>
      </c>
      <c r="F228" s="3">
        <f>IF(Inputs!$B$26&lt;&gt;"Ready to model","PENDING INPUTS",MIN(B228+D228,Inputs!$B$6))</f>
        <v>0</v>
      </c>
      <c r="G228" s="3">
        <f>IF(Inputs!$B$26&lt;&gt;"Ready to model","PENDING INPUTS",MIN(C228+E228,Inputs!$B$9))</f>
        <v>0</v>
      </c>
      <c r="H228" s="3">
        <f>IF(Inputs!$B$26&lt;&gt;"Ready to model","PENDING INPUTS",F228+G228)</f>
        <v>0</v>
      </c>
      <c r="I228" s="3">
        <f>IF(Inputs!$B$26&lt;&gt;"Ready to model","PENDING INPUTS",MAX(0,F228+G228-H228))</f>
        <v>0</v>
      </c>
      <c r="J228" s="3">
        <f>IF(Inputs!$B$26&lt;&gt;"Ready to model","PENDING INPUTS",IF(F228+G228&gt;H228,IF(F228+G228=0,0,H228*F228/(F228+G228)),MIN(B228+D228,F228+MAX(0,H228-F228-G228-IF((Inputs!$B$5)&lt;Inputs!$B$5,C228+E228-G228,0)))))</f>
        <v>0</v>
      </c>
      <c r="K228" s="3">
        <f>IF(Inputs!$B$26&lt;&gt;"Ready to model","PENDING INPUTS",MIN(C228+E228,MAX(0,H228-J228)))</f>
        <v>0</v>
      </c>
      <c r="L228" s="3">
        <f>IF(Inputs!$B$26&lt;&gt;"Ready to model","PENDING INPUTS",MAX(0,B228+D228-J228))</f>
        <v>0</v>
      </c>
      <c r="M228" s="3">
        <f>IF(Inputs!$B$26&lt;&gt;"Ready to model","PENDING INPUTS",MAX(0,C228+E228-K228))</f>
        <v>0</v>
      </c>
      <c r="N228" s="3">
        <f>IF(Inputs!$B$26&lt;&gt;"Ready to model","PENDING INPUTS",L228+M228)</f>
        <v>0</v>
      </c>
      <c r="O228" s="3">
        <f>IF(Inputs!$B$26&lt;&gt;"Ready to model","PENDING INPUTS",D228+E228+O227)</f>
        <v>5438.9299999999994</v>
      </c>
      <c r="P228" s="3">
        <f>IF(Inputs!$B$26&lt;&gt;"Ready to model","PENDING INPUTS",J228+K228+P227)</f>
        <v>15338.93</v>
      </c>
    </row>
    <row r="229" spans="1:16" ht="27.95" customHeight="1" x14ac:dyDescent="0.25">
      <c r="A229">
        <v>225</v>
      </c>
      <c r="B229" s="3">
        <f>IF(Inputs!$B$26&lt;&gt;"Ready to model","PENDING INPUTS",L228)</f>
        <v>0</v>
      </c>
      <c r="C229" s="3">
        <f>IF(Inputs!$B$26&lt;&gt;"Ready to model","PENDING INPUTS",M228)</f>
        <v>0</v>
      </c>
      <c r="D229" s="3">
        <f>IF(Inputs!$B$26&lt;&gt;"Ready to model","PENDING INPUTS",ROUND(B229*(Inputs!$B$5)/12,2))</f>
        <v>0</v>
      </c>
      <c r="E229" s="3">
        <f>IF(Inputs!$B$26&lt;&gt;"Ready to model","PENDING INPUTS",ROUND(C229*Inputs!$B$5/12,2))</f>
        <v>0</v>
      </c>
      <c r="F229" s="3">
        <f>IF(Inputs!$B$26&lt;&gt;"Ready to model","PENDING INPUTS",MIN(B229+D229,Inputs!$B$6))</f>
        <v>0</v>
      </c>
      <c r="G229" s="3">
        <f>IF(Inputs!$B$26&lt;&gt;"Ready to model","PENDING INPUTS",MIN(C229+E229,Inputs!$B$9))</f>
        <v>0</v>
      </c>
      <c r="H229" s="3">
        <f>IF(Inputs!$B$26&lt;&gt;"Ready to model","PENDING INPUTS",F229+G229)</f>
        <v>0</v>
      </c>
      <c r="I229" s="3">
        <f>IF(Inputs!$B$26&lt;&gt;"Ready to model","PENDING INPUTS",MAX(0,F229+G229-H229))</f>
        <v>0</v>
      </c>
      <c r="J229" s="3">
        <f>IF(Inputs!$B$26&lt;&gt;"Ready to model","PENDING INPUTS",IF(F229+G229&gt;H229,IF(F229+G229=0,0,H229*F229/(F229+G229)),MIN(B229+D229,F229+MAX(0,H229-F229-G229-IF((Inputs!$B$5)&lt;Inputs!$B$5,C229+E229-G229,0)))))</f>
        <v>0</v>
      </c>
      <c r="K229" s="3">
        <f>IF(Inputs!$B$26&lt;&gt;"Ready to model","PENDING INPUTS",MIN(C229+E229,MAX(0,H229-J229)))</f>
        <v>0</v>
      </c>
      <c r="L229" s="3">
        <f>IF(Inputs!$B$26&lt;&gt;"Ready to model","PENDING INPUTS",MAX(0,B229+D229-J229))</f>
        <v>0</v>
      </c>
      <c r="M229" s="3">
        <f>IF(Inputs!$B$26&lt;&gt;"Ready to model","PENDING INPUTS",MAX(0,C229+E229-K229))</f>
        <v>0</v>
      </c>
      <c r="N229" s="3">
        <f>IF(Inputs!$B$26&lt;&gt;"Ready to model","PENDING INPUTS",L229+M229)</f>
        <v>0</v>
      </c>
      <c r="O229" s="3">
        <f>IF(Inputs!$B$26&lt;&gt;"Ready to model","PENDING INPUTS",D229+E229+O228)</f>
        <v>5438.9299999999994</v>
      </c>
      <c r="P229" s="3">
        <f>IF(Inputs!$B$26&lt;&gt;"Ready to model","PENDING INPUTS",J229+K229+P228)</f>
        <v>15338.93</v>
      </c>
    </row>
    <row r="230" spans="1:16" ht="27.95" customHeight="1" x14ac:dyDescent="0.25">
      <c r="A230">
        <v>226</v>
      </c>
      <c r="B230" s="3">
        <f>IF(Inputs!$B$26&lt;&gt;"Ready to model","PENDING INPUTS",L229)</f>
        <v>0</v>
      </c>
      <c r="C230" s="3">
        <f>IF(Inputs!$B$26&lt;&gt;"Ready to model","PENDING INPUTS",M229)</f>
        <v>0</v>
      </c>
      <c r="D230" s="3">
        <f>IF(Inputs!$B$26&lt;&gt;"Ready to model","PENDING INPUTS",ROUND(B230*(Inputs!$B$5)/12,2))</f>
        <v>0</v>
      </c>
      <c r="E230" s="3">
        <f>IF(Inputs!$B$26&lt;&gt;"Ready to model","PENDING INPUTS",ROUND(C230*Inputs!$B$5/12,2))</f>
        <v>0</v>
      </c>
      <c r="F230" s="3">
        <f>IF(Inputs!$B$26&lt;&gt;"Ready to model","PENDING INPUTS",MIN(B230+D230,Inputs!$B$6))</f>
        <v>0</v>
      </c>
      <c r="G230" s="3">
        <f>IF(Inputs!$B$26&lt;&gt;"Ready to model","PENDING INPUTS",MIN(C230+E230,Inputs!$B$9))</f>
        <v>0</v>
      </c>
      <c r="H230" s="3">
        <f>IF(Inputs!$B$26&lt;&gt;"Ready to model","PENDING INPUTS",F230+G230)</f>
        <v>0</v>
      </c>
      <c r="I230" s="3">
        <f>IF(Inputs!$B$26&lt;&gt;"Ready to model","PENDING INPUTS",MAX(0,F230+G230-H230))</f>
        <v>0</v>
      </c>
      <c r="J230" s="3">
        <f>IF(Inputs!$B$26&lt;&gt;"Ready to model","PENDING INPUTS",IF(F230+G230&gt;H230,IF(F230+G230=0,0,H230*F230/(F230+G230)),MIN(B230+D230,F230+MAX(0,H230-F230-G230-IF((Inputs!$B$5)&lt;Inputs!$B$5,C230+E230-G230,0)))))</f>
        <v>0</v>
      </c>
      <c r="K230" s="3">
        <f>IF(Inputs!$B$26&lt;&gt;"Ready to model","PENDING INPUTS",MIN(C230+E230,MAX(0,H230-J230)))</f>
        <v>0</v>
      </c>
      <c r="L230" s="3">
        <f>IF(Inputs!$B$26&lt;&gt;"Ready to model","PENDING INPUTS",MAX(0,B230+D230-J230))</f>
        <v>0</v>
      </c>
      <c r="M230" s="3">
        <f>IF(Inputs!$B$26&lt;&gt;"Ready to model","PENDING INPUTS",MAX(0,C230+E230-K230))</f>
        <v>0</v>
      </c>
      <c r="N230" s="3">
        <f>IF(Inputs!$B$26&lt;&gt;"Ready to model","PENDING INPUTS",L230+M230)</f>
        <v>0</v>
      </c>
      <c r="O230" s="3">
        <f>IF(Inputs!$B$26&lt;&gt;"Ready to model","PENDING INPUTS",D230+E230+O229)</f>
        <v>5438.9299999999994</v>
      </c>
      <c r="P230" s="3">
        <f>IF(Inputs!$B$26&lt;&gt;"Ready to model","PENDING INPUTS",J230+K230+P229)</f>
        <v>15338.93</v>
      </c>
    </row>
    <row r="231" spans="1:16" ht="27.95" customHeight="1" x14ac:dyDescent="0.25">
      <c r="A231">
        <v>227</v>
      </c>
      <c r="B231" s="3">
        <f>IF(Inputs!$B$26&lt;&gt;"Ready to model","PENDING INPUTS",L230)</f>
        <v>0</v>
      </c>
      <c r="C231" s="3">
        <f>IF(Inputs!$B$26&lt;&gt;"Ready to model","PENDING INPUTS",M230)</f>
        <v>0</v>
      </c>
      <c r="D231" s="3">
        <f>IF(Inputs!$B$26&lt;&gt;"Ready to model","PENDING INPUTS",ROUND(B231*(Inputs!$B$5)/12,2))</f>
        <v>0</v>
      </c>
      <c r="E231" s="3">
        <f>IF(Inputs!$B$26&lt;&gt;"Ready to model","PENDING INPUTS",ROUND(C231*Inputs!$B$5/12,2))</f>
        <v>0</v>
      </c>
      <c r="F231" s="3">
        <f>IF(Inputs!$B$26&lt;&gt;"Ready to model","PENDING INPUTS",MIN(B231+D231,Inputs!$B$6))</f>
        <v>0</v>
      </c>
      <c r="G231" s="3">
        <f>IF(Inputs!$B$26&lt;&gt;"Ready to model","PENDING INPUTS",MIN(C231+E231,Inputs!$B$9))</f>
        <v>0</v>
      </c>
      <c r="H231" s="3">
        <f>IF(Inputs!$B$26&lt;&gt;"Ready to model","PENDING INPUTS",F231+G231)</f>
        <v>0</v>
      </c>
      <c r="I231" s="3">
        <f>IF(Inputs!$B$26&lt;&gt;"Ready to model","PENDING INPUTS",MAX(0,F231+G231-H231))</f>
        <v>0</v>
      </c>
      <c r="J231" s="3">
        <f>IF(Inputs!$B$26&lt;&gt;"Ready to model","PENDING INPUTS",IF(F231+G231&gt;H231,IF(F231+G231=0,0,H231*F231/(F231+G231)),MIN(B231+D231,F231+MAX(0,H231-F231-G231-IF((Inputs!$B$5)&lt;Inputs!$B$5,C231+E231-G231,0)))))</f>
        <v>0</v>
      </c>
      <c r="K231" s="3">
        <f>IF(Inputs!$B$26&lt;&gt;"Ready to model","PENDING INPUTS",MIN(C231+E231,MAX(0,H231-J231)))</f>
        <v>0</v>
      </c>
      <c r="L231" s="3">
        <f>IF(Inputs!$B$26&lt;&gt;"Ready to model","PENDING INPUTS",MAX(0,B231+D231-J231))</f>
        <v>0</v>
      </c>
      <c r="M231" s="3">
        <f>IF(Inputs!$B$26&lt;&gt;"Ready to model","PENDING INPUTS",MAX(0,C231+E231-K231))</f>
        <v>0</v>
      </c>
      <c r="N231" s="3">
        <f>IF(Inputs!$B$26&lt;&gt;"Ready to model","PENDING INPUTS",L231+M231)</f>
        <v>0</v>
      </c>
      <c r="O231" s="3">
        <f>IF(Inputs!$B$26&lt;&gt;"Ready to model","PENDING INPUTS",D231+E231+O230)</f>
        <v>5438.9299999999994</v>
      </c>
      <c r="P231" s="3">
        <f>IF(Inputs!$B$26&lt;&gt;"Ready to model","PENDING INPUTS",J231+K231+P230)</f>
        <v>15338.93</v>
      </c>
    </row>
    <row r="232" spans="1:16" ht="27.95" customHeight="1" x14ac:dyDescent="0.25">
      <c r="A232">
        <v>228</v>
      </c>
      <c r="B232" s="3">
        <f>IF(Inputs!$B$26&lt;&gt;"Ready to model","PENDING INPUTS",L231)</f>
        <v>0</v>
      </c>
      <c r="C232" s="3">
        <f>IF(Inputs!$B$26&lt;&gt;"Ready to model","PENDING INPUTS",M231)</f>
        <v>0</v>
      </c>
      <c r="D232" s="3">
        <f>IF(Inputs!$B$26&lt;&gt;"Ready to model","PENDING INPUTS",ROUND(B232*(Inputs!$B$5)/12,2))</f>
        <v>0</v>
      </c>
      <c r="E232" s="3">
        <f>IF(Inputs!$B$26&lt;&gt;"Ready to model","PENDING INPUTS",ROUND(C232*Inputs!$B$5/12,2))</f>
        <v>0</v>
      </c>
      <c r="F232" s="3">
        <f>IF(Inputs!$B$26&lt;&gt;"Ready to model","PENDING INPUTS",MIN(B232+D232,Inputs!$B$6))</f>
        <v>0</v>
      </c>
      <c r="G232" s="3">
        <f>IF(Inputs!$B$26&lt;&gt;"Ready to model","PENDING INPUTS",MIN(C232+E232,Inputs!$B$9))</f>
        <v>0</v>
      </c>
      <c r="H232" s="3">
        <f>IF(Inputs!$B$26&lt;&gt;"Ready to model","PENDING INPUTS",F232+G232)</f>
        <v>0</v>
      </c>
      <c r="I232" s="3">
        <f>IF(Inputs!$B$26&lt;&gt;"Ready to model","PENDING INPUTS",MAX(0,F232+G232-H232))</f>
        <v>0</v>
      </c>
      <c r="J232" s="3">
        <f>IF(Inputs!$B$26&lt;&gt;"Ready to model","PENDING INPUTS",IF(F232+G232&gt;H232,IF(F232+G232=0,0,H232*F232/(F232+G232)),MIN(B232+D232,F232+MAX(0,H232-F232-G232-IF((Inputs!$B$5)&lt;Inputs!$B$5,C232+E232-G232,0)))))</f>
        <v>0</v>
      </c>
      <c r="K232" s="3">
        <f>IF(Inputs!$B$26&lt;&gt;"Ready to model","PENDING INPUTS",MIN(C232+E232,MAX(0,H232-J232)))</f>
        <v>0</v>
      </c>
      <c r="L232" s="3">
        <f>IF(Inputs!$B$26&lt;&gt;"Ready to model","PENDING INPUTS",MAX(0,B232+D232-J232))</f>
        <v>0</v>
      </c>
      <c r="M232" s="3">
        <f>IF(Inputs!$B$26&lt;&gt;"Ready to model","PENDING INPUTS",MAX(0,C232+E232-K232))</f>
        <v>0</v>
      </c>
      <c r="N232" s="3">
        <f>IF(Inputs!$B$26&lt;&gt;"Ready to model","PENDING INPUTS",L232+M232)</f>
        <v>0</v>
      </c>
      <c r="O232" s="3">
        <f>IF(Inputs!$B$26&lt;&gt;"Ready to model","PENDING INPUTS",D232+E232+O231)</f>
        <v>5438.9299999999994</v>
      </c>
      <c r="P232" s="3">
        <f>IF(Inputs!$B$26&lt;&gt;"Ready to model","PENDING INPUTS",J232+K232+P231)</f>
        <v>15338.93</v>
      </c>
    </row>
    <row r="233" spans="1:16" ht="27.95" customHeight="1" x14ac:dyDescent="0.25">
      <c r="A233">
        <v>229</v>
      </c>
      <c r="B233" s="3">
        <f>IF(Inputs!$B$26&lt;&gt;"Ready to model","PENDING INPUTS",L232)</f>
        <v>0</v>
      </c>
      <c r="C233" s="3">
        <f>IF(Inputs!$B$26&lt;&gt;"Ready to model","PENDING INPUTS",M232)</f>
        <v>0</v>
      </c>
      <c r="D233" s="3">
        <f>IF(Inputs!$B$26&lt;&gt;"Ready to model","PENDING INPUTS",ROUND(B233*(Inputs!$B$5)/12,2))</f>
        <v>0</v>
      </c>
      <c r="E233" s="3">
        <f>IF(Inputs!$B$26&lt;&gt;"Ready to model","PENDING INPUTS",ROUND(C233*Inputs!$B$5/12,2))</f>
        <v>0</v>
      </c>
      <c r="F233" s="3">
        <f>IF(Inputs!$B$26&lt;&gt;"Ready to model","PENDING INPUTS",MIN(B233+D233,Inputs!$B$6))</f>
        <v>0</v>
      </c>
      <c r="G233" s="3">
        <f>IF(Inputs!$B$26&lt;&gt;"Ready to model","PENDING INPUTS",MIN(C233+E233,Inputs!$B$9))</f>
        <v>0</v>
      </c>
      <c r="H233" s="3">
        <f>IF(Inputs!$B$26&lt;&gt;"Ready to model","PENDING INPUTS",F233+G233)</f>
        <v>0</v>
      </c>
      <c r="I233" s="3">
        <f>IF(Inputs!$B$26&lt;&gt;"Ready to model","PENDING INPUTS",MAX(0,F233+G233-H233))</f>
        <v>0</v>
      </c>
      <c r="J233" s="3">
        <f>IF(Inputs!$B$26&lt;&gt;"Ready to model","PENDING INPUTS",IF(F233+G233&gt;H233,IF(F233+G233=0,0,H233*F233/(F233+G233)),MIN(B233+D233,F233+MAX(0,H233-F233-G233-IF((Inputs!$B$5)&lt;Inputs!$B$5,C233+E233-G233,0)))))</f>
        <v>0</v>
      </c>
      <c r="K233" s="3">
        <f>IF(Inputs!$B$26&lt;&gt;"Ready to model","PENDING INPUTS",MIN(C233+E233,MAX(0,H233-J233)))</f>
        <v>0</v>
      </c>
      <c r="L233" s="3">
        <f>IF(Inputs!$B$26&lt;&gt;"Ready to model","PENDING INPUTS",MAX(0,B233+D233-J233))</f>
        <v>0</v>
      </c>
      <c r="M233" s="3">
        <f>IF(Inputs!$B$26&lt;&gt;"Ready to model","PENDING INPUTS",MAX(0,C233+E233-K233))</f>
        <v>0</v>
      </c>
      <c r="N233" s="3">
        <f>IF(Inputs!$B$26&lt;&gt;"Ready to model","PENDING INPUTS",L233+M233)</f>
        <v>0</v>
      </c>
      <c r="O233" s="3">
        <f>IF(Inputs!$B$26&lt;&gt;"Ready to model","PENDING INPUTS",D233+E233+O232)</f>
        <v>5438.9299999999994</v>
      </c>
      <c r="P233" s="3">
        <f>IF(Inputs!$B$26&lt;&gt;"Ready to model","PENDING INPUTS",J233+K233+P232)</f>
        <v>15338.93</v>
      </c>
    </row>
    <row r="234" spans="1:16" ht="27.95" customHeight="1" x14ac:dyDescent="0.25">
      <c r="A234">
        <v>230</v>
      </c>
      <c r="B234" s="3">
        <f>IF(Inputs!$B$26&lt;&gt;"Ready to model","PENDING INPUTS",L233)</f>
        <v>0</v>
      </c>
      <c r="C234" s="3">
        <f>IF(Inputs!$B$26&lt;&gt;"Ready to model","PENDING INPUTS",M233)</f>
        <v>0</v>
      </c>
      <c r="D234" s="3">
        <f>IF(Inputs!$B$26&lt;&gt;"Ready to model","PENDING INPUTS",ROUND(B234*(Inputs!$B$5)/12,2))</f>
        <v>0</v>
      </c>
      <c r="E234" s="3">
        <f>IF(Inputs!$B$26&lt;&gt;"Ready to model","PENDING INPUTS",ROUND(C234*Inputs!$B$5/12,2))</f>
        <v>0</v>
      </c>
      <c r="F234" s="3">
        <f>IF(Inputs!$B$26&lt;&gt;"Ready to model","PENDING INPUTS",MIN(B234+D234,Inputs!$B$6))</f>
        <v>0</v>
      </c>
      <c r="G234" s="3">
        <f>IF(Inputs!$B$26&lt;&gt;"Ready to model","PENDING INPUTS",MIN(C234+E234,Inputs!$B$9))</f>
        <v>0</v>
      </c>
      <c r="H234" s="3">
        <f>IF(Inputs!$B$26&lt;&gt;"Ready to model","PENDING INPUTS",F234+G234)</f>
        <v>0</v>
      </c>
      <c r="I234" s="3">
        <f>IF(Inputs!$B$26&lt;&gt;"Ready to model","PENDING INPUTS",MAX(0,F234+G234-H234))</f>
        <v>0</v>
      </c>
      <c r="J234" s="3">
        <f>IF(Inputs!$B$26&lt;&gt;"Ready to model","PENDING INPUTS",IF(F234+G234&gt;H234,IF(F234+G234=0,0,H234*F234/(F234+G234)),MIN(B234+D234,F234+MAX(0,H234-F234-G234-IF((Inputs!$B$5)&lt;Inputs!$B$5,C234+E234-G234,0)))))</f>
        <v>0</v>
      </c>
      <c r="K234" s="3">
        <f>IF(Inputs!$B$26&lt;&gt;"Ready to model","PENDING INPUTS",MIN(C234+E234,MAX(0,H234-J234)))</f>
        <v>0</v>
      </c>
      <c r="L234" s="3">
        <f>IF(Inputs!$B$26&lt;&gt;"Ready to model","PENDING INPUTS",MAX(0,B234+D234-J234))</f>
        <v>0</v>
      </c>
      <c r="M234" s="3">
        <f>IF(Inputs!$B$26&lt;&gt;"Ready to model","PENDING INPUTS",MAX(0,C234+E234-K234))</f>
        <v>0</v>
      </c>
      <c r="N234" s="3">
        <f>IF(Inputs!$B$26&lt;&gt;"Ready to model","PENDING INPUTS",L234+M234)</f>
        <v>0</v>
      </c>
      <c r="O234" s="3">
        <f>IF(Inputs!$B$26&lt;&gt;"Ready to model","PENDING INPUTS",D234+E234+O233)</f>
        <v>5438.9299999999994</v>
      </c>
      <c r="P234" s="3">
        <f>IF(Inputs!$B$26&lt;&gt;"Ready to model","PENDING INPUTS",J234+K234+P233)</f>
        <v>15338.93</v>
      </c>
    </row>
    <row r="235" spans="1:16" ht="27.95" customHeight="1" x14ac:dyDescent="0.25">
      <c r="A235">
        <v>231</v>
      </c>
      <c r="B235" s="3">
        <f>IF(Inputs!$B$26&lt;&gt;"Ready to model","PENDING INPUTS",L234)</f>
        <v>0</v>
      </c>
      <c r="C235" s="3">
        <f>IF(Inputs!$B$26&lt;&gt;"Ready to model","PENDING INPUTS",M234)</f>
        <v>0</v>
      </c>
      <c r="D235" s="3">
        <f>IF(Inputs!$B$26&lt;&gt;"Ready to model","PENDING INPUTS",ROUND(B235*(Inputs!$B$5)/12,2))</f>
        <v>0</v>
      </c>
      <c r="E235" s="3">
        <f>IF(Inputs!$B$26&lt;&gt;"Ready to model","PENDING INPUTS",ROUND(C235*Inputs!$B$5/12,2))</f>
        <v>0</v>
      </c>
      <c r="F235" s="3">
        <f>IF(Inputs!$B$26&lt;&gt;"Ready to model","PENDING INPUTS",MIN(B235+D235,Inputs!$B$6))</f>
        <v>0</v>
      </c>
      <c r="G235" s="3">
        <f>IF(Inputs!$B$26&lt;&gt;"Ready to model","PENDING INPUTS",MIN(C235+E235,Inputs!$B$9))</f>
        <v>0</v>
      </c>
      <c r="H235" s="3">
        <f>IF(Inputs!$B$26&lt;&gt;"Ready to model","PENDING INPUTS",F235+G235)</f>
        <v>0</v>
      </c>
      <c r="I235" s="3">
        <f>IF(Inputs!$B$26&lt;&gt;"Ready to model","PENDING INPUTS",MAX(0,F235+G235-H235))</f>
        <v>0</v>
      </c>
      <c r="J235" s="3">
        <f>IF(Inputs!$B$26&lt;&gt;"Ready to model","PENDING INPUTS",IF(F235+G235&gt;H235,IF(F235+G235=0,0,H235*F235/(F235+G235)),MIN(B235+D235,F235+MAX(0,H235-F235-G235-IF((Inputs!$B$5)&lt;Inputs!$B$5,C235+E235-G235,0)))))</f>
        <v>0</v>
      </c>
      <c r="K235" s="3">
        <f>IF(Inputs!$B$26&lt;&gt;"Ready to model","PENDING INPUTS",MIN(C235+E235,MAX(0,H235-J235)))</f>
        <v>0</v>
      </c>
      <c r="L235" s="3">
        <f>IF(Inputs!$B$26&lt;&gt;"Ready to model","PENDING INPUTS",MAX(0,B235+D235-J235))</f>
        <v>0</v>
      </c>
      <c r="M235" s="3">
        <f>IF(Inputs!$B$26&lt;&gt;"Ready to model","PENDING INPUTS",MAX(0,C235+E235-K235))</f>
        <v>0</v>
      </c>
      <c r="N235" s="3">
        <f>IF(Inputs!$B$26&lt;&gt;"Ready to model","PENDING INPUTS",L235+M235)</f>
        <v>0</v>
      </c>
      <c r="O235" s="3">
        <f>IF(Inputs!$B$26&lt;&gt;"Ready to model","PENDING INPUTS",D235+E235+O234)</f>
        <v>5438.9299999999994</v>
      </c>
      <c r="P235" s="3">
        <f>IF(Inputs!$B$26&lt;&gt;"Ready to model","PENDING INPUTS",J235+K235+P234)</f>
        <v>15338.93</v>
      </c>
    </row>
    <row r="236" spans="1:16" ht="27.95" customHeight="1" x14ac:dyDescent="0.25">
      <c r="A236">
        <v>232</v>
      </c>
      <c r="B236" s="3">
        <f>IF(Inputs!$B$26&lt;&gt;"Ready to model","PENDING INPUTS",L235)</f>
        <v>0</v>
      </c>
      <c r="C236" s="3">
        <f>IF(Inputs!$B$26&lt;&gt;"Ready to model","PENDING INPUTS",M235)</f>
        <v>0</v>
      </c>
      <c r="D236" s="3">
        <f>IF(Inputs!$B$26&lt;&gt;"Ready to model","PENDING INPUTS",ROUND(B236*(Inputs!$B$5)/12,2))</f>
        <v>0</v>
      </c>
      <c r="E236" s="3">
        <f>IF(Inputs!$B$26&lt;&gt;"Ready to model","PENDING INPUTS",ROUND(C236*Inputs!$B$5/12,2))</f>
        <v>0</v>
      </c>
      <c r="F236" s="3">
        <f>IF(Inputs!$B$26&lt;&gt;"Ready to model","PENDING INPUTS",MIN(B236+D236,Inputs!$B$6))</f>
        <v>0</v>
      </c>
      <c r="G236" s="3">
        <f>IF(Inputs!$B$26&lt;&gt;"Ready to model","PENDING INPUTS",MIN(C236+E236,Inputs!$B$9))</f>
        <v>0</v>
      </c>
      <c r="H236" s="3">
        <f>IF(Inputs!$B$26&lt;&gt;"Ready to model","PENDING INPUTS",F236+G236)</f>
        <v>0</v>
      </c>
      <c r="I236" s="3">
        <f>IF(Inputs!$B$26&lt;&gt;"Ready to model","PENDING INPUTS",MAX(0,F236+G236-H236))</f>
        <v>0</v>
      </c>
      <c r="J236" s="3">
        <f>IF(Inputs!$B$26&lt;&gt;"Ready to model","PENDING INPUTS",IF(F236+G236&gt;H236,IF(F236+G236=0,0,H236*F236/(F236+G236)),MIN(B236+D236,F236+MAX(0,H236-F236-G236-IF((Inputs!$B$5)&lt;Inputs!$B$5,C236+E236-G236,0)))))</f>
        <v>0</v>
      </c>
      <c r="K236" s="3">
        <f>IF(Inputs!$B$26&lt;&gt;"Ready to model","PENDING INPUTS",MIN(C236+E236,MAX(0,H236-J236)))</f>
        <v>0</v>
      </c>
      <c r="L236" s="3">
        <f>IF(Inputs!$B$26&lt;&gt;"Ready to model","PENDING INPUTS",MAX(0,B236+D236-J236))</f>
        <v>0</v>
      </c>
      <c r="M236" s="3">
        <f>IF(Inputs!$B$26&lt;&gt;"Ready to model","PENDING INPUTS",MAX(0,C236+E236-K236))</f>
        <v>0</v>
      </c>
      <c r="N236" s="3">
        <f>IF(Inputs!$B$26&lt;&gt;"Ready to model","PENDING INPUTS",L236+M236)</f>
        <v>0</v>
      </c>
      <c r="O236" s="3">
        <f>IF(Inputs!$B$26&lt;&gt;"Ready to model","PENDING INPUTS",D236+E236+O235)</f>
        <v>5438.9299999999994</v>
      </c>
      <c r="P236" s="3">
        <f>IF(Inputs!$B$26&lt;&gt;"Ready to model","PENDING INPUTS",J236+K236+P235)</f>
        <v>15338.93</v>
      </c>
    </row>
    <row r="237" spans="1:16" ht="27.95" customHeight="1" x14ac:dyDescent="0.25">
      <c r="A237">
        <v>233</v>
      </c>
      <c r="B237" s="3">
        <f>IF(Inputs!$B$26&lt;&gt;"Ready to model","PENDING INPUTS",L236)</f>
        <v>0</v>
      </c>
      <c r="C237" s="3">
        <f>IF(Inputs!$B$26&lt;&gt;"Ready to model","PENDING INPUTS",M236)</f>
        <v>0</v>
      </c>
      <c r="D237" s="3">
        <f>IF(Inputs!$B$26&lt;&gt;"Ready to model","PENDING INPUTS",ROUND(B237*(Inputs!$B$5)/12,2))</f>
        <v>0</v>
      </c>
      <c r="E237" s="3">
        <f>IF(Inputs!$B$26&lt;&gt;"Ready to model","PENDING INPUTS",ROUND(C237*Inputs!$B$5/12,2))</f>
        <v>0</v>
      </c>
      <c r="F237" s="3">
        <f>IF(Inputs!$B$26&lt;&gt;"Ready to model","PENDING INPUTS",MIN(B237+D237,Inputs!$B$6))</f>
        <v>0</v>
      </c>
      <c r="G237" s="3">
        <f>IF(Inputs!$B$26&lt;&gt;"Ready to model","PENDING INPUTS",MIN(C237+E237,Inputs!$B$9))</f>
        <v>0</v>
      </c>
      <c r="H237" s="3">
        <f>IF(Inputs!$B$26&lt;&gt;"Ready to model","PENDING INPUTS",F237+G237)</f>
        <v>0</v>
      </c>
      <c r="I237" s="3">
        <f>IF(Inputs!$B$26&lt;&gt;"Ready to model","PENDING INPUTS",MAX(0,F237+G237-H237))</f>
        <v>0</v>
      </c>
      <c r="J237" s="3">
        <f>IF(Inputs!$B$26&lt;&gt;"Ready to model","PENDING INPUTS",IF(F237+G237&gt;H237,IF(F237+G237=0,0,H237*F237/(F237+G237)),MIN(B237+D237,F237+MAX(0,H237-F237-G237-IF((Inputs!$B$5)&lt;Inputs!$B$5,C237+E237-G237,0)))))</f>
        <v>0</v>
      </c>
      <c r="K237" s="3">
        <f>IF(Inputs!$B$26&lt;&gt;"Ready to model","PENDING INPUTS",MIN(C237+E237,MAX(0,H237-J237)))</f>
        <v>0</v>
      </c>
      <c r="L237" s="3">
        <f>IF(Inputs!$B$26&lt;&gt;"Ready to model","PENDING INPUTS",MAX(0,B237+D237-J237))</f>
        <v>0</v>
      </c>
      <c r="M237" s="3">
        <f>IF(Inputs!$B$26&lt;&gt;"Ready to model","PENDING INPUTS",MAX(0,C237+E237-K237))</f>
        <v>0</v>
      </c>
      <c r="N237" s="3">
        <f>IF(Inputs!$B$26&lt;&gt;"Ready to model","PENDING INPUTS",L237+M237)</f>
        <v>0</v>
      </c>
      <c r="O237" s="3">
        <f>IF(Inputs!$B$26&lt;&gt;"Ready to model","PENDING INPUTS",D237+E237+O236)</f>
        <v>5438.9299999999994</v>
      </c>
      <c r="P237" s="3">
        <f>IF(Inputs!$B$26&lt;&gt;"Ready to model","PENDING INPUTS",J237+K237+P236)</f>
        <v>15338.93</v>
      </c>
    </row>
    <row r="238" spans="1:16" ht="27.95" customHeight="1" x14ac:dyDescent="0.25">
      <c r="A238">
        <v>234</v>
      </c>
      <c r="B238" s="3">
        <f>IF(Inputs!$B$26&lt;&gt;"Ready to model","PENDING INPUTS",L237)</f>
        <v>0</v>
      </c>
      <c r="C238" s="3">
        <f>IF(Inputs!$B$26&lt;&gt;"Ready to model","PENDING INPUTS",M237)</f>
        <v>0</v>
      </c>
      <c r="D238" s="3">
        <f>IF(Inputs!$B$26&lt;&gt;"Ready to model","PENDING INPUTS",ROUND(B238*(Inputs!$B$5)/12,2))</f>
        <v>0</v>
      </c>
      <c r="E238" s="3">
        <f>IF(Inputs!$B$26&lt;&gt;"Ready to model","PENDING INPUTS",ROUND(C238*Inputs!$B$5/12,2))</f>
        <v>0</v>
      </c>
      <c r="F238" s="3">
        <f>IF(Inputs!$B$26&lt;&gt;"Ready to model","PENDING INPUTS",MIN(B238+D238,Inputs!$B$6))</f>
        <v>0</v>
      </c>
      <c r="G238" s="3">
        <f>IF(Inputs!$B$26&lt;&gt;"Ready to model","PENDING INPUTS",MIN(C238+E238,Inputs!$B$9))</f>
        <v>0</v>
      </c>
      <c r="H238" s="3">
        <f>IF(Inputs!$B$26&lt;&gt;"Ready to model","PENDING INPUTS",F238+G238)</f>
        <v>0</v>
      </c>
      <c r="I238" s="3">
        <f>IF(Inputs!$B$26&lt;&gt;"Ready to model","PENDING INPUTS",MAX(0,F238+G238-H238))</f>
        <v>0</v>
      </c>
      <c r="J238" s="3">
        <f>IF(Inputs!$B$26&lt;&gt;"Ready to model","PENDING INPUTS",IF(F238+G238&gt;H238,IF(F238+G238=0,0,H238*F238/(F238+G238)),MIN(B238+D238,F238+MAX(0,H238-F238-G238-IF((Inputs!$B$5)&lt;Inputs!$B$5,C238+E238-G238,0)))))</f>
        <v>0</v>
      </c>
      <c r="K238" s="3">
        <f>IF(Inputs!$B$26&lt;&gt;"Ready to model","PENDING INPUTS",MIN(C238+E238,MAX(0,H238-J238)))</f>
        <v>0</v>
      </c>
      <c r="L238" s="3">
        <f>IF(Inputs!$B$26&lt;&gt;"Ready to model","PENDING INPUTS",MAX(0,B238+D238-J238))</f>
        <v>0</v>
      </c>
      <c r="M238" s="3">
        <f>IF(Inputs!$B$26&lt;&gt;"Ready to model","PENDING INPUTS",MAX(0,C238+E238-K238))</f>
        <v>0</v>
      </c>
      <c r="N238" s="3">
        <f>IF(Inputs!$B$26&lt;&gt;"Ready to model","PENDING INPUTS",L238+M238)</f>
        <v>0</v>
      </c>
      <c r="O238" s="3">
        <f>IF(Inputs!$B$26&lt;&gt;"Ready to model","PENDING INPUTS",D238+E238+O237)</f>
        <v>5438.9299999999994</v>
      </c>
      <c r="P238" s="3">
        <f>IF(Inputs!$B$26&lt;&gt;"Ready to model","PENDING INPUTS",J238+K238+P237)</f>
        <v>15338.93</v>
      </c>
    </row>
    <row r="239" spans="1:16" ht="27.95" customHeight="1" x14ac:dyDescent="0.25">
      <c r="A239">
        <v>235</v>
      </c>
      <c r="B239" s="3">
        <f>IF(Inputs!$B$26&lt;&gt;"Ready to model","PENDING INPUTS",L238)</f>
        <v>0</v>
      </c>
      <c r="C239" s="3">
        <f>IF(Inputs!$B$26&lt;&gt;"Ready to model","PENDING INPUTS",M238)</f>
        <v>0</v>
      </c>
      <c r="D239" s="3">
        <f>IF(Inputs!$B$26&lt;&gt;"Ready to model","PENDING INPUTS",ROUND(B239*(Inputs!$B$5)/12,2))</f>
        <v>0</v>
      </c>
      <c r="E239" s="3">
        <f>IF(Inputs!$B$26&lt;&gt;"Ready to model","PENDING INPUTS",ROUND(C239*Inputs!$B$5/12,2))</f>
        <v>0</v>
      </c>
      <c r="F239" s="3">
        <f>IF(Inputs!$B$26&lt;&gt;"Ready to model","PENDING INPUTS",MIN(B239+D239,Inputs!$B$6))</f>
        <v>0</v>
      </c>
      <c r="G239" s="3">
        <f>IF(Inputs!$B$26&lt;&gt;"Ready to model","PENDING INPUTS",MIN(C239+E239,Inputs!$B$9))</f>
        <v>0</v>
      </c>
      <c r="H239" s="3">
        <f>IF(Inputs!$B$26&lt;&gt;"Ready to model","PENDING INPUTS",F239+G239)</f>
        <v>0</v>
      </c>
      <c r="I239" s="3">
        <f>IF(Inputs!$B$26&lt;&gt;"Ready to model","PENDING INPUTS",MAX(0,F239+G239-H239))</f>
        <v>0</v>
      </c>
      <c r="J239" s="3">
        <f>IF(Inputs!$B$26&lt;&gt;"Ready to model","PENDING INPUTS",IF(F239+G239&gt;H239,IF(F239+G239=0,0,H239*F239/(F239+G239)),MIN(B239+D239,F239+MAX(0,H239-F239-G239-IF((Inputs!$B$5)&lt;Inputs!$B$5,C239+E239-G239,0)))))</f>
        <v>0</v>
      </c>
      <c r="K239" s="3">
        <f>IF(Inputs!$B$26&lt;&gt;"Ready to model","PENDING INPUTS",MIN(C239+E239,MAX(0,H239-J239)))</f>
        <v>0</v>
      </c>
      <c r="L239" s="3">
        <f>IF(Inputs!$B$26&lt;&gt;"Ready to model","PENDING INPUTS",MAX(0,B239+D239-J239))</f>
        <v>0</v>
      </c>
      <c r="M239" s="3">
        <f>IF(Inputs!$B$26&lt;&gt;"Ready to model","PENDING INPUTS",MAX(0,C239+E239-K239))</f>
        <v>0</v>
      </c>
      <c r="N239" s="3">
        <f>IF(Inputs!$B$26&lt;&gt;"Ready to model","PENDING INPUTS",L239+M239)</f>
        <v>0</v>
      </c>
      <c r="O239" s="3">
        <f>IF(Inputs!$B$26&lt;&gt;"Ready to model","PENDING INPUTS",D239+E239+O238)</f>
        <v>5438.9299999999994</v>
      </c>
      <c r="P239" s="3">
        <f>IF(Inputs!$B$26&lt;&gt;"Ready to model","PENDING INPUTS",J239+K239+P238)</f>
        <v>15338.93</v>
      </c>
    </row>
    <row r="240" spans="1:16" ht="27.95" customHeight="1" x14ac:dyDescent="0.25">
      <c r="A240">
        <v>236</v>
      </c>
      <c r="B240" s="3">
        <f>IF(Inputs!$B$26&lt;&gt;"Ready to model","PENDING INPUTS",L239)</f>
        <v>0</v>
      </c>
      <c r="C240" s="3">
        <f>IF(Inputs!$B$26&lt;&gt;"Ready to model","PENDING INPUTS",M239)</f>
        <v>0</v>
      </c>
      <c r="D240" s="3">
        <f>IF(Inputs!$B$26&lt;&gt;"Ready to model","PENDING INPUTS",ROUND(B240*(Inputs!$B$5)/12,2))</f>
        <v>0</v>
      </c>
      <c r="E240" s="3">
        <f>IF(Inputs!$B$26&lt;&gt;"Ready to model","PENDING INPUTS",ROUND(C240*Inputs!$B$5/12,2))</f>
        <v>0</v>
      </c>
      <c r="F240" s="3">
        <f>IF(Inputs!$B$26&lt;&gt;"Ready to model","PENDING INPUTS",MIN(B240+D240,Inputs!$B$6))</f>
        <v>0</v>
      </c>
      <c r="G240" s="3">
        <f>IF(Inputs!$B$26&lt;&gt;"Ready to model","PENDING INPUTS",MIN(C240+E240,Inputs!$B$9))</f>
        <v>0</v>
      </c>
      <c r="H240" s="3">
        <f>IF(Inputs!$B$26&lt;&gt;"Ready to model","PENDING INPUTS",F240+G240)</f>
        <v>0</v>
      </c>
      <c r="I240" s="3">
        <f>IF(Inputs!$B$26&lt;&gt;"Ready to model","PENDING INPUTS",MAX(0,F240+G240-H240))</f>
        <v>0</v>
      </c>
      <c r="J240" s="3">
        <f>IF(Inputs!$B$26&lt;&gt;"Ready to model","PENDING INPUTS",IF(F240+G240&gt;H240,IF(F240+G240=0,0,H240*F240/(F240+G240)),MIN(B240+D240,F240+MAX(0,H240-F240-G240-IF((Inputs!$B$5)&lt;Inputs!$B$5,C240+E240-G240,0)))))</f>
        <v>0</v>
      </c>
      <c r="K240" s="3">
        <f>IF(Inputs!$B$26&lt;&gt;"Ready to model","PENDING INPUTS",MIN(C240+E240,MAX(0,H240-J240)))</f>
        <v>0</v>
      </c>
      <c r="L240" s="3">
        <f>IF(Inputs!$B$26&lt;&gt;"Ready to model","PENDING INPUTS",MAX(0,B240+D240-J240))</f>
        <v>0</v>
      </c>
      <c r="M240" s="3">
        <f>IF(Inputs!$B$26&lt;&gt;"Ready to model","PENDING INPUTS",MAX(0,C240+E240-K240))</f>
        <v>0</v>
      </c>
      <c r="N240" s="3">
        <f>IF(Inputs!$B$26&lt;&gt;"Ready to model","PENDING INPUTS",L240+M240)</f>
        <v>0</v>
      </c>
      <c r="O240" s="3">
        <f>IF(Inputs!$B$26&lt;&gt;"Ready to model","PENDING INPUTS",D240+E240+O239)</f>
        <v>5438.9299999999994</v>
      </c>
      <c r="P240" s="3">
        <f>IF(Inputs!$B$26&lt;&gt;"Ready to model","PENDING INPUTS",J240+K240+P239)</f>
        <v>15338.93</v>
      </c>
    </row>
    <row r="241" spans="1:16" ht="27.95" customHeight="1" x14ac:dyDescent="0.25">
      <c r="A241">
        <v>237</v>
      </c>
      <c r="B241" s="3">
        <f>IF(Inputs!$B$26&lt;&gt;"Ready to model","PENDING INPUTS",L240)</f>
        <v>0</v>
      </c>
      <c r="C241" s="3">
        <f>IF(Inputs!$B$26&lt;&gt;"Ready to model","PENDING INPUTS",M240)</f>
        <v>0</v>
      </c>
      <c r="D241" s="3">
        <f>IF(Inputs!$B$26&lt;&gt;"Ready to model","PENDING INPUTS",ROUND(B241*(Inputs!$B$5)/12,2))</f>
        <v>0</v>
      </c>
      <c r="E241" s="3">
        <f>IF(Inputs!$B$26&lt;&gt;"Ready to model","PENDING INPUTS",ROUND(C241*Inputs!$B$5/12,2))</f>
        <v>0</v>
      </c>
      <c r="F241" s="3">
        <f>IF(Inputs!$B$26&lt;&gt;"Ready to model","PENDING INPUTS",MIN(B241+D241,Inputs!$B$6))</f>
        <v>0</v>
      </c>
      <c r="G241" s="3">
        <f>IF(Inputs!$B$26&lt;&gt;"Ready to model","PENDING INPUTS",MIN(C241+E241,Inputs!$B$9))</f>
        <v>0</v>
      </c>
      <c r="H241" s="3">
        <f>IF(Inputs!$B$26&lt;&gt;"Ready to model","PENDING INPUTS",F241+G241)</f>
        <v>0</v>
      </c>
      <c r="I241" s="3">
        <f>IF(Inputs!$B$26&lt;&gt;"Ready to model","PENDING INPUTS",MAX(0,F241+G241-H241))</f>
        <v>0</v>
      </c>
      <c r="J241" s="3">
        <f>IF(Inputs!$B$26&lt;&gt;"Ready to model","PENDING INPUTS",IF(F241+G241&gt;H241,IF(F241+G241=0,0,H241*F241/(F241+G241)),MIN(B241+D241,F241+MAX(0,H241-F241-G241-IF((Inputs!$B$5)&lt;Inputs!$B$5,C241+E241-G241,0)))))</f>
        <v>0</v>
      </c>
      <c r="K241" s="3">
        <f>IF(Inputs!$B$26&lt;&gt;"Ready to model","PENDING INPUTS",MIN(C241+E241,MAX(0,H241-J241)))</f>
        <v>0</v>
      </c>
      <c r="L241" s="3">
        <f>IF(Inputs!$B$26&lt;&gt;"Ready to model","PENDING INPUTS",MAX(0,B241+D241-J241))</f>
        <v>0</v>
      </c>
      <c r="M241" s="3">
        <f>IF(Inputs!$B$26&lt;&gt;"Ready to model","PENDING INPUTS",MAX(0,C241+E241-K241))</f>
        <v>0</v>
      </c>
      <c r="N241" s="3">
        <f>IF(Inputs!$B$26&lt;&gt;"Ready to model","PENDING INPUTS",L241+M241)</f>
        <v>0</v>
      </c>
      <c r="O241" s="3">
        <f>IF(Inputs!$B$26&lt;&gt;"Ready to model","PENDING INPUTS",D241+E241+O240)</f>
        <v>5438.9299999999994</v>
      </c>
      <c r="P241" s="3">
        <f>IF(Inputs!$B$26&lt;&gt;"Ready to model","PENDING INPUTS",J241+K241+P240)</f>
        <v>15338.93</v>
      </c>
    </row>
    <row r="242" spans="1:16" ht="27.95" customHeight="1" x14ac:dyDescent="0.25">
      <c r="A242">
        <v>238</v>
      </c>
      <c r="B242" s="3">
        <f>IF(Inputs!$B$26&lt;&gt;"Ready to model","PENDING INPUTS",L241)</f>
        <v>0</v>
      </c>
      <c r="C242" s="3">
        <f>IF(Inputs!$B$26&lt;&gt;"Ready to model","PENDING INPUTS",M241)</f>
        <v>0</v>
      </c>
      <c r="D242" s="3">
        <f>IF(Inputs!$B$26&lt;&gt;"Ready to model","PENDING INPUTS",ROUND(B242*(Inputs!$B$5)/12,2))</f>
        <v>0</v>
      </c>
      <c r="E242" s="3">
        <f>IF(Inputs!$B$26&lt;&gt;"Ready to model","PENDING INPUTS",ROUND(C242*Inputs!$B$5/12,2))</f>
        <v>0</v>
      </c>
      <c r="F242" s="3">
        <f>IF(Inputs!$B$26&lt;&gt;"Ready to model","PENDING INPUTS",MIN(B242+D242,Inputs!$B$6))</f>
        <v>0</v>
      </c>
      <c r="G242" s="3">
        <f>IF(Inputs!$B$26&lt;&gt;"Ready to model","PENDING INPUTS",MIN(C242+E242,Inputs!$B$9))</f>
        <v>0</v>
      </c>
      <c r="H242" s="3">
        <f>IF(Inputs!$B$26&lt;&gt;"Ready to model","PENDING INPUTS",F242+G242)</f>
        <v>0</v>
      </c>
      <c r="I242" s="3">
        <f>IF(Inputs!$B$26&lt;&gt;"Ready to model","PENDING INPUTS",MAX(0,F242+G242-H242))</f>
        <v>0</v>
      </c>
      <c r="J242" s="3">
        <f>IF(Inputs!$B$26&lt;&gt;"Ready to model","PENDING INPUTS",IF(F242+G242&gt;H242,IF(F242+G242=0,0,H242*F242/(F242+G242)),MIN(B242+D242,F242+MAX(0,H242-F242-G242-IF((Inputs!$B$5)&lt;Inputs!$B$5,C242+E242-G242,0)))))</f>
        <v>0</v>
      </c>
      <c r="K242" s="3">
        <f>IF(Inputs!$B$26&lt;&gt;"Ready to model","PENDING INPUTS",MIN(C242+E242,MAX(0,H242-J242)))</f>
        <v>0</v>
      </c>
      <c r="L242" s="3">
        <f>IF(Inputs!$B$26&lt;&gt;"Ready to model","PENDING INPUTS",MAX(0,B242+D242-J242))</f>
        <v>0</v>
      </c>
      <c r="M242" s="3">
        <f>IF(Inputs!$B$26&lt;&gt;"Ready to model","PENDING INPUTS",MAX(0,C242+E242-K242))</f>
        <v>0</v>
      </c>
      <c r="N242" s="3">
        <f>IF(Inputs!$B$26&lt;&gt;"Ready to model","PENDING INPUTS",L242+M242)</f>
        <v>0</v>
      </c>
      <c r="O242" s="3">
        <f>IF(Inputs!$B$26&lt;&gt;"Ready to model","PENDING INPUTS",D242+E242+O241)</f>
        <v>5438.9299999999994</v>
      </c>
      <c r="P242" s="3">
        <f>IF(Inputs!$B$26&lt;&gt;"Ready to model","PENDING INPUTS",J242+K242+P241)</f>
        <v>15338.93</v>
      </c>
    </row>
    <row r="243" spans="1:16" ht="27.95" customHeight="1" x14ac:dyDescent="0.25">
      <c r="A243">
        <v>239</v>
      </c>
      <c r="B243" s="3">
        <f>IF(Inputs!$B$26&lt;&gt;"Ready to model","PENDING INPUTS",L242)</f>
        <v>0</v>
      </c>
      <c r="C243" s="3">
        <f>IF(Inputs!$B$26&lt;&gt;"Ready to model","PENDING INPUTS",M242)</f>
        <v>0</v>
      </c>
      <c r="D243" s="3">
        <f>IF(Inputs!$B$26&lt;&gt;"Ready to model","PENDING INPUTS",ROUND(B243*(Inputs!$B$5)/12,2))</f>
        <v>0</v>
      </c>
      <c r="E243" s="3">
        <f>IF(Inputs!$B$26&lt;&gt;"Ready to model","PENDING INPUTS",ROUND(C243*Inputs!$B$5/12,2))</f>
        <v>0</v>
      </c>
      <c r="F243" s="3">
        <f>IF(Inputs!$B$26&lt;&gt;"Ready to model","PENDING INPUTS",MIN(B243+D243,Inputs!$B$6))</f>
        <v>0</v>
      </c>
      <c r="G243" s="3">
        <f>IF(Inputs!$B$26&lt;&gt;"Ready to model","PENDING INPUTS",MIN(C243+E243,Inputs!$B$9))</f>
        <v>0</v>
      </c>
      <c r="H243" s="3">
        <f>IF(Inputs!$B$26&lt;&gt;"Ready to model","PENDING INPUTS",F243+G243)</f>
        <v>0</v>
      </c>
      <c r="I243" s="3">
        <f>IF(Inputs!$B$26&lt;&gt;"Ready to model","PENDING INPUTS",MAX(0,F243+G243-H243))</f>
        <v>0</v>
      </c>
      <c r="J243" s="3">
        <f>IF(Inputs!$B$26&lt;&gt;"Ready to model","PENDING INPUTS",IF(F243+G243&gt;H243,IF(F243+G243=0,0,H243*F243/(F243+G243)),MIN(B243+D243,F243+MAX(0,H243-F243-G243-IF((Inputs!$B$5)&lt;Inputs!$B$5,C243+E243-G243,0)))))</f>
        <v>0</v>
      </c>
      <c r="K243" s="3">
        <f>IF(Inputs!$B$26&lt;&gt;"Ready to model","PENDING INPUTS",MIN(C243+E243,MAX(0,H243-J243)))</f>
        <v>0</v>
      </c>
      <c r="L243" s="3">
        <f>IF(Inputs!$B$26&lt;&gt;"Ready to model","PENDING INPUTS",MAX(0,B243+D243-J243))</f>
        <v>0</v>
      </c>
      <c r="M243" s="3">
        <f>IF(Inputs!$B$26&lt;&gt;"Ready to model","PENDING INPUTS",MAX(0,C243+E243-K243))</f>
        <v>0</v>
      </c>
      <c r="N243" s="3">
        <f>IF(Inputs!$B$26&lt;&gt;"Ready to model","PENDING INPUTS",L243+M243)</f>
        <v>0</v>
      </c>
      <c r="O243" s="3">
        <f>IF(Inputs!$B$26&lt;&gt;"Ready to model","PENDING INPUTS",D243+E243+O242)</f>
        <v>5438.9299999999994</v>
      </c>
      <c r="P243" s="3">
        <f>IF(Inputs!$B$26&lt;&gt;"Ready to model","PENDING INPUTS",J243+K243+P242)</f>
        <v>15338.93</v>
      </c>
    </row>
    <row r="244" spans="1:16" ht="27.95" customHeight="1" x14ac:dyDescent="0.25">
      <c r="A244">
        <v>240</v>
      </c>
      <c r="B244" s="3">
        <f>IF(Inputs!$B$26&lt;&gt;"Ready to model","PENDING INPUTS",L243)</f>
        <v>0</v>
      </c>
      <c r="C244" s="3">
        <f>IF(Inputs!$B$26&lt;&gt;"Ready to model","PENDING INPUTS",M243)</f>
        <v>0</v>
      </c>
      <c r="D244" s="3">
        <f>IF(Inputs!$B$26&lt;&gt;"Ready to model","PENDING INPUTS",ROUND(B244*(Inputs!$B$5)/12,2))</f>
        <v>0</v>
      </c>
      <c r="E244" s="3">
        <f>IF(Inputs!$B$26&lt;&gt;"Ready to model","PENDING INPUTS",ROUND(C244*Inputs!$B$5/12,2))</f>
        <v>0</v>
      </c>
      <c r="F244" s="3">
        <f>IF(Inputs!$B$26&lt;&gt;"Ready to model","PENDING INPUTS",MIN(B244+D244,Inputs!$B$6))</f>
        <v>0</v>
      </c>
      <c r="G244" s="3">
        <f>IF(Inputs!$B$26&lt;&gt;"Ready to model","PENDING INPUTS",MIN(C244+E244,Inputs!$B$9))</f>
        <v>0</v>
      </c>
      <c r="H244" s="3">
        <f>IF(Inputs!$B$26&lt;&gt;"Ready to model","PENDING INPUTS",F244+G244)</f>
        <v>0</v>
      </c>
      <c r="I244" s="3">
        <f>IF(Inputs!$B$26&lt;&gt;"Ready to model","PENDING INPUTS",MAX(0,F244+G244-H244))</f>
        <v>0</v>
      </c>
      <c r="J244" s="3">
        <f>IF(Inputs!$B$26&lt;&gt;"Ready to model","PENDING INPUTS",IF(F244+G244&gt;H244,IF(F244+G244=0,0,H244*F244/(F244+G244)),MIN(B244+D244,F244+MAX(0,H244-F244-G244-IF((Inputs!$B$5)&lt;Inputs!$B$5,C244+E244-G244,0)))))</f>
        <v>0</v>
      </c>
      <c r="K244" s="3">
        <f>IF(Inputs!$B$26&lt;&gt;"Ready to model","PENDING INPUTS",MIN(C244+E244,MAX(0,H244-J244)))</f>
        <v>0</v>
      </c>
      <c r="L244" s="3">
        <f>IF(Inputs!$B$26&lt;&gt;"Ready to model","PENDING INPUTS",MAX(0,B244+D244-J244))</f>
        <v>0</v>
      </c>
      <c r="M244" s="3">
        <f>IF(Inputs!$B$26&lt;&gt;"Ready to model","PENDING INPUTS",MAX(0,C244+E244-K244))</f>
        <v>0</v>
      </c>
      <c r="N244" s="3">
        <f>IF(Inputs!$B$26&lt;&gt;"Ready to model","PENDING INPUTS",L244+M244)</f>
        <v>0</v>
      </c>
      <c r="O244" s="3">
        <f>IF(Inputs!$B$26&lt;&gt;"Ready to model","PENDING INPUTS",D244+E244+O243)</f>
        <v>5438.9299999999994</v>
      </c>
      <c r="P244" s="3">
        <f>IF(Inputs!$B$26&lt;&gt;"Ready to model","PENDING INPUTS",J244+K244+P243)</f>
        <v>15338.93</v>
      </c>
    </row>
    <row r="245" spans="1:16" ht="27.95" customHeight="1" x14ac:dyDescent="0.25">
      <c r="A245">
        <v>241</v>
      </c>
      <c r="B245" s="3">
        <f>IF(Inputs!$B$26&lt;&gt;"Ready to model","PENDING INPUTS",L244)</f>
        <v>0</v>
      </c>
      <c r="C245" s="3">
        <f>IF(Inputs!$B$26&lt;&gt;"Ready to model","PENDING INPUTS",M244)</f>
        <v>0</v>
      </c>
      <c r="D245" s="3">
        <f>IF(Inputs!$B$26&lt;&gt;"Ready to model","PENDING INPUTS",ROUND(B245*(Inputs!$B$5)/12,2))</f>
        <v>0</v>
      </c>
      <c r="E245" s="3">
        <f>IF(Inputs!$B$26&lt;&gt;"Ready to model","PENDING INPUTS",ROUND(C245*Inputs!$B$5/12,2))</f>
        <v>0</v>
      </c>
      <c r="F245" s="3">
        <f>IF(Inputs!$B$26&lt;&gt;"Ready to model","PENDING INPUTS",MIN(B245+D245,Inputs!$B$6))</f>
        <v>0</v>
      </c>
      <c r="G245" s="3">
        <f>IF(Inputs!$B$26&lt;&gt;"Ready to model","PENDING INPUTS",MIN(C245+E245,Inputs!$B$9))</f>
        <v>0</v>
      </c>
      <c r="H245" s="3">
        <f>IF(Inputs!$B$26&lt;&gt;"Ready to model","PENDING INPUTS",F245+G245)</f>
        <v>0</v>
      </c>
      <c r="I245" s="3">
        <f>IF(Inputs!$B$26&lt;&gt;"Ready to model","PENDING INPUTS",MAX(0,F245+G245-H245))</f>
        <v>0</v>
      </c>
      <c r="J245" s="3">
        <f>IF(Inputs!$B$26&lt;&gt;"Ready to model","PENDING INPUTS",IF(F245+G245&gt;H245,IF(F245+G245=0,0,H245*F245/(F245+G245)),MIN(B245+D245,F245+MAX(0,H245-F245-G245-IF((Inputs!$B$5)&lt;Inputs!$B$5,C245+E245-G245,0)))))</f>
        <v>0</v>
      </c>
      <c r="K245" s="3">
        <f>IF(Inputs!$B$26&lt;&gt;"Ready to model","PENDING INPUTS",MIN(C245+E245,MAX(0,H245-J245)))</f>
        <v>0</v>
      </c>
      <c r="L245" s="3">
        <f>IF(Inputs!$B$26&lt;&gt;"Ready to model","PENDING INPUTS",MAX(0,B245+D245-J245))</f>
        <v>0</v>
      </c>
      <c r="M245" s="3">
        <f>IF(Inputs!$B$26&lt;&gt;"Ready to model","PENDING INPUTS",MAX(0,C245+E245-K245))</f>
        <v>0</v>
      </c>
      <c r="N245" s="3">
        <f>IF(Inputs!$B$26&lt;&gt;"Ready to model","PENDING INPUTS",L245+M245)</f>
        <v>0</v>
      </c>
      <c r="O245" s="3">
        <f>IF(Inputs!$B$26&lt;&gt;"Ready to model","PENDING INPUTS",D245+E245+O244)</f>
        <v>5438.9299999999994</v>
      </c>
      <c r="P245" s="3">
        <f>IF(Inputs!$B$26&lt;&gt;"Ready to model","PENDING INPUTS",J245+K245+P244)</f>
        <v>15338.93</v>
      </c>
    </row>
    <row r="246" spans="1:16" ht="27.95" customHeight="1" x14ac:dyDescent="0.25">
      <c r="A246">
        <v>242</v>
      </c>
      <c r="B246" s="3">
        <f>IF(Inputs!$B$26&lt;&gt;"Ready to model","PENDING INPUTS",L245)</f>
        <v>0</v>
      </c>
      <c r="C246" s="3">
        <f>IF(Inputs!$B$26&lt;&gt;"Ready to model","PENDING INPUTS",M245)</f>
        <v>0</v>
      </c>
      <c r="D246" s="3">
        <f>IF(Inputs!$B$26&lt;&gt;"Ready to model","PENDING INPUTS",ROUND(B246*(Inputs!$B$5)/12,2))</f>
        <v>0</v>
      </c>
      <c r="E246" s="3">
        <f>IF(Inputs!$B$26&lt;&gt;"Ready to model","PENDING INPUTS",ROUND(C246*Inputs!$B$5/12,2))</f>
        <v>0</v>
      </c>
      <c r="F246" s="3">
        <f>IF(Inputs!$B$26&lt;&gt;"Ready to model","PENDING INPUTS",MIN(B246+D246,Inputs!$B$6))</f>
        <v>0</v>
      </c>
      <c r="G246" s="3">
        <f>IF(Inputs!$B$26&lt;&gt;"Ready to model","PENDING INPUTS",MIN(C246+E246,Inputs!$B$9))</f>
        <v>0</v>
      </c>
      <c r="H246" s="3">
        <f>IF(Inputs!$B$26&lt;&gt;"Ready to model","PENDING INPUTS",F246+G246)</f>
        <v>0</v>
      </c>
      <c r="I246" s="3">
        <f>IF(Inputs!$B$26&lt;&gt;"Ready to model","PENDING INPUTS",MAX(0,F246+G246-H246))</f>
        <v>0</v>
      </c>
      <c r="J246" s="3">
        <f>IF(Inputs!$B$26&lt;&gt;"Ready to model","PENDING INPUTS",IF(F246+G246&gt;H246,IF(F246+G246=0,0,H246*F246/(F246+G246)),MIN(B246+D246,F246+MAX(0,H246-F246-G246-IF((Inputs!$B$5)&lt;Inputs!$B$5,C246+E246-G246,0)))))</f>
        <v>0</v>
      </c>
      <c r="K246" s="3">
        <f>IF(Inputs!$B$26&lt;&gt;"Ready to model","PENDING INPUTS",MIN(C246+E246,MAX(0,H246-J246)))</f>
        <v>0</v>
      </c>
      <c r="L246" s="3">
        <f>IF(Inputs!$B$26&lt;&gt;"Ready to model","PENDING INPUTS",MAX(0,B246+D246-J246))</f>
        <v>0</v>
      </c>
      <c r="M246" s="3">
        <f>IF(Inputs!$B$26&lt;&gt;"Ready to model","PENDING INPUTS",MAX(0,C246+E246-K246))</f>
        <v>0</v>
      </c>
      <c r="N246" s="3">
        <f>IF(Inputs!$B$26&lt;&gt;"Ready to model","PENDING INPUTS",L246+M246)</f>
        <v>0</v>
      </c>
      <c r="O246" s="3">
        <f>IF(Inputs!$B$26&lt;&gt;"Ready to model","PENDING INPUTS",D246+E246+O245)</f>
        <v>5438.9299999999994</v>
      </c>
      <c r="P246" s="3">
        <f>IF(Inputs!$B$26&lt;&gt;"Ready to model","PENDING INPUTS",J246+K246+P245)</f>
        <v>15338.93</v>
      </c>
    </row>
    <row r="247" spans="1:16" ht="27.95" customHeight="1" x14ac:dyDescent="0.25">
      <c r="A247">
        <v>243</v>
      </c>
      <c r="B247" s="3">
        <f>IF(Inputs!$B$26&lt;&gt;"Ready to model","PENDING INPUTS",L246)</f>
        <v>0</v>
      </c>
      <c r="C247" s="3">
        <f>IF(Inputs!$B$26&lt;&gt;"Ready to model","PENDING INPUTS",M246)</f>
        <v>0</v>
      </c>
      <c r="D247" s="3">
        <f>IF(Inputs!$B$26&lt;&gt;"Ready to model","PENDING INPUTS",ROUND(B247*(Inputs!$B$5)/12,2))</f>
        <v>0</v>
      </c>
      <c r="E247" s="3">
        <f>IF(Inputs!$B$26&lt;&gt;"Ready to model","PENDING INPUTS",ROUND(C247*Inputs!$B$5/12,2))</f>
        <v>0</v>
      </c>
      <c r="F247" s="3">
        <f>IF(Inputs!$B$26&lt;&gt;"Ready to model","PENDING INPUTS",MIN(B247+D247,Inputs!$B$6))</f>
        <v>0</v>
      </c>
      <c r="G247" s="3">
        <f>IF(Inputs!$B$26&lt;&gt;"Ready to model","PENDING INPUTS",MIN(C247+E247,Inputs!$B$9))</f>
        <v>0</v>
      </c>
      <c r="H247" s="3">
        <f>IF(Inputs!$B$26&lt;&gt;"Ready to model","PENDING INPUTS",F247+G247)</f>
        <v>0</v>
      </c>
      <c r="I247" s="3">
        <f>IF(Inputs!$B$26&lt;&gt;"Ready to model","PENDING INPUTS",MAX(0,F247+G247-H247))</f>
        <v>0</v>
      </c>
      <c r="J247" s="3">
        <f>IF(Inputs!$B$26&lt;&gt;"Ready to model","PENDING INPUTS",IF(F247+G247&gt;H247,IF(F247+G247=0,0,H247*F247/(F247+G247)),MIN(B247+D247,F247+MAX(0,H247-F247-G247-IF((Inputs!$B$5)&lt;Inputs!$B$5,C247+E247-G247,0)))))</f>
        <v>0</v>
      </c>
      <c r="K247" s="3">
        <f>IF(Inputs!$B$26&lt;&gt;"Ready to model","PENDING INPUTS",MIN(C247+E247,MAX(0,H247-J247)))</f>
        <v>0</v>
      </c>
      <c r="L247" s="3">
        <f>IF(Inputs!$B$26&lt;&gt;"Ready to model","PENDING INPUTS",MAX(0,B247+D247-J247))</f>
        <v>0</v>
      </c>
      <c r="M247" s="3">
        <f>IF(Inputs!$B$26&lt;&gt;"Ready to model","PENDING INPUTS",MAX(0,C247+E247-K247))</f>
        <v>0</v>
      </c>
      <c r="N247" s="3">
        <f>IF(Inputs!$B$26&lt;&gt;"Ready to model","PENDING INPUTS",L247+M247)</f>
        <v>0</v>
      </c>
      <c r="O247" s="3">
        <f>IF(Inputs!$B$26&lt;&gt;"Ready to model","PENDING INPUTS",D247+E247+O246)</f>
        <v>5438.9299999999994</v>
      </c>
      <c r="P247" s="3">
        <f>IF(Inputs!$B$26&lt;&gt;"Ready to model","PENDING INPUTS",J247+K247+P246)</f>
        <v>15338.93</v>
      </c>
    </row>
    <row r="248" spans="1:16" ht="27.95" customHeight="1" x14ac:dyDescent="0.25">
      <c r="A248">
        <v>244</v>
      </c>
      <c r="B248" s="3">
        <f>IF(Inputs!$B$26&lt;&gt;"Ready to model","PENDING INPUTS",L247)</f>
        <v>0</v>
      </c>
      <c r="C248" s="3">
        <f>IF(Inputs!$B$26&lt;&gt;"Ready to model","PENDING INPUTS",M247)</f>
        <v>0</v>
      </c>
      <c r="D248" s="3">
        <f>IF(Inputs!$B$26&lt;&gt;"Ready to model","PENDING INPUTS",ROUND(B248*(Inputs!$B$5)/12,2))</f>
        <v>0</v>
      </c>
      <c r="E248" s="3">
        <f>IF(Inputs!$B$26&lt;&gt;"Ready to model","PENDING INPUTS",ROUND(C248*Inputs!$B$5/12,2))</f>
        <v>0</v>
      </c>
      <c r="F248" s="3">
        <f>IF(Inputs!$B$26&lt;&gt;"Ready to model","PENDING INPUTS",MIN(B248+D248,Inputs!$B$6))</f>
        <v>0</v>
      </c>
      <c r="G248" s="3">
        <f>IF(Inputs!$B$26&lt;&gt;"Ready to model","PENDING INPUTS",MIN(C248+E248,Inputs!$B$9))</f>
        <v>0</v>
      </c>
      <c r="H248" s="3">
        <f>IF(Inputs!$B$26&lt;&gt;"Ready to model","PENDING INPUTS",F248+G248)</f>
        <v>0</v>
      </c>
      <c r="I248" s="3">
        <f>IF(Inputs!$B$26&lt;&gt;"Ready to model","PENDING INPUTS",MAX(0,F248+G248-H248))</f>
        <v>0</v>
      </c>
      <c r="J248" s="3">
        <f>IF(Inputs!$B$26&lt;&gt;"Ready to model","PENDING INPUTS",IF(F248+G248&gt;H248,IF(F248+G248=0,0,H248*F248/(F248+G248)),MIN(B248+D248,F248+MAX(0,H248-F248-G248-IF((Inputs!$B$5)&lt;Inputs!$B$5,C248+E248-G248,0)))))</f>
        <v>0</v>
      </c>
      <c r="K248" s="3">
        <f>IF(Inputs!$B$26&lt;&gt;"Ready to model","PENDING INPUTS",MIN(C248+E248,MAX(0,H248-J248)))</f>
        <v>0</v>
      </c>
      <c r="L248" s="3">
        <f>IF(Inputs!$B$26&lt;&gt;"Ready to model","PENDING INPUTS",MAX(0,B248+D248-J248))</f>
        <v>0</v>
      </c>
      <c r="M248" s="3">
        <f>IF(Inputs!$B$26&lt;&gt;"Ready to model","PENDING INPUTS",MAX(0,C248+E248-K248))</f>
        <v>0</v>
      </c>
      <c r="N248" s="3">
        <f>IF(Inputs!$B$26&lt;&gt;"Ready to model","PENDING INPUTS",L248+M248)</f>
        <v>0</v>
      </c>
      <c r="O248" s="3">
        <f>IF(Inputs!$B$26&lt;&gt;"Ready to model","PENDING INPUTS",D248+E248+O247)</f>
        <v>5438.9299999999994</v>
      </c>
      <c r="P248" s="3">
        <f>IF(Inputs!$B$26&lt;&gt;"Ready to model","PENDING INPUTS",J248+K248+P247)</f>
        <v>15338.93</v>
      </c>
    </row>
    <row r="249" spans="1:16" ht="27.95" customHeight="1" x14ac:dyDescent="0.25">
      <c r="A249">
        <v>245</v>
      </c>
      <c r="B249" s="3">
        <f>IF(Inputs!$B$26&lt;&gt;"Ready to model","PENDING INPUTS",L248)</f>
        <v>0</v>
      </c>
      <c r="C249" s="3">
        <f>IF(Inputs!$B$26&lt;&gt;"Ready to model","PENDING INPUTS",M248)</f>
        <v>0</v>
      </c>
      <c r="D249" s="3">
        <f>IF(Inputs!$B$26&lt;&gt;"Ready to model","PENDING INPUTS",ROUND(B249*(Inputs!$B$5)/12,2))</f>
        <v>0</v>
      </c>
      <c r="E249" s="3">
        <f>IF(Inputs!$B$26&lt;&gt;"Ready to model","PENDING INPUTS",ROUND(C249*Inputs!$B$5/12,2))</f>
        <v>0</v>
      </c>
      <c r="F249" s="3">
        <f>IF(Inputs!$B$26&lt;&gt;"Ready to model","PENDING INPUTS",MIN(B249+D249,Inputs!$B$6))</f>
        <v>0</v>
      </c>
      <c r="G249" s="3">
        <f>IF(Inputs!$B$26&lt;&gt;"Ready to model","PENDING INPUTS",MIN(C249+E249,Inputs!$B$9))</f>
        <v>0</v>
      </c>
      <c r="H249" s="3">
        <f>IF(Inputs!$B$26&lt;&gt;"Ready to model","PENDING INPUTS",F249+G249)</f>
        <v>0</v>
      </c>
      <c r="I249" s="3">
        <f>IF(Inputs!$B$26&lt;&gt;"Ready to model","PENDING INPUTS",MAX(0,F249+G249-H249))</f>
        <v>0</v>
      </c>
      <c r="J249" s="3">
        <f>IF(Inputs!$B$26&lt;&gt;"Ready to model","PENDING INPUTS",IF(F249+G249&gt;H249,IF(F249+G249=0,0,H249*F249/(F249+G249)),MIN(B249+D249,F249+MAX(0,H249-F249-G249-IF((Inputs!$B$5)&lt;Inputs!$B$5,C249+E249-G249,0)))))</f>
        <v>0</v>
      </c>
      <c r="K249" s="3">
        <f>IF(Inputs!$B$26&lt;&gt;"Ready to model","PENDING INPUTS",MIN(C249+E249,MAX(0,H249-J249)))</f>
        <v>0</v>
      </c>
      <c r="L249" s="3">
        <f>IF(Inputs!$B$26&lt;&gt;"Ready to model","PENDING INPUTS",MAX(0,B249+D249-J249))</f>
        <v>0</v>
      </c>
      <c r="M249" s="3">
        <f>IF(Inputs!$B$26&lt;&gt;"Ready to model","PENDING INPUTS",MAX(0,C249+E249-K249))</f>
        <v>0</v>
      </c>
      <c r="N249" s="3">
        <f>IF(Inputs!$B$26&lt;&gt;"Ready to model","PENDING INPUTS",L249+M249)</f>
        <v>0</v>
      </c>
      <c r="O249" s="3">
        <f>IF(Inputs!$B$26&lt;&gt;"Ready to model","PENDING INPUTS",D249+E249+O248)</f>
        <v>5438.9299999999994</v>
      </c>
      <c r="P249" s="3">
        <f>IF(Inputs!$B$26&lt;&gt;"Ready to model","PENDING INPUTS",J249+K249+P248)</f>
        <v>15338.93</v>
      </c>
    </row>
    <row r="250" spans="1:16" ht="27.95" customHeight="1" x14ac:dyDescent="0.25">
      <c r="A250">
        <v>246</v>
      </c>
      <c r="B250" s="3">
        <f>IF(Inputs!$B$26&lt;&gt;"Ready to model","PENDING INPUTS",L249)</f>
        <v>0</v>
      </c>
      <c r="C250" s="3">
        <f>IF(Inputs!$B$26&lt;&gt;"Ready to model","PENDING INPUTS",M249)</f>
        <v>0</v>
      </c>
      <c r="D250" s="3">
        <f>IF(Inputs!$B$26&lt;&gt;"Ready to model","PENDING INPUTS",ROUND(B250*(Inputs!$B$5)/12,2))</f>
        <v>0</v>
      </c>
      <c r="E250" s="3">
        <f>IF(Inputs!$B$26&lt;&gt;"Ready to model","PENDING INPUTS",ROUND(C250*Inputs!$B$5/12,2))</f>
        <v>0</v>
      </c>
      <c r="F250" s="3">
        <f>IF(Inputs!$B$26&lt;&gt;"Ready to model","PENDING INPUTS",MIN(B250+D250,Inputs!$B$6))</f>
        <v>0</v>
      </c>
      <c r="G250" s="3">
        <f>IF(Inputs!$B$26&lt;&gt;"Ready to model","PENDING INPUTS",MIN(C250+E250,Inputs!$B$9))</f>
        <v>0</v>
      </c>
      <c r="H250" s="3">
        <f>IF(Inputs!$B$26&lt;&gt;"Ready to model","PENDING INPUTS",F250+G250)</f>
        <v>0</v>
      </c>
      <c r="I250" s="3">
        <f>IF(Inputs!$B$26&lt;&gt;"Ready to model","PENDING INPUTS",MAX(0,F250+G250-H250))</f>
        <v>0</v>
      </c>
      <c r="J250" s="3">
        <f>IF(Inputs!$B$26&lt;&gt;"Ready to model","PENDING INPUTS",IF(F250+G250&gt;H250,IF(F250+G250=0,0,H250*F250/(F250+G250)),MIN(B250+D250,F250+MAX(0,H250-F250-G250-IF((Inputs!$B$5)&lt;Inputs!$B$5,C250+E250-G250,0)))))</f>
        <v>0</v>
      </c>
      <c r="K250" s="3">
        <f>IF(Inputs!$B$26&lt;&gt;"Ready to model","PENDING INPUTS",MIN(C250+E250,MAX(0,H250-J250)))</f>
        <v>0</v>
      </c>
      <c r="L250" s="3">
        <f>IF(Inputs!$B$26&lt;&gt;"Ready to model","PENDING INPUTS",MAX(0,B250+D250-J250))</f>
        <v>0</v>
      </c>
      <c r="M250" s="3">
        <f>IF(Inputs!$B$26&lt;&gt;"Ready to model","PENDING INPUTS",MAX(0,C250+E250-K250))</f>
        <v>0</v>
      </c>
      <c r="N250" s="3">
        <f>IF(Inputs!$B$26&lt;&gt;"Ready to model","PENDING INPUTS",L250+M250)</f>
        <v>0</v>
      </c>
      <c r="O250" s="3">
        <f>IF(Inputs!$B$26&lt;&gt;"Ready to model","PENDING INPUTS",D250+E250+O249)</f>
        <v>5438.9299999999994</v>
      </c>
      <c r="P250" s="3">
        <f>IF(Inputs!$B$26&lt;&gt;"Ready to model","PENDING INPUTS",J250+K250+P249)</f>
        <v>15338.93</v>
      </c>
    </row>
    <row r="251" spans="1:16" ht="27.95" customHeight="1" x14ac:dyDescent="0.25">
      <c r="A251">
        <v>247</v>
      </c>
      <c r="B251" s="3">
        <f>IF(Inputs!$B$26&lt;&gt;"Ready to model","PENDING INPUTS",L250)</f>
        <v>0</v>
      </c>
      <c r="C251" s="3">
        <f>IF(Inputs!$B$26&lt;&gt;"Ready to model","PENDING INPUTS",M250)</f>
        <v>0</v>
      </c>
      <c r="D251" s="3">
        <f>IF(Inputs!$B$26&lt;&gt;"Ready to model","PENDING INPUTS",ROUND(B251*(Inputs!$B$5)/12,2))</f>
        <v>0</v>
      </c>
      <c r="E251" s="3">
        <f>IF(Inputs!$B$26&lt;&gt;"Ready to model","PENDING INPUTS",ROUND(C251*Inputs!$B$5/12,2))</f>
        <v>0</v>
      </c>
      <c r="F251" s="3">
        <f>IF(Inputs!$B$26&lt;&gt;"Ready to model","PENDING INPUTS",MIN(B251+D251,Inputs!$B$6))</f>
        <v>0</v>
      </c>
      <c r="G251" s="3">
        <f>IF(Inputs!$B$26&lt;&gt;"Ready to model","PENDING INPUTS",MIN(C251+E251,Inputs!$B$9))</f>
        <v>0</v>
      </c>
      <c r="H251" s="3">
        <f>IF(Inputs!$B$26&lt;&gt;"Ready to model","PENDING INPUTS",F251+G251)</f>
        <v>0</v>
      </c>
      <c r="I251" s="3">
        <f>IF(Inputs!$B$26&lt;&gt;"Ready to model","PENDING INPUTS",MAX(0,F251+G251-H251))</f>
        <v>0</v>
      </c>
      <c r="J251" s="3">
        <f>IF(Inputs!$B$26&lt;&gt;"Ready to model","PENDING INPUTS",IF(F251+G251&gt;H251,IF(F251+G251=0,0,H251*F251/(F251+G251)),MIN(B251+D251,F251+MAX(0,H251-F251-G251-IF((Inputs!$B$5)&lt;Inputs!$B$5,C251+E251-G251,0)))))</f>
        <v>0</v>
      </c>
      <c r="K251" s="3">
        <f>IF(Inputs!$B$26&lt;&gt;"Ready to model","PENDING INPUTS",MIN(C251+E251,MAX(0,H251-J251)))</f>
        <v>0</v>
      </c>
      <c r="L251" s="3">
        <f>IF(Inputs!$B$26&lt;&gt;"Ready to model","PENDING INPUTS",MAX(0,B251+D251-J251))</f>
        <v>0</v>
      </c>
      <c r="M251" s="3">
        <f>IF(Inputs!$B$26&lt;&gt;"Ready to model","PENDING INPUTS",MAX(0,C251+E251-K251))</f>
        <v>0</v>
      </c>
      <c r="N251" s="3">
        <f>IF(Inputs!$B$26&lt;&gt;"Ready to model","PENDING INPUTS",L251+M251)</f>
        <v>0</v>
      </c>
      <c r="O251" s="3">
        <f>IF(Inputs!$B$26&lt;&gt;"Ready to model","PENDING INPUTS",D251+E251+O250)</f>
        <v>5438.9299999999994</v>
      </c>
      <c r="P251" s="3">
        <f>IF(Inputs!$B$26&lt;&gt;"Ready to model","PENDING INPUTS",J251+K251+P250)</f>
        <v>15338.93</v>
      </c>
    </row>
    <row r="252" spans="1:16" ht="27.95" customHeight="1" x14ac:dyDescent="0.25">
      <c r="A252">
        <v>248</v>
      </c>
      <c r="B252" s="3">
        <f>IF(Inputs!$B$26&lt;&gt;"Ready to model","PENDING INPUTS",L251)</f>
        <v>0</v>
      </c>
      <c r="C252" s="3">
        <f>IF(Inputs!$B$26&lt;&gt;"Ready to model","PENDING INPUTS",M251)</f>
        <v>0</v>
      </c>
      <c r="D252" s="3">
        <f>IF(Inputs!$B$26&lt;&gt;"Ready to model","PENDING INPUTS",ROUND(B252*(Inputs!$B$5)/12,2))</f>
        <v>0</v>
      </c>
      <c r="E252" s="3">
        <f>IF(Inputs!$B$26&lt;&gt;"Ready to model","PENDING INPUTS",ROUND(C252*Inputs!$B$5/12,2))</f>
        <v>0</v>
      </c>
      <c r="F252" s="3">
        <f>IF(Inputs!$B$26&lt;&gt;"Ready to model","PENDING INPUTS",MIN(B252+D252,Inputs!$B$6))</f>
        <v>0</v>
      </c>
      <c r="G252" s="3">
        <f>IF(Inputs!$B$26&lt;&gt;"Ready to model","PENDING INPUTS",MIN(C252+E252,Inputs!$B$9))</f>
        <v>0</v>
      </c>
      <c r="H252" s="3">
        <f>IF(Inputs!$B$26&lt;&gt;"Ready to model","PENDING INPUTS",F252+G252)</f>
        <v>0</v>
      </c>
      <c r="I252" s="3">
        <f>IF(Inputs!$B$26&lt;&gt;"Ready to model","PENDING INPUTS",MAX(0,F252+G252-H252))</f>
        <v>0</v>
      </c>
      <c r="J252" s="3">
        <f>IF(Inputs!$B$26&lt;&gt;"Ready to model","PENDING INPUTS",IF(F252+G252&gt;H252,IF(F252+G252=0,0,H252*F252/(F252+G252)),MIN(B252+D252,F252+MAX(0,H252-F252-G252-IF((Inputs!$B$5)&lt;Inputs!$B$5,C252+E252-G252,0)))))</f>
        <v>0</v>
      </c>
      <c r="K252" s="3">
        <f>IF(Inputs!$B$26&lt;&gt;"Ready to model","PENDING INPUTS",MIN(C252+E252,MAX(0,H252-J252)))</f>
        <v>0</v>
      </c>
      <c r="L252" s="3">
        <f>IF(Inputs!$B$26&lt;&gt;"Ready to model","PENDING INPUTS",MAX(0,B252+D252-J252))</f>
        <v>0</v>
      </c>
      <c r="M252" s="3">
        <f>IF(Inputs!$B$26&lt;&gt;"Ready to model","PENDING INPUTS",MAX(0,C252+E252-K252))</f>
        <v>0</v>
      </c>
      <c r="N252" s="3">
        <f>IF(Inputs!$B$26&lt;&gt;"Ready to model","PENDING INPUTS",L252+M252)</f>
        <v>0</v>
      </c>
      <c r="O252" s="3">
        <f>IF(Inputs!$B$26&lt;&gt;"Ready to model","PENDING INPUTS",D252+E252+O251)</f>
        <v>5438.9299999999994</v>
      </c>
      <c r="P252" s="3">
        <f>IF(Inputs!$B$26&lt;&gt;"Ready to model","PENDING INPUTS",J252+K252+P251)</f>
        <v>15338.93</v>
      </c>
    </row>
    <row r="253" spans="1:16" ht="27.95" customHeight="1" x14ac:dyDescent="0.25">
      <c r="A253">
        <v>249</v>
      </c>
      <c r="B253" s="3">
        <f>IF(Inputs!$B$26&lt;&gt;"Ready to model","PENDING INPUTS",L252)</f>
        <v>0</v>
      </c>
      <c r="C253" s="3">
        <f>IF(Inputs!$B$26&lt;&gt;"Ready to model","PENDING INPUTS",M252)</f>
        <v>0</v>
      </c>
      <c r="D253" s="3">
        <f>IF(Inputs!$B$26&lt;&gt;"Ready to model","PENDING INPUTS",ROUND(B253*(Inputs!$B$5)/12,2))</f>
        <v>0</v>
      </c>
      <c r="E253" s="3">
        <f>IF(Inputs!$B$26&lt;&gt;"Ready to model","PENDING INPUTS",ROUND(C253*Inputs!$B$5/12,2))</f>
        <v>0</v>
      </c>
      <c r="F253" s="3">
        <f>IF(Inputs!$B$26&lt;&gt;"Ready to model","PENDING INPUTS",MIN(B253+D253,Inputs!$B$6))</f>
        <v>0</v>
      </c>
      <c r="G253" s="3">
        <f>IF(Inputs!$B$26&lt;&gt;"Ready to model","PENDING INPUTS",MIN(C253+E253,Inputs!$B$9))</f>
        <v>0</v>
      </c>
      <c r="H253" s="3">
        <f>IF(Inputs!$B$26&lt;&gt;"Ready to model","PENDING INPUTS",F253+G253)</f>
        <v>0</v>
      </c>
      <c r="I253" s="3">
        <f>IF(Inputs!$B$26&lt;&gt;"Ready to model","PENDING INPUTS",MAX(0,F253+G253-H253))</f>
        <v>0</v>
      </c>
      <c r="J253" s="3">
        <f>IF(Inputs!$B$26&lt;&gt;"Ready to model","PENDING INPUTS",IF(F253+G253&gt;H253,IF(F253+G253=0,0,H253*F253/(F253+G253)),MIN(B253+D253,F253+MAX(0,H253-F253-G253-IF((Inputs!$B$5)&lt;Inputs!$B$5,C253+E253-G253,0)))))</f>
        <v>0</v>
      </c>
      <c r="K253" s="3">
        <f>IF(Inputs!$B$26&lt;&gt;"Ready to model","PENDING INPUTS",MIN(C253+E253,MAX(0,H253-J253)))</f>
        <v>0</v>
      </c>
      <c r="L253" s="3">
        <f>IF(Inputs!$B$26&lt;&gt;"Ready to model","PENDING INPUTS",MAX(0,B253+D253-J253))</f>
        <v>0</v>
      </c>
      <c r="M253" s="3">
        <f>IF(Inputs!$B$26&lt;&gt;"Ready to model","PENDING INPUTS",MAX(0,C253+E253-K253))</f>
        <v>0</v>
      </c>
      <c r="N253" s="3">
        <f>IF(Inputs!$B$26&lt;&gt;"Ready to model","PENDING INPUTS",L253+M253)</f>
        <v>0</v>
      </c>
      <c r="O253" s="3">
        <f>IF(Inputs!$B$26&lt;&gt;"Ready to model","PENDING INPUTS",D253+E253+O252)</f>
        <v>5438.9299999999994</v>
      </c>
      <c r="P253" s="3">
        <f>IF(Inputs!$B$26&lt;&gt;"Ready to model","PENDING INPUTS",J253+K253+P252)</f>
        <v>15338.93</v>
      </c>
    </row>
    <row r="254" spans="1:16" ht="27.95" customHeight="1" x14ac:dyDescent="0.25">
      <c r="A254">
        <v>250</v>
      </c>
      <c r="B254" s="3">
        <f>IF(Inputs!$B$26&lt;&gt;"Ready to model","PENDING INPUTS",L253)</f>
        <v>0</v>
      </c>
      <c r="C254" s="3">
        <f>IF(Inputs!$B$26&lt;&gt;"Ready to model","PENDING INPUTS",M253)</f>
        <v>0</v>
      </c>
      <c r="D254" s="3">
        <f>IF(Inputs!$B$26&lt;&gt;"Ready to model","PENDING INPUTS",ROUND(B254*(Inputs!$B$5)/12,2))</f>
        <v>0</v>
      </c>
      <c r="E254" s="3">
        <f>IF(Inputs!$B$26&lt;&gt;"Ready to model","PENDING INPUTS",ROUND(C254*Inputs!$B$5/12,2))</f>
        <v>0</v>
      </c>
      <c r="F254" s="3">
        <f>IF(Inputs!$B$26&lt;&gt;"Ready to model","PENDING INPUTS",MIN(B254+D254,Inputs!$B$6))</f>
        <v>0</v>
      </c>
      <c r="G254" s="3">
        <f>IF(Inputs!$B$26&lt;&gt;"Ready to model","PENDING INPUTS",MIN(C254+E254,Inputs!$B$9))</f>
        <v>0</v>
      </c>
      <c r="H254" s="3">
        <f>IF(Inputs!$B$26&lt;&gt;"Ready to model","PENDING INPUTS",F254+G254)</f>
        <v>0</v>
      </c>
      <c r="I254" s="3">
        <f>IF(Inputs!$B$26&lt;&gt;"Ready to model","PENDING INPUTS",MAX(0,F254+G254-H254))</f>
        <v>0</v>
      </c>
      <c r="J254" s="3">
        <f>IF(Inputs!$B$26&lt;&gt;"Ready to model","PENDING INPUTS",IF(F254+G254&gt;H254,IF(F254+G254=0,0,H254*F254/(F254+G254)),MIN(B254+D254,F254+MAX(0,H254-F254-G254-IF((Inputs!$B$5)&lt;Inputs!$B$5,C254+E254-G254,0)))))</f>
        <v>0</v>
      </c>
      <c r="K254" s="3">
        <f>IF(Inputs!$B$26&lt;&gt;"Ready to model","PENDING INPUTS",MIN(C254+E254,MAX(0,H254-J254)))</f>
        <v>0</v>
      </c>
      <c r="L254" s="3">
        <f>IF(Inputs!$B$26&lt;&gt;"Ready to model","PENDING INPUTS",MAX(0,B254+D254-J254))</f>
        <v>0</v>
      </c>
      <c r="M254" s="3">
        <f>IF(Inputs!$B$26&lt;&gt;"Ready to model","PENDING INPUTS",MAX(0,C254+E254-K254))</f>
        <v>0</v>
      </c>
      <c r="N254" s="3">
        <f>IF(Inputs!$B$26&lt;&gt;"Ready to model","PENDING INPUTS",L254+M254)</f>
        <v>0</v>
      </c>
      <c r="O254" s="3">
        <f>IF(Inputs!$B$26&lt;&gt;"Ready to model","PENDING INPUTS",D254+E254+O253)</f>
        <v>5438.9299999999994</v>
      </c>
      <c r="P254" s="3">
        <f>IF(Inputs!$B$26&lt;&gt;"Ready to model","PENDING INPUTS",J254+K254+P253)</f>
        <v>15338.93</v>
      </c>
    </row>
    <row r="255" spans="1:16" ht="27.95" customHeight="1" x14ac:dyDescent="0.25">
      <c r="A255">
        <v>251</v>
      </c>
      <c r="B255" s="3">
        <f>IF(Inputs!$B$26&lt;&gt;"Ready to model","PENDING INPUTS",L254)</f>
        <v>0</v>
      </c>
      <c r="C255" s="3">
        <f>IF(Inputs!$B$26&lt;&gt;"Ready to model","PENDING INPUTS",M254)</f>
        <v>0</v>
      </c>
      <c r="D255" s="3">
        <f>IF(Inputs!$B$26&lt;&gt;"Ready to model","PENDING INPUTS",ROUND(B255*(Inputs!$B$5)/12,2))</f>
        <v>0</v>
      </c>
      <c r="E255" s="3">
        <f>IF(Inputs!$B$26&lt;&gt;"Ready to model","PENDING INPUTS",ROUND(C255*Inputs!$B$5/12,2))</f>
        <v>0</v>
      </c>
      <c r="F255" s="3">
        <f>IF(Inputs!$B$26&lt;&gt;"Ready to model","PENDING INPUTS",MIN(B255+D255,Inputs!$B$6))</f>
        <v>0</v>
      </c>
      <c r="G255" s="3">
        <f>IF(Inputs!$B$26&lt;&gt;"Ready to model","PENDING INPUTS",MIN(C255+E255,Inputs!$B$9))</f>
        <v>0</v>
      </c>
      <c r="H255" s="3">
        <f>IF(Inputs!$B$26&lt;&gt;"Ready to model","PENDING INPUTS",F255+G255)</f>
        <v>0</v>
      </c>
      <c r="I255" s="3">
        <f>IF(Inputs!$B$26&lt;&gt;"Ready to model","PENDING INPUTS",MAX(0,F255+G255-H255))</f>
        <v>0</v>
      </c>
      <c r="J255" s="3">
        <f>IF(Inputs!$B$26&lt;&gt;"Ready to model","PENDING INPUTS",IF(F255+G255&gt;H255,IF(F255+G255=0,0,H255*F255/(F255+G255)),MIN(B255+D255,F255+MAX(0,H255-F255-G255-IF((Inputs!$B$5)&lt;Inputs!$B$5,C255+E255-G255,0)))))</f>
        <v>0</v>
      </c>
      <c r="K255" s="3">
        <f>IF(Inputs!$B$26&lt;&gt;"Ready to model","PENDING INPUTS",MIN(C255+E255,MAX(0,H255-J255)))</f>
        <v>0</v>
      </c>
      <c r="L255" s="3">
        <f>IF(Inputs!$B$26&lt;&gt;"Ready to model","PENDING INPUTS",MAX(0,B255+D255-J255))</f>
        <v>0</v>
      </c>
      <c r="M255" s="3">
        <f>IF(Inputs!$B$26&lt;&gt;"Ready to model","PENDING INPUTS",MAX(0,C255+E255-K255))</f>
        <v>0</v>
      </c>
      <c r="N255" s="3">
        <f>IF(Inputs!$B$26&lt;&gt;"Ready to model","PENDING INPUTS",L255+M255)</f>
        <v>0</v>
      </c>
      <c r="O255" s="3">
        <f>IF(Inputs!$B$26&lt;&gt;"Ready to model","PENDING INPUTS",D255+E255+O254)</f>
        <v>5438.9299999999994</v>
      </c>
      <c r="P255" s="3">
        <f>IF(Inputs!$B$26&lt;&gt;"Ready to model","PENDING INPUTS",J255+K255+P254)</f>
        <v>15338.93</v>
      </c>
    </row>
    <row r="256" spans="1:16" ht="27.95" customHeight="1" x14ac:dyDescent="0.25">
      <c r="A256">
        <v>252</v>
      </c>
      <c r="B256" s="3">
        <f>IF(Inputs!$B$26&lt;&gt;"Ready to model","PENDING INPUTS",L255)</f>
        <v>0</v>
      </c>
      <c r="C256" s="3">
        <f>IF(Inputs!$B$26&lt;&gt;"Ready to model","PENDING INPUTS",M255)</f>
        <v>0</v>
      </c>
      <c r="D256" s="3">
        <f>IF(Inputs!$B$26&lt;&gt;"Ready to model","PENDING INPUTS",ROUND(B256*(Inputs!$B$5)/12,2))</f>
        <v>0</v>
      </c>
      <c r="E256" s="3">
        <f>IF(Inputs!$B$26&lt;&gt;"Ready to model","PENDING INPUTS",ROUND(C256*Inputs!$B$5/12,2))</f>
        <v>0</v>
      </c>
      <c r="F256" s="3">
        <f>IF(Inputs!$B$26&lt;&gt;"Ready to model","PENDING INPUTS",MIN(B256+D256,Inputs!$B$6))</f>
        <v>0</v>
      </c>
      <c r="G256" s="3">
        <f>IF(Inputs!$B$26&lt;&gt;"Ready to model","PENDING INPUTS",MIN(C256+E256,Inputs!$B$9))</f>
        <v>0</v>
      </c>
      <c r="H256" s="3">
        <f>IF(Inputs!$B$26&lt;&gt;"Ready to model","PENDING INPUTS",F256+G256)</f>
        <v>0</v>
      </c>
      <c r="I256" s="3">
        <f>IF(Inputs!$B$26&lt;&gt;"Ready to model","PENDING INPUTS",MAX(0,F256+G256-H256))</f>
        <v>0</v>
      </c>
      <c r="J256" s="3">
        <f>IF(Inputs!$B$26&lt;&gt;"Ready to model","PENDING INPUTS",IF(F256+G256&gt;H256,IF(F256+G256=0,0,H256*F256/(F256+G256)),MIN(B256+D256,F256+MAX(0,H256-F256-G256-IF((Inputs!$B$5)&lt;Inputs!$B$5,C256+E256-G256,0)))))</f>
        <v>0</v>
      </c>
      <c r="K256" s="3">
        <f>IF(Inputs!$B$26&lt;&gt;"Ready to model","PENDING INPUTS",MIN(C256+E256,MAX(0,H256-J256)))</f>
        <v>0</v>
      </c>
      <c r="L256" s="3">
        <f>IF(Inputs!$B$26&lt;&gt;"Ready to model","PENDING INPUTS",MAX(0,B256+D256-J256))</f>
        <v>0</v>
      </c>
      <c r="M256" s="3">
        <f>IF(Inputs!$B$26&lt;&gt;"Ready to model","PENDING INPUTS",MAX(0,C256+E256-K256))</f>
        <v>0</v>
      </c>
      <c r="N256" s="3">
        <f>IF(Inputs!$B$26&lt;&gt;"Ready to model","PENDING INPUTS",L256+M256)</f>
        <v>0</v>
      </c>
      <c r="O256" s="3">
        <f>IF(Inputs!$B$26&lt;&gt;"Ready to model","PENDING INPUTS",D256+E256+O255)</f>
        <v>5438.9299999999994</v>
      </c>
      <c r="P256" s="3">
        <f>IF(Inputs!$B$26&lt;&gt;"Ready to model","PENDING INPUTS",J256+K256+P255)</f>
        <v>15338.93</v>
      </c>
    </row>
    <row r="257" spans="1:16" ht="27.95" customHeight="1" x14ac:dyDescent="0.25">
      <c r="A257">
        <v>253</v>
      </c>
      <c r="B257" s="3">
        <f>IF(Inputs!$B$26&lt;&gt;"Ready to model","PENDING INPUTS",L256)</f>
        <v>0</v>
      </c>
      <c r="C257" s="3">
        <f>IF(Inputs!$B$26&lt;&gt;"Ready to model","PENDING INPUTS",M256)</f>
        <v>0</v>
      </c>
      <c r="D257" s="3">
        <f>IF(Inputs!$B$26&lt;&gt;"Ready to model","PENDING INPUTS",ROUND(B257*(Inputs!$B$5)/12,2))</f>
        <v>0</v>
      </c>
      <c r="E257" s="3">
        <f>IF(Inputs!$B$26&lt;&gt;"Ready to model","PENDING INPUTS",ROUND(C257*Inputs!$B$5/12,2))</f>
        <v>0</v>
      </c>
      <c r="F257" s="3">
        <f>IF(Inputs!$B$26&lt;&gt;"Ready to model","PENDING INPUTS",MIN(B257+D257,Inputs!$B$6))</f>
        <v>0</v>
      </c>
      <c r="G257" s="3">
        <f>IF(Inputs!$B$26&lt;&gt;"Ready to model","PENDING INPUTS",MIN(C257+E257,Inputs!$B$9))</f>
        <v>0</v>
      </c>
      <c r="H257" s="3">
        <f>IF(Inputs!$B$26&lt;&gt;"Ready to model","PENDING INPUTS",F257+G257)</f>
        <v>0</v>
      </c>
      <c r="I257" s="3">
        <f>IF(Inputs!$B$26&lt;&gt;"Ready to model","PENDING INPUTS",MAX(0,F257+G257-H257))</f>
        <v>0</v>
      </c>
      <c r="J257" s="3">
        <f>IF(Inputs!$B$26&lt;&gt;"Ready to model","PENDING INPUTS",IF(F257+G257&gt;H257,IF(F257+G257=0,0,H257*F257/(F257+G257)),MIN(B257+D257,F257+MAX(0,H257-F257-G257-IF((Inputs!$B$5)&lt;Inputs!$B$5,C257+E257-G257,0)))))</f>
        <v>0</v>
      </c>
      <c r="K257" s="3">
        <f>IF(Inputs!$B$26&lt;&gt;"Ready to model","PENDING INPUTS",MIN(C257+E257,MAX(0,H257-J257)))</f>
        <v>0</v>
      </c>
      <c r="L257" s="3">
        <f>IF(Inputs!$B$26&lt;&gt;"Ready to model","PENDING INPUTS",MAX(0,B257+D257-J257))</f>
        <v>0</v>
      </c>
      <c r="M257" s="3">
        <f>IF(Inputs!$B$26&lt;&gt;"Ready to model","PENDING INPUTS",MAX(0,C257+E257-K257))</f>
        <v>0</v>
      </c>
      <c r="N257" s="3">
        <f>IF(Inputs!$B$26&lt;&gt;"Ready to model","PENDING INPUTS",L257+M257)</f>
        <v>0</v>
      </c>
      <c r="O257" s="3">
        <f>IF(Inputs!$B$26&lt;&gt;"Ready to model","PENDING INPUTS",D257+E257+O256)</f>
        <v>5438.9299999999994</v>
      </c>
      <c r="P257" s="3">
        <f>IF(Inputs!$B$26&lt;&gt;"Ready to model","PENDING INPUTS",J257+K257+P256)</f>
        <v>15338.93</v>
      </c>
    </row>
    <row r="258" spans="1:16" ht="27.95" customHeight="1" x14ac:dyDescent="0.25">
      <c r="A258">
        <v>254</v>
      </c>
      <c r="B258" s="3">
        <f>IF(Inputs!$B$26&lt;&gt;"Ready to model","PENDING INPUTS",L257)</f>
        <v>0</v>
      </c>
      <c r="C258" s="3">
        <f>IF(Inputs!$B$26&lt;&gt;"Ready to model","PENDING INPUTS",M257)</f>
        <v>0</v>
      </c>
      <c r="D258" s="3">
        <f>IF(Inputs!$B$26&lt;&gt;"Ready to model","PENDING INPUTS",ROUND(B258*(Inputs!$B$5)/12,2))</f>
        <v>0</v>
      </c>
      <c r="E258" s="3">
        <f>IF(Inputs!$B$26&lt;&gt;"Ready to model","PENDING INPUTS",ROUND(C258*Inputs!$B$5/12,2))</f>
        <v>0</v>
      </c>
      <c r="F258" s="3">
        <f>IF(Inputs!$B$26&lt;&gt;"Ready to model","PENDING INPUTS",MIN(B258+D258,Inputs!$B$6))</f>
        <v>0</v>
      </c>
      <c r="G258" s="3">
        <f>IF(Inputs!$B$26&lt;&gt;"Ready to model","PENDING INPUTS",MIN(C258+E258,Inputs!$B$9))</f>
        <v>0</v>
      </c>
      <c r="H258" s="3">
        <f>IF(Inputs!$B$26&lt;&gt;"Ready to model","PENDING INPUTS",F258+G258)</f>
        <v>0</v>
      </c>
      <c r="I258" s="3">
        <f>IF(Inputs!$B$26&lt;&gt;"Ready to model","PENDING INPUTS",MAX(0,F258+G258-H258))</f>
        <v>0</v>
      </c>
      <c r="J258" s="3">
        <f>IF(Inputs!$B$26&lt;&gt;"Ready to model","PENDING INPUTS",IF(F258+G258&gt;H258,IF(F258+G258=0,0,H258*F258/(F258+G258)),MIN(B258+D258,F258+MAX(0,H258-F258-G258-IF((Inputs!$B$5)&lt;Inputs!$B$5,C258+E258-G258,0)))))</f>
        <v>0</v>
      </c>
      <c r="K258" s="3">
        <f>IF(Inputs!$B$26&lt;&gt;"Ready to model","PENDING INPUTS",MIN(C258+E258,MAX(0,H258-J258)))</f>
        <v>0</v>
      </c>
      <c r="L258" s="3">
        <f>IF(Inputs!$B$26&lt;&gt;"Ready to model","PENDING INPUTS",MAX(0,B258+D258-J258))</f>
        <v>0</v>
      </c>
      <c r="M258" s="3">
        <f>IF(Inputs!$B$26&lt;&gt;"Ready to model","PENDING INPUTS",MAX(0,C258+E258-K258))</f>
        <v>0</v>
      </c>
      <c r="N258" s="3">
        <f>IF(Inputs!$B$26&lt;&gt;"Ready to model","PENDING INPUTS",L258+M258)</f>
        <v>0</v>
      </c>
      <c r="O258" s="3">
        <f>IF(Inputs!$B$26&lt;&gt;"Ready to model","PENDING INPUTS",D258+E258+O257)</f>
        <v>5438.9299999999994</v>
      </c>
      <c r="P258" s="3">
        <f>IF(Inputs!$B$26&lt;&gt;"Ready to model","PENDING INPUTS",J258+K258+P257)</f>
        <v>15338.93</v>
      </c>
    </row>
    <row r="259" spans="1:16" ht="27.95" customHeight="1" x14ac:dyDescent="0.25">
      <c r="A259">
        <v>255</v>
      </c>
      <c r="B259" s="3">
        <f>IF(Inputs!$B$26&lt;&gt;"Ready to model","PENDING INPUTS",L258)</f>
        <v>0</v>
      </c>
      <c r="C259" s="3">
        <f>IF(Inputs!$B$26&lt;&gt;"Ready to model","PENDING INPUTS",M258)</f>
        <v>0</v>
      </c>
      <c r="D259" s="3">
        <f>IF(Inputs!$B$26&lt;&gt;"Ready to model","PENDING INPUTS",ROUND(B259*(Inputs!$B$5)/12,2))</f>
        <v>0</v>
      </c>
      <c r="E259" s="3">
        <f>IF(Inputs!$B$26&lt;&gt;"Ready to model","PENDING INPUTS",ROUND(C259*Inputs!$B$5/12,2))</f>
        <v>0</v>
      </c>
      <c r="F259" s="3">
        <f>IF(Inputs!$B$26&lt;&gt;"Ready to model","PENDING INPUTS",MIN(B259+D259,Inputs!$B$6))</f>
        <v>0</v>
      </c>
      <c r="G259" s="3">
        <f>IF(Inputs!$B$26&lt;&gt;"Ready to model","PENDING INPUTS",MIN(C259+E259,Inputs!$B$9))</f>
        <v>0</v>
      </c>
      <c r="H259" s="3">
        <f>IF(Inputs!$B$26&lt;&gt;"Ready to model","PENDING INPUTS",F259+G259)</f>
        <v>0</v>
      </c>
      <c r="I259" s="3">
        <f>IF(Inputs!$B$26&lt;&gt;"Ready to model","PENDING INPUTS",MAX(0,F259+G259-H259))</f>
        <v>0</v>
      </c>
      <c r="J259" s="3">
        <f>IF(Inputs!$B$26&lt;&gt;"Ready to model","PENDING INPUTS",IF(F259+G259&gt;H259,IF(F259+G259=0,0,H259*F259/(F259+G259)),MIN(B259+D259,F259+MAX(0,H259-F259-G259-IF((Inputs!$B$5)&lt;Inputs!$B$5,C259+E259-G259,0)))))</f>
        <v>0</v>
      </c>
      <c r="K259" s="3">
        <f>IF(Inputs!$B$26&lt;&gt;"Ready to model","PENDING INPUTS",MIN(C259+E259,MAX(0,H259-J259)))</f>
        <v>0</v>
      </c>
      <c r="L259" s="3">
        <f>IF(Inputs!$B$26&lt;&gt;"Ready to model","PENDING INPUTS",MAX(0,B259+D259-J259))</f>
        <v>0</v>
      </c>
      <c r="M259" s="3">
        <f>IF(Inputs!$B$26&lt;&gt;"Ready to model","PENDING INPUTS",MAX(0,C259+E259-K259))</f>
        <v>0</v>
      </c>
      <c r="N259" s="3">
        <f>IF(Inputs!$B$26&lt;&gt;"Ready to model","PENDING INPUTS",L259+M259)</f>
        <v>0</v>
      </c>
      <c r="O259" s="3">
        <f>IF(Inputs!$B$26&lt;&gt;"Ready to model","PENDING INPUTS",D259+E259+O258)</f>
        <v>5438.9299999999994</v>
      </c>
      <c r="P259" s="3">
        <f>IF(Inputs!$B$26&lt;&gt;"Ready to model","PENDING INPUTS",J259+K259+P258)</f>
        <v>15338.93</v>
      </c>
    </row>
    <row r="260" spans="1:16" ht="27.95" customHeight="1" x14ac:dyDescent="0.25">
      <c r="A260">
        <v>256</v>
      </c>
      <c r="B260" s="3">
        <f>IF(Inputs!$B$26&lt;&gt;"Ready to model","PENDING INPUTS",L259)</f>
        <v>0</v>
      </c>
      <c r="C260" s="3">
        <f>IF(Inputs!$B$26&lt;&gt;"Ready to model","PENDING INPUTS",M259)</f>
        <v>0</v>
      </c>
      <c r="D260" s="3">
        <f>IF(Inputs!$B$26&lt;&gt;"Ready to model","PENDING INPUTS",ROUND(B260*(Inputs!$B$5)/12,2))</f>
        <v>0</v>
      </c>
      <c r="E260" s="3">
        <f>IF(Inputs!$B$26&lt;&gt;"Ready to model","PENDING INPUTS",ROUND(C260*Inputs!$B$5/12,2))</f>
        <v>0</v>
      </c>
      <c r="F260" s="3">
        <f>IF(Inputs!$B$26&lt;&gt;"Ready to model","PENDING INPUTS",MIN(B260+D260,Inputs!$B$6))</f>
        <v>0</v>
      </c>
      <c r="G260" s="3">
        <f>IF(Inputs!$B$26&lt;&gt;"Ready to model","PENDING INPUTS",MIN(C260+E260,Inputs!$B$9))</f>
        <v>0</v>
      </c>
      <c r="H260" s="3">
        <f>IF(Inputs!$B$26&lt;&gt;"Ready to model","PENDING INPUTS",F260+G260)</f>
        <v>0</v>
      </c>
      <c r="I260" s="3">
        <f>IF(Inputs!$B$26&lt;&gt;"Ready to model","PENDING INPUTS",MAX(0,F260+G260-H260))</f>
        <v>0</v>
      </c>
      <c r="J260" s="3">
        <f>IF(Inputs!$B$26&lt;&gt;"Ready to model","PENDING INPUTS",IF(F260+G260&gt;H260,IF(F260+G260=0,0,H260*F260/(F260+G260)),MIN(B260+D260,F260+MAX(0,H260-F260-G260-IF((Inputs!$B$5)&lt;Inputs!$B$5,C260+E260-G260,0)))))</f>
        <v>0</v>
      </c>
      <c r="K260" s="3">
        <f>IF(Inputs!$B$26&lt;&gt;"Ready to model","PENDING INPUTS",MIN(C260+E260,MAX(0,H260-J260)))</f>
        <v>0</v>
      </c>
      <c r="L260" s="3">
        <f>IF(Inputs!$B$26&lt;&gt;"Ready to model","PENDING INPUTS",MAX(0,B260+D260-J260))</f>
        <v>0</v>
      </c>
      <c r="M260" s="3">
        <f>IF(Inputs!$B$26&lt;&gt;"Ready to model","PENDING INPUTS",MAX(0,C260+E260-K260))</f>
        <v>0</v>
      </c>
      <c r="N260" s="3">
        <f>IF(Inputs!$B$26&lt;&gt;"Ready to model","PENDING INPUTS",L260+M260)</f>
        <v>0</v>
      </c>
      <c r="O260" s="3">
        <f>IF(Inputs!$B$26&lt;&gt;"Ready to model","PENDING INPUTS",D260+E260+O259)</f>
        <v>5438.9299999999994</v>
      </c>
      <c r="P260" s="3">
        <f>IF(Inputs!$B$26&lt;&gt;"Ready to model","PENDING INPUTS",J260+K260+P259)</f>
        <v>15338.93</v>
      </c>
    </row>
    <row r="261" spans="1:16" ht="27.95" customHeight="1" x14ac:dyDescent="0.25">
      <c r="A261">
        <v>257</v>
      </c>
      <c r="B261" s="3">
        <f>IF(Inputs!$B$26&lt;&gt;"Ready to model","PENDING INPUTS",L260)</f>
        <v>0</v>
      </c>
      <c r="C261" s="3">
        <f>IF(Inputs!$B$26&lt;&gt;"Ready to model","PENDING INPUTS",M260)</f>
        <v>0</v>
      </c>
      <c r="D261" s="3">
        <f>IF(Inputs!$B$26&lt;&gt;"Ready to model","PENDING INPUTS",ROUND(B261*(Inputs!$B$5)/12,2))</f>
        <v>0</v>
      </c>
      <c r="E261" s="3">
        <f>IF(Inputs!$B$26&lt;&gt;"Ready to model","PENDING INPUTS",ROUND(C261*Inputs!$B$5/12,2))</f>
        <v>0</v>
      </c>
      <c r="F261" s="3">
        <f>IF(Inputs!$B$26&lt;&gt;"Ready to model","PENDING INPUTS",MIN(B261+D261,Inputs!$B$6))</f>
        <v>0</v>
      </c>
      <c r="G261" s="3">
        <f>IF(Inputs!$B$26&lt;&gt;"Ready to model","PENDING INPUTS",MIN(C261+E261,Inputs!$B$9))</f>
        <v>0</v>
      </c>
      <c r="H261" s="3">
        <f>IF(Inputs!$B$26&lt;&gt;"Ready to model","PENDING INPUTS",F261+G261)</f>
        <v>0</v>
      </c>
      <c r="I261" s="3">
        <f>IF(Inputs!$B$26&lt;&gt;"Ready to model","PENDING INPUTS",MAX(0,F261+G261-H261))</f>
        <v>0</v>
      </c>
      <c r="J261" s="3">
        <f>IF(Inputs!$B$26&lt;&gt;"Ready to model","PENDING INPUTS",IF(F261+G261&gt;H261,IF(F261+G261=0,0,H261*F261/(F261+G261)),MIN(B261+D261,F261+MAX(0,H261-F261-G261-IF((Inputs!$B$5)&lt;Inputs!$B$5,C261+E261-G261,0)))))</f>
        <v>0</v>
      </c>
      <c r="K261" s="3">
        <f>IF(Inputs!$B$26&lt;&gt;"Ready to model","PENDING INPUTS",MIN(C261+E261,MAX(0,H261-J261)))</f>
        <v>0</v>
      </c>
      <c r="L261" s="3">
        <f>IF(Inputs!$B$26&lt;&gt;"Ready to model","PENDING INPUTS",MAX(0,B261+D261-J261))</f>
        <v>0</v>
      </c>
      <c r="M261" s="3">
        <f>IF(Inputs!$B$26&lt;&gt;"Ready to model","PENDING INPUTS",MAX(0,C261+E261-K261))</f>
        <v>0</v>
      </c>
      <c r="N261" s="3">
        <f>IF(Inputs!$B$26&lt;&gt;"Ready to model","PENDING INPUTS",L261+M261)</f>
        <v>0</v>
      </c>
      <c r="O261" s="3">
        <f>IF(Inputs!$B$26&lt;&gt;"Ready to model","PENDING INPUTS",D261+E261+O260)</f>
        <v>5438.9299999999994</v>
      </c>
      <c r="P261" s="3">
        <f>IF(Inputs!$B$26&lt;&gt;"Ready to model","PENDING INPUTS",J261+K261+P260)</f>
        <v>15338.93</v>
      </c>
    </row>
    <row r="262" spans="1:16" ht="27.95" customHeight="1" x14ac:dyDescent="0.25">
      <c r="A262">
        <v>258</v>
      </c>
      <c r="B262" s="3">
        <f>IF(Inputs!$B$26&lt;&gt;"Ready to model","PENDING INPUTS",L261)</f>
        <v>0</v>
      </c>
      <c r="C262" s="3">
        <f>IF(Inputs!$B$26&lt;&gt;"Ready to model","PENDING INPUTS",M261)</f>
        <v>0</v>
      </c>
      <c r="D262" s="3">
        <f>IF(Inputs!$B$26&lt;&gt;"Ready to model","PENDING INPUTS",ROUND(B262*(Inputs!$B$5)/12,2))</f>
        <v>0</v>
      </c>
      <c r="E262" s="3">
        <f>IF(Inputs!$B$26&lt;&gt;"Ready to model","PENDING INPUTS",ROUND(C262*Inputs!$B$5/12,2))</f>
        <v>0</v>
      </c>
      <c r="F262" s="3">
        <f>IF(Inputs!$B$26&lt;&gt;"Ready to model","PENDING INPUTS",MIN(B262+D262,Inputs!$B$6))</f>
        <v>0</v>
      </c>
      <c r="G262" s="3">
        <f>IF(Inputs!$B$26&lt;&gt;"Ready to model","PENDING INPUTS",MIN(C262+E262,Inputs!$B$9))</f>
        <v>0</v>
      </c>
      <c r="H262" s="3">
        <f>IF(Inputs!$B$26&lt;&gt;"Ready to model","PENDING INPUTS",F262+G262)</f>
        <v>0</v>
      </c>
      <c r="I262" s="3">
        <f>IF(Inputs!$B$26&lt;&gt;"Ready to model","PENDING INPUTS",MAX(0,F262+G262-H262))</f>
        <v>0</v>
      </c>
      <c r="J262" s="3">
        <f>IF(Inputs!$B$26&lt;&gt;"Ready to model","PENDING INPUTS",IF(F262+G262&gt;H262,IF(F262+G262=0,0,H262*F262/(F262+G262)),MIN(B262+D262,F262+MAX(0,H262-F262-G262-IF((Inputs!$B$5)&lt;Inputs!$B$5,C262+E262-G262,0)))))</f>
        <v>0</v>
      </c>
      <c r="K262" s="3">
        <f>IF(Inputs!$B$26&lt;&gt;"Ready to model","PENDING INPUTS",MIN(C262+E262,MAX(0,H262-J262)))</f>
        <v>0</v>
      </c>
      <c r="L262" s="3">
        <f>IF(Inputs!$B$26&lt;&gt;"Ready to model","PENDING INPUTS",MAX(0,B262+D262-J262))</f>
        <v>0</v>
      </c>
      <c r="M262" s="3">
        <f>IF(Inputs!$B$26&lt;&gt;"Ready to model","PENDING INPUTS",MAX(0,C262+E262-K262))</f>
        <v>0</v>
      </c>
      <c r="N262" s="3">
        <f>IF(Inputs!$B$26&lt;&gt;"Ready to model","PENDING INPUTS",L262+M262)</f>
        <v>0</v>
      </c>
      <c r="O262" s="3">
        <f>IF(Inputs!$B$26&lt;&gt;"Ready to model","PENDING INPUTS",D262+E262+O261)</f>
        <v>5438.9299999999994</v>
      </c>
      <c r="P262" s="3">
        <f>IF(Inputs!$B$26&lt;&gt;"Ready to model","PENDING INPUTS",J262+K262+P261)</f>
        <v>15338.93</v>
      </c>
    </row>
    <row r="263" spans="1:16" ht="27.95" customHeight="1" x14ac:dyDescent="0.25">
      <c r="A263">
        <v>259</v>
      </c>
      <c r="B263" s="3">
        <f>IF(Inputs!$B$26&lt;&gt;"Ready to model","PENDING INPUTS",L262)</f>
        <v>0</v>
      </c>
      <c r="C263" s="3">
        <f>IF(Inputs!$B$26&lt;&gt;"Ready to model","PENDING INPUTS",M262)</f>
        <v>0</v>
      </c>
      <c r="D263" s="3">
        <f>IF(Inputs!$B$26&lt;&gt;"Ready to model","PENDING INPUTS",ROUND(B263*(Inputs!$B$5)/12,2))</f>
        <v>0</v>
      </c>
      <c r="E263" s="3">
        <f>IF(Inputs!$B$26&lt;&gt;"Ready to model","PENDING INPUTS",ROUND(C263*Inputs!$B$5/12,2))</f>
        <v>0</v>
      </c>
      <c r="F263" s="3">
        <f>IF(Inputs!$B$26&lt;&gt;"Ready to model","PENDING INPUTS",MIN(B263+D263,Inputs!$B$6))</f>
        <v>0</v>
      </c>
      <c r="G263" s="3">
        <f>IF(Inputs!$B$26&lt;&gt;"Ready to model","PENDING INPUTS",MIN(C263+E263,Inputs!$B$9))</f>
        <v>0</v>
      </c>
      <c r="H263" s="3">
        <f>IF(Inputs!$B$26&lt;&gt;"Ready to model","PENDING INPUTS",F263+G263)</f>
        <v>0</v>
      </c>
      <c r="I263" s="3">
        <f>IF(Inputs!$B$26&lt;&gt;"Ready to model","PENDING INPUTS",MAX(0,F263+G263-H263))</f>
        <v>0</v>
      </c>
      <c r="J263" s="3">
        <f>IF(Inputs!$B$26&lt;&gt;"Ready to model","PENDING INPUTS",IF(F263+G263&gt;H263,IF(F263+G263=0,0,H263*F263/(F263+G263)),MIN(B263+D263,F263+MAX(0,H263-F263-G263-IF((Inputs!$B$5)&lt;Inputs!$B$5,C263+E263-G263,0)))))</f>
        <v>0</v>
      </c>
      <c r="K263" s="3">
        <f>IF(Inputs!$B$26&lt;&gt;"Ready to model","PENDING INPUTS",MIN(C263+E263,MAX(0,H263-J263)))</f>
        <v>0</v>
      </c>
      <c r="L263" s="3">
        <f>IF(Inputs!$B$26&lt;&gt;"Ready to model","PENDING INPUTS",MAX(0,B263+D263-J263))</f>
        <v>0</v>
      </c>
      <c r="M263" s="3">
        <f>IF(Inputs!$B$26&lt;&gt;"Ready to model","PENDING INPUTS",MAX(0,C263+E263-K263))</f>
        <v>0</v>
      </c>
      <c r="N263" s="3">
        <f>IF(Inputs!$B$26&lt;&gt;"Ready to model","PENDING INPUTS",L263+M263)</f>
        <v>0</v>
      </c>
      <c r="O263" s="3">
        <f>IF(Inputs!$B$26&lt;&gt;"Ready to model","PENDING INPUTS",D263+E263+O262)</f>
        <v>5438.9299999999994</v>
      </c>
      <c r="P263" s="3">
        <f>IF(Inputs!$B$26&lt;&gt;"Ready to model","PENDING INPUTS",J263+K263+P262)</f>
        <v>15338.93</v>
      </c>
    </row>
    <row r="264" spans="1:16" ht="27.95" customHeight="1" x14ac:dyDescent="0.25">
      <c r="A264">
        <v>260</v>
      </c>
      <c r="B264" s="3">
        <f>IF(Inputs!$B$26&lt;&gt;"Ready to model","PENDING INPUTS",L263)</f>
        <v>0</v>
      </c>
      <c r="C264" s="3">
        <f>IF(Inputs!$B$26&lt;&gt;"Ready to model","PENDING INPUTS",M263)</f>
        <v>0</v>
      </c>
      <c r="D264" s="3">
        <f>IF(Inputs!$B$26&lt;&gt;"Ready to model","PENDING INPUTS",ROUND(B264*(Inputs!$B$5)/12,2))</f>
        <v>0</v>
      </c>
      <c r="E264" s="3">
        <f>IF(Inputs!$B$26&lt;&gt;"Ready to model","PENDING INPUTS",ROUND(C264*Inputs!$B$5/12,2))</f>
        <v>0</v>
      </c>
      <c r="F264" s="3">
        <f>IF(Inputs!$B$26&lt;&gt;"Ready to model","PENDING INPUTS",MIN(B264+D264,Inputs!$B$6))</f>
        <v>0</v>
      </c>
      <c r="G264" s="3">
        <f>IF(Inputs!$B$26&lt;&gt;"Ready to model","PENDING INPUTS",MIN(C264+E264,Inputs!$B$9))</f>
        <v>0</v>
      </c>
      <c r="H264" s="3">
        <f>IF(Inputs!$B$26&lt;&gt;"Ready to model","PENDING INPUTS",F264+G264)</f>
        <v>0</v>
      </c>
      <c r="I264" s="3">
        <f>IF(Inputs!$B$26&lt;&gt;"Ready to model","PENDING INPUTS",MAX(0,F264+G264-H264))</f>
        <v>0</v>
      </c>
      <c r="J264" s="3">
        <f>IF(Inputs!$B$26&lt;&gt;"Ready to model","PENDING INPUTS",IF(F264+G264&gt;H264,IF(F264+G264=0,0,H264*F264/(F264+G264)),MIN(B264+D264,F264+MAX(0,H264-F264-G264-IF((Inputs!$B$5)&lt;Inputs!$B$5,C264+E264-G264,0)))))</f>
        <v>0</v>
      </c>
      <c r="K264" s="3">
        <f>IF(Inputs!$B$26&lt;&gt;"Ready to model","PENDING INPUTS",MIN(C264+E264,MAX(0,H264-J264)))</f>
        <v>0</v>
      </c>
      <c r="L264" s="3">
        <f>IF(Inputs!$B$26&lt;&gt;"Ready to model","PENDING INPUTS",MAX(0,B264+D264-J264))</f>
        <v>0</v>
      </c>
      <c r="M264" s="3">
        <f>IF(Inputs!$B$26&lt;&gt;"Ready to model","PENDING INPUTS",MAX(0,C264+E264-K264))</f>
        <v>0</v>
      </c>
      <c r="N264" s="3">
        <f>IF(Inputs!$B$26&lt;&gt;"Ready to model","PENDING INPUTS",L264+M264)</f>
        <v>0</v>
      </c>
      <c r="O264" s="3">
        <f>IF(Inputs!$B$26&lt;&gt;"Ready to model","PENDING INPUTS",D264+E264+O263)</f>
        <v>5438.9299999999994</v>
      </c>
      <c r="P264" s="3">
        <f>IF(Inputs!$B$26&lt;&gt;"Ready to model","PENDING INPUTS",J264+K264+P263)</f>
        <v>15338.93</v>
      </c>
    </row>
    <row r="265" spans="1:16" ht="27.95" customHeight="1" x14ac:dyDescent="0.25">
      <c r="A265">
        <v>261</v>
      </c>
      <c r="B265" s="3">
        <f>IF(Inputs!$B$26&lt;&gt;"Ready to model","PENDING INPUTS",L264)</f>
        <v>0</v>
      </c>
      <c r="C265" s="3">
        <f>IF(Inputs!$B$26&lt;&gt;"Ready to model","PENDING INPUTS",M264)</f>
        <v>0</v>
      </c>
      <c r="D265" s="3">
        <f>IF(Inputs!$B$26&lt;&gt;"Ready to model","PENDING INPUTS",ROUND(B265*(Inputs!$B$5)/12,2))</f>
        <v>0</v>
      </c>
      <c r="E265" s="3">
        <f>IF(Inputs!$B$26&lt;&gt;"Ready to model","PENDING INPUTS",ROUND(C265*Inputs!$B$5/12,2))</f>
        <v>0</v>
      </c>
      <c r="F265" s="3">
        <f>IF(Inputs!$B$26&lt;&gt;"Ready to model","PENDING INPUTS",MIN(B265+D265,Inputs!$B$6))</f>
        <v>0</v>
      </c>
      <c r="G265" s="3">
        <f>IF(Inputs!$B$26&lt;&gt;"Ready to model","PENDING INPUTS",MIN(C265+E265,Inputs!$B$9))</f>
        <v>0</v>
      </c>
      <c r="H265" s="3">
        <f>IF(Inputs!$B$26&lt;&gt;"Ready to model","PENDING INPUTS",F265+G265)</f>
        <v>0</v>
      </c>
      <c r="I265" s="3">
        <f>IF(Inputs!$B$26&lt;&gt;"Ready to model","PENDING INPUTS",MAX(0,F265+G265-H265))</f>
        <v>0</v>
      </c>
      <c r="J265" s="3">
        <f>IF(Inputs!$B$26&lt;&gt;"Ready to model","PENDING INPUTS",IF(F265+G265&gt;H265,IF(F265+G265=0,0,H265*F265/(F265+G265)),MIN(B265+D265,F265+MAX(0,H265-F265-G265-IF((Inputs!$B$5)&lt;Inputs!$B$5,C265+E265-G265,0)))))</f>
        <v>0</v>
      </c>
      <c r="K265" s="3">
        <f>IF(Inputs!$B$26&lt;&gt;"Ready to model","PENDING INPUTS",MIN(C265+E265,MAX(0,H265-J265)))</f>
        <v>0</v>
      </c>
      <c r="L265" s="3">
        <f>IF(Inputs!$B$26&lt;&gt;"Ready to model","PENDING INPUTS",MAX(0,B265+D265-J265))</f>
        <v>0</v>
      </c>
      <c r="M265" s="3">
        <f>IF(Inputs!$B$26&lt;&gt;"Ready to model","PENDING INPUTS",MAX(0,C265+E265-K265))</f>
        <v>0</v>
      </c>
      <c r="N265" s="3">
        <f>IF(Inputs!$B$26&lt;&gt;"Ready to model","PENDING INPUTS",L265+M265)</f>
        <v>0</v>
      </c>
      <c r="O265" s="3">
        <f>IF(Inputs!$B$26&lt;&gt;"Ready to model","PENDING INPUTS",D265+E265+O264)</f>
        <v>5438.9299999999994</v>
      </c>
      <c r="P265" s="3">
        <f>IF(Inputs!$B$26&lt;&gt;"Ready to model","PENDING INPUTS",J265+K265+P264)</f>
        <v>15338.93</v>
      </c>
    </row>
    <row r="266" spans="1:16" ht="27.95" customHeight="1" x14ac:dyDescent="0.25">
      <c r="A266">
        <v>262</v>
      </c>
      <c r="B266" s="3">
        <f>IF(Inputs!$B$26&lt;&gt;"Ready to model","PENDING INPUTS",L265)</f>
        <v>0</v>
      </c>
      <c r="C266" s="3">
        <f>IF(Inputs!$B$26&lt;&gt;"Ready to model","PENDING INPUTS",M265)</f>
        <v>0</v>
      </c>
      <c r="D266" s="3">
        <f>IF(Inputs!$B$26&lt;&gt;"Ready to model","PENDING INPUTS",ROUND(B266*(Inputs!$B$5)/12,2))</f>
        <v>0</v>
      </c>
      <c r="E266" s="3">
        <f>IF(Inputs!$B$26&lt;&gt;"Ready to model","PENDING INPUTS",ROUND(C266*Inputs!$B$5/12,2))</f>
        <v>0</v>
      </c>
      <c r="F266" s="3">
        <f>IF(Inputs!$B$26&lt;&gt;"Ready to model","PENDING INPUTS",MIN(B266+D266,Inputs!$B$6))</f>
        <v>0</v>
      </c>
      <c r="G266" s="3">
        <f>IF(Inputs!$B$26&lt;&gt;"Ready to model","PENDING INPUTS",MIN(C266+E266,Inputs!$B$9))</f>
        <v>0</v>
      </c>
      <c r="H266" s="3">
        <f>IF(Inputs!$B$26&lt;&gt;"Ready to model","PENDING INPUTS",F266+G266)</f>
        <v>0</v>
      </c>
      <c r="I266" s="3">
        <f>IF(Inputs!$B$26&lt;&gt;"Ready to model","PENDING INPUTS",MAX(0,F266+G266-H266))</f>
        <v>0</v>
      </c>
      <c r="J266" s="3">
        <f>IF(Inputs!$B$26&lt;&gt;"Ready to model","PENDING INPUTS",IF(F266+G266&gt;H266,IF(F266+G266=0,0,H266*F266/(F266+G266)),MIN(B266+D266,F266+MAX(0,H266-F266-G266-IF((Inputs!$B$5)&lt;Inputs!$B$5,C266+E266-G266,0)))))</f>
        <v>0</v>
      </c>
      <c r="K266" s="3">
        <f>IF(Inputs!$B$26&lt;&gt;"Ready to model","PENDING INPUTS",MIN(C266+E266,MAX(0,H266-J266)))</f>
        <v>0</v>
      </c>
      <c r="L266" s="3">
        <f>IF(Inputs!$B$26&lt;&gt;"Ready to model","PENDING INPUTS",MAX(0,B266+D266-J266))</f>
        <v>0</v>
      </c>
      <c r="M266" s="3">
        <f>IF(Inputs!$B$26&lt;&gt;"Ready to model","PENDING INPUTS",MAX(0,C266+E266-K266))</f>
        <v>0</v>
      </c>
      <c r="N266" s="3">
        <f>IF(Inputs!$B$26&lt;&gt;"Ready to model","PENDING INPUTS",L266+M266)</f>
        <v>0</v>
      </c>
      <c r="O266" s="3">
        <f>IF(Inputs!$B$26&lt;&gt;"Ready to model","PENDING INPUTS",D266+E266+O265)</f>
        <v>5438.9299999999994</v>
      </c>
      <c r="P266" s="3">
        <f>IF(Inputs!$B$26&lt;&gt;"Ready to model","PENDING INPUTS",J266+K266+P265)</f>
        <v>15338.93</v>
      </c>
    </row>
    <row r="267" spans="1:16" ht="27.95" customHeight="1" x14ac:dyDescent="0.25">
      <c r="A267">
        <v>263</v>
      </c>
      <c r="B267" s="3">
        <f>IF(Inputs!$B$26&lt;&gt;"Ready to model","PENDING INPUTS",L266)</f>
        <v>0</v>
      </c>
      <c r="C267" s="3">
        <f>IF(Inputs!$B$26&lt;&gt;"Ready to model","PENDING INPUTS",M266)</f>
        <v>0</v>
      </c>
      <c r="D267" s="3">
        <f>IF(Inputs!$B$26&lt;&gt;"Ready to model","PENDING INPUTS",ROUND(B267*(Inputs!$B$5)/12,2))</f>
        <v>0</v>
      </c>
      <c r="E267" s="3">
        <f>IF(Inputs!$B$26&lt;&gt;"Ready to model","PENDING INPUTS",ROUND(C267*Inputs!$B$5/12,2))</f>
        <v>0</v>
      </c>
      <c r="F267" s="3">
        <f>IF(Inputs!$B$26&lt;&gt;"Ready to model","PENDING INPUTS",MIN(B267+D267,Inputs!$B$6))</f>
        <v>0</v>
      </c>
      <c r="G267" s="3">
        <f>IF(Inputs!$B$26&lt;&gt;"Ready to model","PENDING INPUTS",MIN(C267+E267,Inputs!$B$9))</f>
        <v>0</v>
      </c>
      <c r="H267" s="3">
        <f>IF(Inputs!$B$26&lt;&gt;"Ready to model","PENDING INPUTS",F267+G267)</f>
        <v>0</v>
      </c>
      <c r="I267" s="3">
        <f>IF(Inputs!$B$26&lt;&gt;"Ready to model","PENDING INPUTS",MAX(0,F267+G267-H267))</f>
        <v>0</v>
      </c>
      <c r="J267" s="3">
        <f>IF(Inputs!$B$26&lt;&gt;"Ready to model","PENDING INPUTS",IF(F267+G267&gt;H267,IF(F267+G267=0,0,H267*F267/(F267+G267)),MIN(B267+D267,F267+MAX(0,H267-F267-G267-IF((Inputs!$B$5)&lt;Inputs!$B$5,C267+E267-G267,0)))))</f>
        <v>0</v>
      </c>
      <c r="K267" s="3">
        <f>IF(Inputs!$B$26&lt;&gt;"Ready to model","PENDING INPUTS",MIN(C267+E267,MAX(0,H267-J267)))</f>
        <v>0</v>
      </c>
      <c r="L267" s="3">
        <f>IF(Inputs!$B$26&lt;&gt;"Ready to model","PENDING INPUTS",MAX(0,B267+D267-J267))</f>
        <v>0</v>
      </c>
      <c r="M267" s="3">
        <f>IF(Inputs!$B$26&lt;&gt;"Ready to model","PENDING INPUTS",MAX(0,C267+E267-K267))</f>
        <v>0</v>
      </c>
      <c r="N267" s="3">
        <f>IF(Inputs!$B$26&lt;&gt;"Ready to model","PENDING INPUTS",L267+M267)</f>
        <v>0</v>
      </c>
      <c r="O267" s="3">
        <f>IF(Inputs!$B$26&lt;&gt;"Ready to model","PENDING INPUTS",D267+E267+O266)</f>
        <v>5438.9299999999994</v>
      </c>
      <c r="P267" s="3">
        <f>IF(Inputs!$B$26&lt;&gt;"Ready to model","PENDING INPUTS",J267+K267+P266)</f>
        <v>15338.93</v>
      </c>
    </row>
    <row r="268" spans="1:16" ht="27.95" customHeight="1" x14ac:dyDescent="0.25">
      <c r="A268">
        <v>264</v>
      </c>
      <c r="B268" s="3">
        <f>IF(Inputs!$B$26&lt;&gt;"Ready to model","PENDING INPUTS",L267)</f>
        <v>0</v>
      </c>
      <c r="C268" s="3">
        <f>IF(Inputs!$B$26&lt;&gt;"Ready to model","PENDING INPUTS",M267)</f>
        <v>0</v>
      </c>
      <c r="D268" s="3">
        <f>IF(Inputs!$B$26&lt;&gt;"Ready to model","PENDING INPUTS",ROUND(B268*(Inputs!$B$5)/12,2))</f>
        <v>0</v>
      </c>
      <c r="E268" s="3">
        <f>IF(Inputs!$B$26&lt;&gt;"Ready to model","PENDING INPUTS",ROUND(C268*Inputs!$B$5/12,2))</f>
        <v>0</v>
      </c>
      <c r="F268" s="3">
        <f>IF(Inputs!$B$26&lt;&gt;"Ready to model","PENDING INPUTS",MIN(B268+D268,Inputs!$B$6))</f>
        <v>0</v>
      </c>
      <c r="G268" s="3">
        <f>IF(Inputs!$B$26&lt;&gt;"Ready to model","PENDING INPUTS",MIN(C268+E268,Inputs!$B$9))</f>
        <v>0</v>
      </c>
      <c r="H268" s="3">
        <f>IF(Inputs!$B$26&lt;&gt;"Ready to model","PENDING INPUTS",F268+G268)</f>
        <v>0</v>
      </c>
      <c r="I268" s="3">
        <f>IF(Inputs!$B$26&lt;&gt;"Ready to model","PENDING INPUTS",MAX(0,F268+G268-H268))</f>
        <v>0</v>
      </c>
      <c r="J268" s="3">
        <f>IF(Inputs!$B$26&lt;&gt;"Ready to model","PENDING INPUTS",IF(F268+G268&gt;H268,IF(F268+G268=0,0,H268*F268/(F268+G268)),MIN(B268+D268,F268+MAX(0,H268-F268-G268-IF((Inputs!$B$5)&lt;Inputs!$B$5,C268+E268-G268,0)))))</f>
        <v>0</v>
      </c>
      <c r="K268" s="3">
        <f>IF(Inputs!$B$26&lt;&gt;"Ready to model","PENDING INPUTS",MIN(C268+E268,MAX(0,H268-J268)))</f>
        <v>0</v>
      </c>
      <c r="L268" s="3">
        <f>IF(Inputs!$B$26&lt;&gt;"Ready to model","PENDING INPUTS",MAX(0,B268+D268-J268))</f>
        <v>0</v>
      </c>
      <c r="M268" s="3">
        <f>IF(Inputs!$B$26&lt;&gt;"Ready to model","PENDING INPUTS",MAX(0,C268+E268-K268))</f>
        <v>0</v>
      </c>
      <c r="N268" s="3">
        <f>IF(Inputs!$B$26&lt;&gt;"Ready to model","PENDING INPUTS",L268+M268)</f>
        <v>0</v>
      </c>
      <c r="O268" s="3">
        <f>IF(Inputs!$B$26&lt;&gt;"Ready to model","PENDING INPUTS",D268+E268+O267)</f>
        <v>5438.9299999999994</v>
      </c>
      <c r="P268" s="3">
        <f>IF(Inputs!$B$26&lt;&gt;"Ready to model","PENDING INPUTS",J268+K268+P267)</f>
        <v>15338.93</v>
      </c>
    </row>
    <row r="269" spans="1:16" ht="27.95" customHeight="1" x14ac:dyDescent="0.25">
      <c r="A269">
        <v>265</v>
      </c>
      <c r="B269" s="3">
        <f>IF(Inputs!$B$26&lt;&gt;"Ready to model","PENDING INPUTS",L268)</f>
        <v>0</v>
      </c>
      <c r="C269" s="3">
        <f>IF(Inputs!$B$26&lt;&gt;"Ready to model","PENDING INPUTS",M268)</f>
        <v>0</v>
      </c>
      <c r="D269" s="3">
        <f>IF(Inputs!$B$26&lt;&gt;"Ready to model","PENDING INPUTS",ROUND(B269*(Inputs!$B$5)/12,2))</f>
        <v>0</v>
      </c>
      <c r="E269" s="3">
        <f>IF(Inputs!$B$26&lt;&gt;"Ready to model","PENDING INPUTS",ROUND(C269*Inputs!$B$5/12,2))</f>
        <v>0</v>
      </c>
      <c r="F269" s="3">
        <f>IF(Inputs!$B$26&lt;&gt;"Ready to model","PENDING INPUTS",MIN(B269+D269,Inputs!$B$6))</f>
        <v>0</v>
      </c>
      <c r="G269" s="3">
        <f>IF(Inputs!$B$26&lt;&gt;"Ready to model","PENDING INPUTS",MIN(C269+E269,Inputs!$B$9))</f>
        <v>0</v>
      </c>
      <c r="H269" s="3">
        <f>IF(Inputs!$B$26&lt;&gt;"Ready to model","PENDING INPUTS",F269+G269)</f>
        <v>0</v>
      </c>
      <c r="I269" s="3">
        <f>IF(Inputs!$B$26&lt;&gt;"Ready to model","PENDING INPUTS",MAX(0,F269+G269-H269))</f>
        <v>0</v>
      </c>
      <c r="J269" s="3">
        <f>IF(Inputs!$B$26&lt;&gt;"Ready to model","PENDING INPUTS",IF(F269+G269&gt;H269,IF(F269+G269=0,0,H269*F269/(F269+G269)),MIN(B269+D269,F269+MAX(0,H269-F269-G269-IF((Inputs!$B$5)&lt;Inputs!$B$5,C269+E269-G269,0)))))</f>
        <v>0</v>
      </c>
      <c r="K269" s="3">
        <f>IF(Inputs!$B$26&lt;&gt;"Ready to model","PENDING INPUTS",MIN(C269+E269,MAX(0,H269-J269)))</f>
        <v>0</v>
      </c>
      <c r="L269" s="3">
        <f>IF(Inputs!$B$26&lt;&gt;"Ready to model","PENDING INPUTS",MAX(0,B269+D269-J269))</f>
        <v>0</v>
      </c>
      <c r="M269" s="3">
        <f>IF(Inputs!$B$26&lt;&gt;"Ready to model","PENDING INPUTS",MAX(0,C269+E269-K269))</f>
        <v>0</v>
      </c>
      <c r="N269" s="3">
        <f>IF(Inputs!$B$26&lt;&gt;"Ready to model","PENDING INPUTS",L269+M269)</f>
        <v>0</v>
      </c>
      <c r="O269" s="3">
        <f>IF(Inputs!$B$26&lt;&gt;"Ready to model","PENDING INPUTS",D269+E269+O268)</f>
        <v>5438.9299999999994</v>
      </c>
      <c r="P269" s="3">
        <f>IF(Inputs!$B$26&lt;&gt;"Ready to model","PENDING INPUTS",J269+K269+P268)</f>
        <v>15338.93</v>
      </c>
    </row>
    <row r="270" spans="1:16" ht="27.95" customHeight="1" x14ac:dyDescent="0.25">
      <c r="A270">
        <v>266</v>
      </c>
      <c r="B270" s="3">
        <f>IF(Inputs!$B$26&lt;&gt;"Ready to model","PENDING INPUTS",L269)</f>
        <v>0</v>
      </c>
      <c r="C270" s="3">
        <f>IF(Inputs!$B$26&lt;&gt;"Ready to model","PENDING INPUTS",M269)</f>
        <v>0</v>
      </c>
      <c r="D270" s="3">
        <f>IF(Inputs!$B$26&lt;&gt;"Ready to model","PENDING INPUTS",ROUND(B270*(Inputs!$B$5)/12,2))</f>
        <v>0</v>
      </c>
      <c r="E270" s="3">
        <f>IF(Inputs!$B$26&lt;&gt;"Ready to model","PENDING INPUTS",ROUND(C270*Inputs!$B$5/12,2))</f>
        <v>0</v>
      </c>
      <c r="F270" s="3">
        <f>IF(Inputs!$B$26&lt;&gt;"Ready to model","PENDING INPUTS",MIN(B270+D270,Inputs!$B$6))</f>
        <v>0</v>
      </c>
      <c r="G270" s="3">
        <f>IF(Inputs!$B$26&lt;&gt;"Ready to model","PENDING INPUTS",MIN(C270+E270,Inputs!$B$9))</f>
        <v>0</v>
      </c>
      <c r="H270" s="3">
        <f>IF(Inputs!$B$26&lt;&gt;"Ready to model","PENDING INPUTS",F270+G270)</f>
        <v>0</v>
      </c>
      <c r="I270" s="3">
        <f>IF(Inputs!$B$26&lt;&gt;"Ready to model","PENDING INPUTS",MAX(0,F270+G270-H270))</f>
        <v>0</v>
      </c>
      <c r="J270" s="3">
        <f>IF(Inputs!$B$26&lt;&gt;"Ready to model","PENDING INPUTS",IF(F270+G270&gt;H270,IF(F270+G270=0,0,H270*F270/(F270+G270)),MIN(B270+D270,F270+MAX(0,H270-F270-G270-IF((Inputs!$B$5)&lt;Inputs!$B$5,C270+E270-G270,0)))))</f>
        <v>0</v>
      </c>
      <c r="K270" s="3">
        <f>IF(Inputs!$B$26&lt;&gt;"Ready to model","PENDING INPUTS",MIN(C270+E270,MAX(0,H270-J270)))</f>
        <v>0</v>
      </c>
      <c r="L270" s="3">
        <f>IF(Inputs!$B$26&lt;&gt;"Ready to model","PENDING INPUTS",MAX(0,B270+D270-J270))</f>
        <v>0</v>
      </c>
      <c r="M270" s="3">
        <f>IF(Inputs!$B$26&lt;&gt;"Ready to model","PENDING INPUTS",MAX(0,C270+E270-K270))</f>
        <v>0</v>
      </c>
      <c r="N270" s="3">
        <f>IF(Inputs!$B$26&lt;&gt;"Ready to model","PENDING INPUTS",L270+M270)</f>
        <v>0</v>
      </c>
      <c r="O270" s="3">
        <f>IF(Inputs!$B$26&lt;&gt;"Ready to model","PENDING INPUTS",D270+E270+O269)</f>
        <v>5438.9299999999994</v>
      </c>
      <c r="P270" s="3">
        <f>IF(Inputs!$B$26&lt;&gt;"Ready to model","PENDING INPUTS",J270+K270+P269)</f>
        <v>15338.93</v>
      </c>
    </row>
    <row r="271" spans="1:16" ht="27.95" customHeight="1" x14ac:dyDescent="0.25">
      <c r="A271">
        <v>267</v>
      </c>
      <c r="B271" s="3">
        <f>IF(Inputs!$B$26&lt;&gt;"Ready to model","PENDING INPUTS",L270)</f>
        <v>0</v>
      </c>
      <c r="C271" s="3">
        <f>IF(Inputs!$B$26&lt;&gt;"Ready to model","PENDING INPUTS",M270)</f>
        <v>0</v>
      </c>
      <c r="D271" s="3">
        <f>IF(Inputs!$B$26&lt;&gt;"Ready to model","PENDING INPUTS",ROUND(B271*(Inputs!$B$5)/12,2))</f>
        <v>0</v>
      </c>
      <c r="E271" s="3">
        <f>IF(Inputs!$B$26&lt;&gt;"Ready to model","PENDING INPUTS",ROUND(C271*Inputs!$B$5/12,2))</f>
        <v>0</v>
      </c>
      <c r="F271" s="3">
        <f>IF(Inputs!$B$26&lt;&gt;"Ready to model","PENDING INPUTS",MIN(B271+D271,Inputs!$B$6))</f>
        <v>0</v>
      </c>
      <c r="G271" s="3">
        <f>IF(Inputs!$B$26&lt;&gt;"Ready to model","PENDING INPUTS",MIN(C271+E271,Inputs!$B$9))</f>
        <v>0</v>
      </c>
      <c r="H271" s="3">
        <f>IF(Inputs!$B$26&lt;&gt;"Ready to model","PENDING INPUTS",F271+G271)</f>
        <v>0</v>
      </c>
      <c r="I271" s="3">
        <f>IF(Inputs!$B$26&lt;&gt;"Ready to model","PENDING INPUTS",MAX(0,F271+G271-H271))</f>
        <v>0</v>
      </c>
      <c r="J271" s="3">
        <f>IF(Inputs!$B$26&lt;&gt;"Ready to model","PENDING INPUTS",IF(F271+G271&gt;H271,IF(F271+G271=0,0,H271*F271/(F271+G271)),MIN(B271+D271,F271+MAX(0,H271-F271-G271-IF((Inputs!$B$5)&lt;Inputs!$B$5,C271+E271-G271,0)))))</f>
        <v>0</v>
      </c>
      <c r="K271" s="3">
        <f>IF(Inputs!$B$26&lt;&gt;"Ready to model","PENDING INPUTS",MIN(C271+E271,MAX(0,H271-J271)))</f>
        <v>0</v>
      </c>
      <c r="L271" s="3">
        <f>IF(Inputs!$B$26&lt;&gt;"Ready to model","PENDING INPUTS",MAX(0,B271+D271-J271))</f>
        <v>0</v>
      </c>
      <c r="M271" s="3">
        <f>IF(Inputs!$B$26&lt;&gt;"Ready to model","PENDING INPUTS",MAX(0,C271+E271-K271))</f>
        <v>0</v>
      </c>
      <c r="N271" s="3">
        <f>IF(Inputs!$B$26&lt;&gt;"Ready to model","PENDING INPUTS",L271+M271)</f>
        <v>0</v>
      </c>
      <c r="O271" s="3">
        <f>IF(Inputs!$B$26&lt;&gt;"Ready to model","PENDING INPUTS",D271+E271+O270)</f>
        <v>5438.9299999999994</v>
      </c>
      <c r="P271" s="3">
        <f>IF(Inputs!$B$26&lt;&gt;"Ready to model","PENDING INPUTS",J271+K271+P270)</f>
        <v>15338.93</v>
      </c>
    </row>
    <row r="272" spans="1:16" ht="27.95" customHeight="1" x14ac:dyDescent="0.25">
      <c r="A272">
        <v>268</v>
      </c>
      <c r="B272" s="3">
        <f>IF(Inputs!$B$26&lt;&gt;"Ready to model","PENDING INPUTS",L271)</f>
        <v>0</v>
      </c>
      <c r="C272" s="3">
        <f>IF(Inputs!$B$26&lt;&gt;"Ready to model","PENDING INPUTS",M271)</f>
        <v>0</v>
      </c>
      <c r="D272" s="3">
        <f>IF(Inputs!$B$26&lt;&gt;"Ready to model","PENDING INPUTS",ROUND(B272*(Inputs!$B$5)/12,2))</f>
        <v>0</v>
      </c>
      <c r="E272" s="3">
        <f>IF(Inputs!$B$26&lt;&gt;"Ready to model","PENDING INPUTS",ROUND(C272*Inputs!$B$5/12,2))</f>
        <v>0</v>
      </c>
      <c r="F272" s="3">
        <f>IF(Inputs!$B$26&lt;&gt;"Ready to model","PENDING INPUTS",MIN(B272+D272,Inputs!$B$6))</f>
        <v>0</v>
      </c>
      <c r="G272" s="3">
        <f>IF(Inputs!$B$26&lt;&gt;"Ready to model","PENDING INPUTS",MIN(C272+E272,Inputs!$B$9))</f>
        <v>0</v>
      </c>
      <c r="H272" s="3">
        <f>IF(Inputs!$B$26&lt;&gt;"Ready to model","PENDING INPUTS",F272+G272)</f>
        <v>0</v>
      </c>
      <c r="I272" s="3">
        <f>IF(Inputs!$B$26&lt;&gt;"Ready to model","PENDING INPUTS",MAX(0,F272+G272-H272))</f>
        <v>0</v>
      </c>
      <c r="J272" s="3">
        <f>IF(Inputs!$B$26&lt;&gt;"Ready to model","PENDING INPUTS",IF(F272+G272&gt;H272,IF(F272+G272=0,0,H272*F272/(F272+G272)),MIN(B272+D272,F272+MAX(0,H272-F272-G272-IF((Inputs!$B$5)&lt;Inputs!$B$5,C272+E272-G272,0)))))</f>
        <v>0</v>
      </c>
      <c r="K272" s="3">
        <f>IF(Inputs!$B$26&lt;&gt;"Ready to model","PENDING INPUTS",MIN(C272+E272,MAX(0,H272-J272)))</f>
        <v>0</v>
      </c>
      <c r="L272" s="3">
        <f>IF(Inputs!$B$26&lt;&gt;"Ready to model","PENDING INPUTS",MAX(0,B272+D272-J272))</f>
        <v>0</v>
      </c>
      <c r="M272" s="3">
        <f>IF(Inputs!$B$26&lt;&gt;"Ready to model","PENDING INPUTS",MAX(0,C272+E272-K272))</f>
        <v>0</v>
      </c>
      <c r="N272" s="3">
        <f>IF(Inputs!$B$26&lt;&gt;"Ready to model","PENDING INPUTS",L272+M272)</f>
        <v>0</v>
      </c>
      <c r="O272" s="3">
        <f>IF(Inputs!$B$26&lt;&gt;"Ready to model","PENDING INPUTS",D272+E272+O271)</f>
        <v>5438.9299999999994</v>
      </c>
      <c r="P272" s="3">
        <f>IF(Inputs!$B$26&lt;&gt;"Ready to model","PENDING INPUTS",J272+K272+P271)</f>
        <v>15338.93</v>
      </c>
    </row>
    <row r="273" spans="1:16" ht="27.95" customHeight="1" x14ac:dyDescent="0.25">
      <c r="A273">
        <v>269</v>
      </c>
      <c r="B273" s="3">
        <f>IF(Inputs!$B$26&lt;&gt;"Ready to model","PENDING INPUTS",L272)</f>
        <v>0</v>
      </c>
      <c r="C273" s="3">
        <f>IF(Inputs!$B$26&lt;&gt;"Ready to model","PENDING INPUTS",M272)</f>
        <v>0</v>
      </c>
      <c r="D273" s="3">
        <f>IF(Inputs!$B$26&lt;&gt;"Ready to model","PENDING INPUTS",ROUND(B273*(Inputs!$B$5)/12,2))</f>
        <v>0</v>
      </c>
      <c r="E273" s="3">
        <f>IF(Inputs!$B$26&lt;&gt;"Ready to model","PENDING INPUTS",ROUND(C273*Inputs!$B$5/12,2))</f>
        <v>0</v>
      </c>
      <c r="F273" s="3">
        <f>IF(Inputs!$B$26&lt;&gt;"Ready to model","PENDING INPUTS",MIN(B273+D273,Inputs!$B$6))</f>
        <v>0</v>
      </c>
      <c r="G273" s="3">
        <f>IF(Inputs!$B$26&lt;&gt;"Ready to model","PENDING INPUTS",MIN(C273+E273,Inputs!$B$9))</f>
        <v>0</v>
      </c>
      <c r="H273" s="3">
        <f>IF(Inputs!$B$26&lt;&gt;"Ready to model","PENDING INPUTS",F273+G273)</f>
        <v>0</v>
      </c>
      <c r="I273" s="3">
        <f>IF(Inputs!$B$26&lt;&gt;"Ready to model","PENDING INPUTS",MAX(0,F273+G273-H273))</f>
        <v>0</v>
      </c>
      <c r="J273" s="3">
        <f>IF(Inputs!$B$26&lt;&gt;"Ready to model","PENDING INPUTS",IF(F273+G273&gt;H273,IF(F273+G273=0,0,H273*F273/(F273+G273)),MIN(B273+D273,F273+MAX(0,H273-F273-G273-IF((Inputs!$B$5)&lt;Inputs!$B$5,C273+E273-G273,0)))))</f>
        <v>0</v>
      </c>
      <c r="K273" s="3">
        <f>IF(Inputs!$B$26&lt;&gt;"Ready to model","PENDING INPUTS",MIN(C273+E273,MAX(0,H273-J273)))</f>
        <v>0</v>
      </c>
      <c r="L273" s="3">
        <f>IF(Inputs!$B$26&lt;&gt;"Ready to model","PENDING INPUTS",MAX(0,B273+D273-J273))</f>
        <v>0</v>
      </c>
      <c r="M273" s="3">
        <f>IF(Inputs!$B$26&lt;&gt;"Ready to model","PENDING INPUTS",MAX(0,C273+E273-K273))</f>
        <v>0</v>
      </c>
      <c r="N273" s="3">
        <f>IF(Inputs!$B$26&lt;&gt;"Ready to model","PENDING INPUTS",L273+M273)</f>
        <v>0</v>
      </c>
      <c r="O273" s="3">
        <f>IF(Inputs!$B$26&lt;&gt;"Ready to model","PENDING INPUTS",D273+E273+O272)</f>
        <v>5438.9299999999994</v>
      </c>
      <c r="P273" s="3">
        <f>IF(Inputs!$B$26&lt;&gt;"Ready to model","PENDING INPUTS",J273+K273+P272)</f>
        <v>15338.93</v>
      </c>
    </row>
    <row r="274" spans="1:16" ht="27.95" customHeight="1" x14ac:dyDescent="0.25">
      <c r="A274">
        <v>270</v>
      </c>
      <c r="B274" s="3">
        <f>IF(Inputs!$B$26&lt;&gt;"Ready to model","PENDING INPUTS",L273)</f>
        <v>0</v>
      </c>
      <c r="C274" s="3">
        <f>IF(Inputs!$B$26&lt;&gt;"Ready to model","PENDING INPUTS",M273)</f>
        <v>0</v>
      </c>
      <c r="D274" s="3">
        <f>IF(Inputs!$B$26&lt;&gt;"Ready to model","PENDING INPUTS",ROUND(B274*(Inputs!$B$5)/12,2))</f>
        <v>0</v>
      </c>
      <c r="E274" s="3">
        <f>IF(Inputs!$B$26&lt;&gt;"Ready to model","PENDING INPUTS",ROUND(C274*Inputs!$B$5/12,2))</f>
        <v>0</v>
      </c>
      <c r="F274" s="3">
        <f>IF(Inputs!$B$26&lt;&gt;"Ready to model","PENDING INPUTS",MIN(B274+D274,Inputs!$B$6))</f>
        <v>0</v>
      </c>
      <c r="G274" s="3">
        <f>IF(Inputs!$B$26&lt;&gt;"Ready to model","PENDING INPUTS",MIN(C274+E274,Inputs!$B$9))</f>
        <v>0</v>
      </c>
      <c r="H274" s="3">
        <f>IF(Inputs!$B$26&lt;&gt;"Ready to model","PENDING INPUTS",F274+G274)</f>
        <v>0</v>
      </c>
      <c r="I274" s="3">
        <f>IF(Inputs!$B$26&lt;&gt;"Ready to model","PENDING INPUTS",MAX(0,F274+G274-H274))</f>
        <v>0</v>
      </c>
      <c r="J274" s="3">
        <f>IF(Inputs!$B$26&lt;&gt;"Ready to model","PENDING INPUTS",IF(F274+G274&gt;H274,IF(F274+G274=0,0,H274*F274/(F274+G274)),MIN(B274+D274,F274+MAX(0,H274-F274-G274-IF((Inputs!$B$5)&lt;Inputs!$B$5,C274+E274-G274,0)))))</f>
        <v>0</v>
      </c>
      <c r="K274" s="3">
        <f>IF(Inputs!$B$26&lt;&gt;"Ready to model","PENDING INPUTS",MIN(C274+E274,MAX(0,H274-J274)))</f>
        <v>0</v>
      </c>
      <c r="L274" s="3">
        <f>IF(Inputs!$B$26&lt;&gt;"Ready to model","PENDING INPUTS",MAX(0,B274+D274-J274))</f>
        <v>0</v>
      </c>
      <c r="M274" s="3">
        <f>IF(Inputs!$B$26&lt;&gt;"Ready to model","PENDING INPUTS",MAX(0,C274+E274-K274))</f>
        <v>0</v>
      </c>
      <c r="N274" s="3">
        <f>IF(Inputs!$B$26&lt;&gt;"Ready to model","PENDING INPUTS",L274+M274)</f>
        <v>0</v>
      </c>
      <c r="O274" s="3">
        <f>IF(Inputs!$B$26&lt;&gt;"Ready to model","PENDING INPUTS",D274+E274+O273)</f>
        <v>5438.9299999999994</v>
      </c>
      <c r="P274" s="3">
        <f>IF(Inputs!$B$26&lt;&gt;"Ready to model","PENDING INPUTS",J274+K274+P273)</f>
        <v>15338.93</v>
      </c>
    </row>
    <row r="275" spans="1:16" ht="27.95" customHeight="1" x14ac:dyDescent="0.25">
      <c r="A275">
        <v>271</v>
      </c>
      <c r="B275" s="3">
        <f>IF(Inputs!$B$26&lt;&gt;"Ready to model","PENDING INPUTS",L274)</f>
        <v>0</v>
      </c>
      <c r="C275" s="3">
        <f>IF(Inputs!$B$26&lt;&gt;"Ready to model","PENDING INPUTS",M274)</f>
        <v>0</v>
      </c>
      <c r="D275" s="3">
        <f>IF(Inputs!$B$26&lt;&gt;"Ready to model","PENDING INPUTS",ROUND(B275*(Inputs!$B$5)/12,2))</f>
        <v>0</v>
      </c>
      <c r="E275" s="3">
        <f>IF(Inputs!$B$26&lt;&gt;"Ready to model","PENDING INPUTS",ROUND(C275*Inputs!$B$5/12,2))</f>
        <v>0</v>
      </c>
      <c r="F275" s="3">
        <f>IF(Inputs!$B$26&lt;&gt;"Ready to model","PENDING INPUTS",MIN(B275+D275,Inputs!$B$6))</f>
        <v>0</v>
      </c>
      <c r="G275" s="3">
        <f>IF(Inputs!$B$26&lt;&gt;"Ready to model","PENDING INPUTS",MIN(C275+E275,Inputs!$B$9))</f>
        <v>0</v>
      </c>
      <c r="H275" s="3">
        <f>IF(Inputs!$B$26&lt;&gt;"Ready to model","PENDING INPUTS",F275+G275)</f>
        <v>0</v>
      </c>
      <c r="I275" s="3">
        <f>IF(Inputs!$B$26&lt;&gt;"Ready to model","PENDING INPUTS",MAX(0,F275+G275-H275))</f>
        <v>0</v>
      </c>
      <c r="J275" s="3">
        <f>IF(Inputs!$B$26&lt;&gt;"Ready to model","PENDING INPUTS",IF(F275+G275&gt;H275,IF(F275+G275=0,0,H275*F275/(F275+G275)),MIN(B275+D275,F275+MAX(0,H275-F275-G275-IF((Inputs!$B$5)&lt;Inputs!$B$5,C275+E275-G275,0)))))</f>
        <v>0</v>
      </c>
      <c r="K275" s="3">
        <f>IF(Inputs!$B$26&lt;&gt;"Ready to model","PENDING INPUTS",MIN(C275+E275,MAX(0,H275-J275)))</f>
        <v>0</v>
      </c>
      <c r="L275" s="3">
        <f>IF(Inputs!$B$26&lt;&gt;"Ready to model","PENDING INPUTS",MAX(0,B275+D275-J275))</f>
        <v>0</v>
      </c>
      <c r="M275" s="3">
        <f>IF(Inputs!$B$26&lt;&gt;"Ready to model","PENDING INPUTS",MAX(0,C275+E275-K275))</f>
        <v>0</v>
      </c>
      <c r="N275" s="3">
        <f>IF(Inputs!$B$26&lt;&gt;"Ready to model","PENDING INPUTS",L275+M275)</f>
        <v>0</v>
      </c>
      <c r="O275" s="3">
        <f>IF(Inputs!$B$26&lt;&gt;"Ready to model","PENDING INPUTS",D275+E275+O274)</f>
        <v>5438.9299999999994</v>
      </c>
      <c r="P275" s="3">
        <f>IF(Inputs!$B$26&lt;&gt;"Ready to model","PENDING INPUTS",J275+K275+P274)</f>
        <v>15338.93</v>
      </c>
    </row>
    <row r="276" spans="1:16" ht="27.95" customHeight="1" x14ac:dyDescent="0.25">
      <c r="A276">
        <v>272</v>
      </c>
      <c r="B276" s="3">
        <f>IF(Inputs!$B$26&lt;&gt;"Ready to model","PENDING INPUTS",L275)</f>
        <v>0</v>
      </c>
      <c r="C276" s="3">
        <f>IF(Inputs!$B$26&lt;&gt;"Ready to model","PENDING INPUTS",M275)</f>
        <v>0</v>
      </c>
      <c r="D276" s="3">
        <f>IF(Inputs!$B$26&lt;&gt;"Ready to model","PENDING INPUTS",ROUND(B276*(Inputs!$B$5)/12,2))</f>
        <v>0</v>
      </c>
      <c r="E276" s="3">
        <f>IF(Inputs!$B$26&lt;&gt;"Ready to model","PENDING INPUTS",ROUND(C276*Inputs!$B$5/12,2))</f>
        <v>0</v>
      </c>
      <c r="F276" s="3">
        <f>IF(Inputs!$B$26&lt;&gt;"Ready to model","PENDING INPUTS",MIN(B276+D276,Inputs!$B$6))</f>
        <v>0</v>
      </c>
      <c r="G276" s="3">
        <f>IF(Inputs!$B$26&lt;&gt;"Ready to model","PENDING INPUTS",MIN(C276+E276,Inputs!$B$9))</f>
        <v>0</v>
      </c>
      <c r="H276" s="3">
        <f>IF(Inputs!$B$26&lt;&gt;"Ready to model","PENDING INPUTS",F276+G276)</f>
        <v>0</v>
      </c>
      <c r="I276" s="3">
        <f>IF(Inputs!$B$26&lt;&gt;"Ready to model","PENDING INPUTS",MAX(0,F276+G276-H276))</f>
        <v>0</v>
      </c>
      <c r="J276" s="3">
        <f>IF(Inputs!$B$26&lt;&gt;"Ready to model","PENDING INPUTS",IF(F276+G276&gt;H276,IF(F276+G276=0,0,H276*F276/(F276+G276)),MIN(B276+D276,F276+MAX(0,H276-F276-G276-IF((Inputs!$B$5)&lt;Inputs!$B$5,C276+E276-G276,0)))))</f>
        <v>0</v>
      </c>
      <c r="K276" s="3">
        <f>IF(Inputs!$B$26&lt;&gt;"Ready to model","PENDING INPUTS",MIN(C276+E276,MAX(0,H276-J276)))</f>
        <v>0</v>
      </c>
      <c r="L276" s="3">
        <f>IF(Inputs!$B$26&lt;&gt;"Ready to model","PENDING INPUTS",MAX(0,B276+D276-J276))</f>
        <v>0</v>
      </c>
      <c r="M276" s="3">
        <f>IF(Inputs!$B$26&lt;&gt;"Ready to model","PENDING INPUTS",MAX(0,C276+E276-K276))</f>
        <v>0</v>
      </c>
      <c r="N276" s="3">
        <f>IF(Inputs!$B$26&lt;&gt;"Ready to model","PENDING INPUTS",L276+M276)</f>
        <v>0</v>
      </c>
      <c r="O276" s="3">
        <f>IF(Inputs!$B$26&lt;&gt;"Ready to model","PENDING INPUTS",D276+E276+O275)</f>
        <v>5438.9299999999994</v>
      </c>
      <c r="P276" s="3">
        <f>IF(Inputs!$B$26&lt;&gt;"Ready to model","PENDING INPUTS",J276+K276+P275)</f>
        <v>15338.93</v>
      </c>
    </row>
    <row r="277" spans="1:16" ht="27.95" customHeight="1" x14ac:dyDescent="0.25">
      <c r="A277">
        <v>273</v>
      </c>
      <c r="B277" s="3">
        <f>IF(Inputs!$B$26&lt;&gt;"Ready to model","PENDING INPUTS",L276)</f>
        <v>0</v>
      </c>
      <c r="C277" s="3">
        <f>IF(Inputs!$B$26&lt;&gt;"Ready to model","PENDING INPUTS",M276)</f>
        <v>0</v>
      </c>
      <c r="D277" s="3">
        <f>IF(Inputs!$B$26&lt;&gt;"Ready to model","PENDING INPUTS",ROUND(B277*(Inputs!$B$5)/12,2))</f>
        <v>0</v>
      </c>
      <c r="E277" s="3">
        <f>IF(Inputs!$B$26&lt;&gt;"Ready to model","PENDING INPUTS",ROUND(C277*Inputs!$B$5/12,2))</f>
        <v>0</v>
      </c>
      <c r="F277" s="3">
        <f>IF(Inputs!$B$26&lt;&gt;"Ready to model","PENDING INPUTS",MIN(B277+D277,Inputs!$B$6))</f>
        <v>0</v>
      </c>
      <c r="G277" s="3">
        <f>IF(Inputs!$B$26&lt;&gt;"Ready to model","PENDING INPUTS",MIN(C277+E277,Inputs!$B$9))</f>
        <v>0</v>
      </c>
      <c r="H277" s="3">
        <f>IF(Inputs!$B$26&lt;&gt;"Ready to model","PENDING INPUTS",F277+G277)</f>
        <v>0</v>
      </c>
      <c r="I277" s="3">
        <f>IF(Inputs!$B$26&lt;&gt;"Ready to model","PENDING INPUTS",MAX(0,F277+G277-H277))</f>
        <v>0</v>
      </c>
      <c r="J277" s="3">
        <f>IF(Inputs!$B$26&lt;&gt;"Ready to model","PENDING INPUTS",IF(F277+G277&gt;H277,IF(F277+G277=0,0,H277*F277/(F277+G277)),MIN(B277+D277,F277+MAX(0,H277-F277-G277-IF((Inputs!$B$5)&lt;Inputs!$B$5,C277+E277-G277,0)))))</f>
        <v>0</v>
      </c>
      <c r="K277" s="3">
        <f>IF(Inputs!$B$26&lt;&gt;"Ready to model","PENDING INPUTS",MIN(C277+E277,MAX(0,H277-J277)))</f>
        <v>0</v>
      </c>
      <c r="L277" s="3">
        <f>IF(Inputs!$B$26&lt;&gt;"Ready to model","PENDING INPUTS",MAX(0,B277+D277-J277))</f>
        <v>0</v>
      </c>
      <c r="M277" s="3">
        <f>IF(Inputs!$B$26&lt;&gt;"Ready to model","PENDING INPUTS",MAX(0,C277+E277-K277))</f>
        <v>0</v>
      </c>
      <c r="N277" s="3">
        <f>IF(Inputs!$B$26&lt;&gt;"Ready to model","PENDING INPUTS",L277+M277)</f>
        <v>0</v>
      </c>
      <c r="O277" s="3">
        <f>IF(Inputs!$B$26&lt;&gt;"Ready to model","PENDING INPUTS",D277+E277+O276)</f>
        <v>5438.9299999999994</v>
      </c>
      <c r="P277" s="3">
        <f>IF(Inputs!$B$26&lt;&gt;"Ready to model","PENDING INPUTS",J277+K277+P276)</f>
        <v>15338.93</v>
      </c>
    </row>
    <row r="278" spans="1:16" ht="27.95" customHeight="1" x14ac:dyDescent="0.25">
      <c r="A278">
        <v>274</v>
      </c>
      <c r="B278" s="3">
        <f>IF(Inputs!$B$26&lt;&gt;"Ready to model","PENDING INPUTS",L277)</f>
        <v>0</v>
      </c>
      <c r="C278" s="3">
        <f>IF(Inputs!$B$26&lt;&gt;"Ready to model","PENDING INPUTS",M277)</f>
        <v>0</v>
      </c>
      <c r="D278" s="3">
        <f>IF(Inputs!$B$26&lt;&gt;"Ready to model","PENDING INPUTS",ROUND(B278*(Inputs!$B$5)/12,2))</f>
        <v>0</v>
      </c>
      <c r="E278" s="3">
        <f>IF(Inputs!$B$26&lt;&gt;"Ready to model","PENDING INPUTS",ROUND(C278*Inputs!$B$5/12,2))</f>
        <v>0</v>
      </c>
      <c r="F278" s="3">
        <f>IF(Inputs!$B$26&lt;&gt;"Ready to model","PENDING INPUTS",MIN(B278+D278,Inputs!$B$6))</f>
        <v>0</v>
      </c>
      <c r="G278" s="3">
        <f>IF(Inputs!$B$26&lt;&gt;"Ready to model","PENDING INPUTS",MIN(C278+E278,Inputs!$B$9))</f>
        <v>0</v>
      </c>
      <c r="H278" s="3">
        <f>IF(Inputs!$B$26&lt;&gt;"Ready to model","PENDING INPUTS",F278+G278)</f>
        <v>0</v>
      </c>
      <c r="I278" s="3">
        <f>IF(Inputs!$B$26&lt;&gt;"Ready to model","PENDING INPUTS",MAX(0,F278+G278-H278))</f>
        <v>0</v>
      </c>
      <c r="J278" s="3">
        <f>IF(Inputs!$B$26&lt;&gt;"Ready to model","PENDING INPUTS",IF(F278+G278&gt;H278,IF(F278+G278=0,0,H278*F278/(F278+G278)),MIN(B278+D278,F278+MAX(0,H278-F278-G278-IF((Inputs!$B$5)&lt;Inputs!$B$5,C278+E278-G278,0)))))</f>
        <v>0</v>
      </c>
      <c r="K278" s="3">
        <f>IF(Inputs!$B$26&lt;&gt;"Ready to model","PENDING INPUTS",MIN(C278+E278,MAX(0,H278-J278)))</f>
        <v>0</v>
      </c>
      <c r="L278" s="3">
        <f>IF(Inputs!$B$26&lt;&gt;"Ready to model","PENDING INPUTS",MAX(0,B278+D278-J278))</f>
        <v>0</v>
      </c>
      <c r="M278" s="3">
        <f>IF(Inputs!$B$26&lt;&gt;"Ready to model","PENDING INPUTS",MAX(0,C278+E278-K278))</f>
        <v>0</v>
      </c>
      <c r="N278" s="3">
        <f>IF(Inputs!$B$26&lt;&gt;"Ready to model","PENDING INPUTS",L278+M278)</f>
        <v>0</v>
      </c>
      <c r="O278" s="3">
        <f>IF(Inputs!$B$26&lt;&gt;"Ready to model","PENDING INPUTS",D278+E278+O277)</f>
        <v>5438.9299999999994</v>
      </c>
      <c r="P278" s="3">
        <f>IF(Inputs!$B$26&lt;&gt;"Ready to model","PENDING INPUTS",J278+K278+P277)</f>
        <v>15338.93</v>
      </c>
    </row>
    <row r="279" spans="1:16" ht="27.95" customHeight="1" x14ac:dyDescent="0.25">
      <c r="A279">
        <v>275</v>
      </c>
      <c r="B279" s="3">
        <f>IF(Inputs!$B$26&lt;&gt;"Ready to model","PENDING INPUTS",L278)</f>
        <v>0</v>
      </c>
      <c r="C279" s="3">
        <f>IF(Inputs!$B$26&lt;&gt;"Ready to model","PENDING INPUTS",M278)</f>
        <v>0</v>
      </c>
      <c r="D279" s="3">
        <f>IF(Inputs!$B$26&lt;&gt;"Ready to model","PENDING INPUTS",ROUND(B279*(Inputs!$B$5)/12,2))</f>
        <v>0</v>
      </c>
      <c r="E279" s="3">
        <f>IF(Inputs!$B$26&lt;&gt;"Ready to model","PENDING INPUTS",ROUND(C279*Inputs!$B$5/12,2))</f>
        <v>0</v>
      </c>
      <c r="F279" s="3">
        <f>IF(Inputs!$B$26&lt;&gt;"Ready to model","PENDING INPUTS",MIN(B279+D279,Inputs!$B$6))</f>
        <v>0</v>
      </c>
      <c r="G279" s="3">
        <f>IF(Inputs!$B$26&lt;&gt;"Ready to model","PENDING INPUTS",MIN(C279+E279,Inputs!$B$9))</f>
        <v>0</v>
      </c>
      <c r="H279" s="3">
        <f>IF(Inputs!$B$26&lt;&gt;"Ready to model","PENDING INPUTS",F279+G279)</f>
        <v>0</v>
      </c>
      <c r="I279" s="3">
        <f>IF(Inputs!$B$26&lt;&gt;"Ready to model","PENDING INPUTS",MAX(0,F279+G279-H279))</f>
        <v>0</v>
      </c>
      <c r="J279" s="3">
        <f>IF(Inputs!$B$26&lt;&gt;"Ready to model","PENDING INPUTS",IF(F279+G279&gt;H279,IF(F279+G279=0,0,H279*F279/(F279+G279)),MIN(B279+D279,F279+MAX(0,H279-F279-G279-IF((Inputs!$B$5)&lt;Inputs!$B$5,C279+E279-G279,0)))))</f>
        <v>0</v>
      </c>
      <c r="K279" s="3">
        <f>IF(Inputs!$B$26&lt;&gt;"Ready to model","PENDING INPUTS",MIN(C279+E279,MAX(0,H279-J279)))</f>
        <v>0</v>
      </c>
      <c r="L279" s="3">
        <f>IF(Inputs!$B$26&lt;&gt;"Ready to model","PENDING INPUTS",MAX(0,B279+D279-J279))</f>
        <v>0</v>
      </c>
      <c r="M279" s="3">
        <f>IF(Inputs!$B$26&lt;&gt;"Ready to model","PENDING INPUTS",MAX(0,C279+E279-K279))</f>
        <v>0</v>
      </c>
      <c r="N279" s="3">
        <f>IF(Inputs!$B$26&lt;&gt;"Ready to model","PENDING INPUTS",L279+M279)</f>
        <v>0</v>
      </c>
      <c r="O279" s="3">
        <f>IF(Inputs!$B$26&lt;&gt;"Ready to model","PENDING INPUTS",D279+E279+O278)</f>
        <v>5438.9299999999994</v>
      </c>
      <c r="P279" s="3">
        <f>IF(Inputs!$B$26&lt;&gt;"Ready to model","PENDING INPUTS",J279+K279+P278)</f>
        <v>15338.93</v>
      </c>
    </row>
    <row r="280" spans="1:16" ht="27.95" customHeight="1" x14ac:dyDescent="0.25">
      <c r="A280">
        <v>276</v>
      </c>
      <c r="B280" s="3">
        <f>IF(Inputs!$B$26&lt;&gt;"Ready to model","PENDING INPUTS",L279)</f>
        <v>0</v>
      </c>
      <c r="C280" s="3">
        <f>IF(Inputs!$B$26&lt;&gt;"Ready to model","PENDING INPUTS",M279)</f>
        <v>0</v>
      </c>
      <c r="D280" s="3">
        <f>IF(Inputs!$B$26&lt;&gt;"Ready to model","PENDING INPUTS",ROUND(B280*(Inputs!$B$5)/12,2))</f>
        <v>0</v>
      </c>
      <c r="E280" s="3">
        <f>IF(Inputs!$B$26&lt;&gt;"Ready to model","PENDING INPUTS",ROUND(C280*Inputs!$B$5/12,2))</f>
        <v>0</v>
      </c>
      <c r="F280" s="3">
        <f>IF(Inputs!$B$26&lt;&gt;"Ready to model","PENDING INPUTS",MIN(B280+D280,Inputs!$B$6))</f>
        <v>0</v>
      </c>
      <c r="G280" s="3">
        <f>IF(Inputs!$B$26&lt;&gt;"Ready to model","PENDING INPUTS",MIN(C280+E280,Inputs!$B$9))</f>
        <v>0</v>
      </c>
      <c r="H280" s="3">
        <f>IF(Inputs!$B$26&lt;&gt;"Ready to model","PENDING INPUTS",F280+G280)</f>
        <v>0</v>
      </c>
      <c r="I280" s="3">
        <f>IF(Inputs!$B$26&lt;&gt;"Ready to model","PENDING INPUTS",MAX(0,F280+G280-H280))</f>
        <v>0</v>
      </c>
      <c r="J280" s="3">
        <f>IF(Inputs!$B$26&lt;&gt;"Ready to model","PENDING INPUTS",IF(F280+G280&gt;H280,IF(F280+G280=0,0,H280*F280/(F280+G280)),MIN(B280+D280,F280+MAX(0,H280-F280-G280-IF((Inputs!$B$5)&lt;Inputs!$B$5,C280+E280-G280,0)))))</f>
        <v>0</v>
      </c>
      <c r="K280" s="3">
        <f>IF(Inputs!$B$26&lt;&gt;"Ready to model","PENDING INPUTS",MIN(C280+E280,MAX(0,H280-J280)))</f>
        <v>0</v>
      </c>
      <c r="L280" s="3">
        <f>IF(Inputs!$B$26&lt;&gt;"Ready to model","PENDING INPUTS",MAX(0,B280+D280-J280))</f>
        <v>0</v>
      </c>
      <c r="M280" s="3">
        <f>IF(Inputs!$B$26&lt;&gt;"Ready to model","PENDING INPUTS",MAX(0,C280+E280-K280))</f>
        <v>0</v>
      </c>
      <c r="N280" s="3">
        <f>IF(Inputs!$B$26&lt;&gt;"Ready to model","PENDING INPUTS",L280+M280)</f>
        <v>0</v>
      </c>
      <c r="O280" s="3">
        <f>IF(Inputs!$B$26&lt;&gt;"Ready to model","PENDING INPUTS",D280+E280+O279)</f>
        <v>5438.9299999999994</v>
      </c>
      <c r="P280" s="3">
        <f>IF(Inputs!$B$26&lt;&gt;"Ready to model","PENDING INPUTS",J280+K280+P279)</f>
        <v>15338.93</v>
      </c>
    </row>
    <row r="281" spans="1:16" ht="27.95" customHeight="1" x14ac:dyDescent="0.25">
      <c r="A281">
        <v>277</v>
      </c>
      <c r="B281" s="3">
        <f>IF(Inputs!$B$26&lt;&gt;"Ready to model","PENDING INPUTS",L280)</f>
        <v>0</v>
      </c>
      <c r="C281" s="3">
        <f>IF(Inputs!$B$26&lt;&gt;"Ready to model","PENDING INPUTS",M280)</f>
        <v>0</v>
      </c>
      <c r="D281" s="3">
        <f>IF(Inputs!$B$26&lt;&gt;"Ready to model","PENDING INPUTS",ROUND(B281*(Inputs!$B$5)/12,2))</f>
        <v>0</v>
      </c>
      <c r="E281" s="3">
        <f>IF(Inputs!$B$26&lt;&gt;"Ready to model","PENDING INPUTS",ROUND(C281*Inputs!$B$5/12,2))</f>
        <v>0</v>
      </c>
      <c r="F281" s="3">
        <f>IF(Inputs!$B$26&lt;&gt;"Ready to model","PENDING INPUTS",MIN(B281+D281,Inputs!$B$6))</f>
        <v>0</v>
      </c>
      <c r="G281" s="3">
        <f>IF(Inputs!$B$26&lt;&gt;"Ready to model","PENDING INPUTS",MIN(C281+E281,Inputs!$B$9))</f>
        <v>0</v>
      </c>
      <c r="H281" s="3">
        <f>IF(Inputs!$B$26&lt;&gt;"Ready to model","PENDING INPUTS",F281+G281)</f>
        <v>0</v>
      </c>
      <c r="I281" s="3">
        <f>IF(Inputs!$B$26&lt;&gt;"Ready to model","PENDING INPUTS",MAX(0,F281+G281-H281))</f>
        <v>0</v>
      </c>
      <c r="J281" s="3">
        <f>IF(Inputs!$B$26&lt;&gt;"Ready to model","PENDING INPUTS",IF(F281+G281&gt;H281,IF(F281+G281=0,0,H281*F281/(F281+G281)),MIN(B281+D281,F281+MAX(0,H281-F281-G281-IF((Inputs!$B$5)&lt;Inputs!$B$5,C281+E281-G281,0)))))</f>
        <v>0</v>
      </c>
      <c r="K281" s="3">
        <f>IF(Inputs!$B$26&lt;&gt;"Ready to model","PENDING INPUTS",MIN(C281+E281,MAX(0,H281-J281)))</f>
        <v>0</v>
      </c>
      <c r="L281" s="3">
        <f>IF(Inputs!$B$26&lt;&gt;"Ready to model","PENDING INPUTS",MAX(0,B281+D281-J281))</f>
        <v>0</v>
      </c>
      <c r="M281" s="3">
        <f>IF(Inputs!$B$26&lt;&gt;"Ready to model","PENDING INPUTS",MAX(0,C281+E281-K281))</f>
        <v>0</v>
      </c>
      <c r="N281" s="3">
        <f>IF(Inputs!$B$26&lt;&gt;"Ready to model","PENDING INPUTS",L281+M281)</f>
        <v>0</v>
      </c>
      <c r="O281" s="3">
        <f>IF(Inputs!$B$26&lt;&gt;"Ready to model","PENDING INPUTS",D281+E281+O280)</f>
        <v>5438.9299999999994</v>
      </c>
      <c r="P281" s="3">
        <f>IF(Inputs!$B$26&lt;&gt;"Ready to model","PENDING INPUTS",J281+K281+P280)</f>
        <v>15338.93</v>
      </c>
    </row>
    <row r="282" spans="1:16" ht="27.95" customHeight="1" x14ac:dyDescent="0.25">
      <c r="A282">
        <v>278</v>
      </c>
      <c r="B282" s="3">
        <f>IF(Inputs!$B$26&lt;&gt;"Ready to model","PENDING INPUTS",L281)</f>
        <v>0</v>
      </c>
      <c r="C282" s="3">
        <f>IF(Inputs!$B$26&lt;&gt;"Ready to model","PENDING INPUTS",M281)</f>
        <v>0</v>
      </c>
      <c r="D282" s="3">
        <f>IF(Inputs!$B$26&lt;&gt;"Ready to model","PENDING INPUTS",ROUND(B282*(Inputs!$B$5)/12,2))</f>
        <v>0</v>
      </c>
      <c r="E282" s="3">
        <f>IF(Inputs!$B$26&lt;&gt;"Ready to model","PENDING INPUTS",ROUND(C282*Inputs!$B$5/12,2))</f>
        <v>0</v>
      </c>
      <c r="F282" s="3">
        <f>IF(Inputs!$B$26&lt;&gt;"Ready to model","PENDING INPUTS",MIN(B282+D282,Inputs!$B$6))</f>
        <v>0</v>
      </c>
      <c r="G282" s="3">
        <f>IF(Inputs!$B$26&lt;&gt;"Ready to model","PENDING INPUTS",MIN(C282+E282,Inputs!$B$9))</f>
        <v>0</v>
      </c>
      <c r="H282" s="3">
        <f>IF(Inputs!$B$26&lt;&gt;"Ready to model","PENDING INPUTS",F282+G282)</f>
        <v>0</v>
      </c>
      <c r="I282" s="3">
        <f>IF(Inputs!$B$26&lt;&gt;"Ready to model","PENDING INPUTS",MAX(0,F282+G282-H282))</f>
        <v>0</v>
      </c>
      <c r="J282" s="3">
        <f>IF(Inputs!$B$26&lt;&gt;"Ready to model","PENDING INPUTS",IF(F282+G282&gt;H282,IF(F282+G282=0,0,H282*F282/(F282+G282)),MIN(B282+D282,F282+MAX(0,H282-F282-G282-IF((Inputs!$B$5)&lt;Inputs!$B$5,C282+E282-G282,0)))))</f>
        <v>0</v>
      </c>
      <c r="K282" s="3">
        <f>IF(Inputs!$B$26&lt;&gt;"Ready to model","PENDING INPUTS",MIN(C282+E282,MAX(0,H282-J282)))</f>
        <v>0</v>
      </c>
      <c r="L282" s="3">
        <f>IF(Inputs!$B$26&lt;&gt;"Ready to model","PENDING INPUTS",MAX(0,B282+D282-J282))</f>
        <v>0</v>
      </c>
      <c r="M282" s="3">
        <f>IF(Inputs!$B$26&lt;&gt;"Ready to model","PENDING INPUTS",MAX(0,C282+E282-K282))</f>
        <v>0</v>
      </c>
      <c r="N282" s="3">
        <f>IF(Inputs!$B$26&lt;&gt;"Ready to model","PENDING INPUTS",L282+M282)</f>
        <v>0</v>
      </c>
      <c r="O282" s="3">
        <f>IF(Inputs!$B$26&lt;&gt;"Ready to model","PENDING INPUTS",D282+E282+O281)</f>
        <v>5438.9299999999994</v>
      </c>
      <c r="P282" s="3">
        <f>IF(Inputs!$B$26&lt;&gt;"Ready to model","PENDING INPUTS",J282+K282+P281)</f>
        <v>15338.93</v>
      </c>
    </row>
    <row r="283" spans="1:16" ht="27.95" customHeight="1" x14ac:dyDescent="0.25">
      <c r="A283">
        <v>279</v>
      </c>
      <c r="B283" s="3">
        <f>IF(Inputs!$B$26&lt;&gt;"Ready to model","PENDING INPUTS",L282)</f>
        <v>0</v>
      </c>
      <c r="C283" s="3">
        <f>IF(Inputs!$B$26&lt;&gt;"Ready to model","PENDING INPUTS",M282)</f>
        <v>0</v>
      </c>
      <c r="D283" s="3">
        <f>IF(Inputs!$B$26&lt;&gt;"Ready to model","PENDING INPUTS",ROUND(B283*(Inputs!$B$5)/12,2))</f>
        <v>0</v>
      </c>
      <c r="E283" s="3">
        <f>IF(Inputs!$B$26&lt;&gt;"Ready to model","PENDING INPUTS",ROUND(C283*Inputs!$B$5/12,2))</f>
        <v>0</v>
      </c>
      <c r="F283" s="3">
        <f>IF(Inputs!$B$26&lt;&gt;"Ready to model","PENDING INPUTS",MIN(B283+D283,Inputs!$B$6))</f>
        <v>0</v>
      </c>
      <c r="G283" s="3">
        <f>IF(Inputs!$B$26&lt;&gt;"Ready to model","PENDING INPUTS",MIN(C283+E283,Inputs!$B$9))</f>
        <v>0</v>
      </c>
      <c r="H283" s="3">
        <f>IF(Inputs!$B$26&lt;&gt;"Ready to model","PENDING INPUTS",F283+G283)</f>
        <v>0</v>
      </c>
      <c r="I283" s="3">
        <f>IF(Inputs!$B$26&lt;&gt;"Ready to model","PENDING INPUTS",MAX(0,F283+G283-H283))</f>
        <v>0</v>
      </c>
      <c r="J283" s="3">
        <f>IF(Inputs!$B$26&lt;&gt;"Ready to model","PENDING INPUTS",IF(F283+G283&gt;H283,IF(F283+G283=0,0,H283*F283/(F283+G283)),MIN(B283+D283,F283+MAX(0,H283-F283-G283-IF((Inputs!$B$5)&lt;Inputs!$B$5,C283+E283-G283,0)))))</f>
        <v>0</v>
      </c>
      <c r="K283" s="3">
        <f>IF(Inputs!$B$26&lt;&gt;"Ready to model","PENDING INPUTS",MIN(C283+E283,MAX(0,H283-J283)))</f>
        <v>0</v>
      </c>
      <c r="L283" s="3">
        <f>IF(Inputs!$B$26&lt;&gt;"Ready to model","PENDING INPUTS",MAX(0,B283+D283-J283))</f>
        <v>0</v>
      </c>
      <c r="M283" s="3">
        <f>IF(Inputs!$B$26&lt;&gt;"Ready to model","PENDING INPUTS",MAX(0,C283+E283-K283))</f>
        <v>0</v>
      </c>
      <c r="N283" s="3">
        <f>IF(Inputs!$B$26&lt;&gt;"Ready to model","PENDING INPUTS",L283+M283)</f>
        <v>0</v>
      </c>
      <c r="O283" s="3">
        <f>IF(Inputs!$B$26&lt;&gt;"Ready to model","PENDING INPUTS",D283+E283+O282)</f>
        <v>5438.9299999999994</v>
      </c>
      <c r="P283" s="3">
        <f>IF(Inputs!$B$26&lt;&gt;"Ready to model","PENDING INPUTS",J283+K283+P282)</f>
        <v>15338.93</v>
      </c>
    </row>
    <row r="284" spans="1:16" ht="27.95" customHeight="1" x14ac:dyDescent="0.25">
      <c r="A284">
        <v>280</v>
      </c>
      <c r="B284" s="3">
        <f>IF(Inputs!$B$26&lt;&gt;"Ready to model","PENDING INPUTS",L283)</f>
        <v>0</v>
      </c>
      <c r="C284" s="3">
        <f>IF(Inputs!$B$26&lt;&gt;"Ready to model","PENDING INPUTS",M283)</f>
        <v>0</v>
      </c>
      <c r="D284" s="3">
        <f>IF(Inputs!$B$26&lt;&gt;"Ready to model","PENDING INPUTS",ROUND(B284*(Inputs!$B$5)/12,2))</f>
        <v>0</v>
      </c>
      <c r="E284" s="3">
        <f>IF(Inputs!$B$26&lt;&gt;"Ready to model","PENDING INPUTS",ROUND(C284*Inputs!$B$5/12,2))</f>
        <v>0</v>
      </c>
      <c r="F284" s="3">
        <f>IF(Inputs!$B$26&lt;&gt;"Ready to model","PENDING INPUTS",MIN(B284+D284,Inputs!$B$6))</f>
        <v>0</v>
      </c>
      <c r="G284" s="3">
        <f>IF(Inputs!$B$26&lt;&gt;"Ready to model","PENDING INPUTS",MIN(C284+E284,Inputs!$B$9))</f>
        <v>0</v>
      </c>
      <c r="H284" s="3">
        <f>IF(Inputs!$B$26&lt;&gt;"Ready to model","PENDING INPUTS",F284+G284)</f>
        <v>0</v>
      </c>
      <c r="I284" s="3">
        <f>IF(Inputs!$B$26&lt;&gt;"Ready to model","PENDING INPUTS",MAX(0,F284+G284-H284))</f>
        <v>0</v>
      </c>
      <c r="J284" s="3">
        <f>IF(Inputs!$B$26&lt;&gt;"Ready to model","PENDING INPUTS",IF(F284+G284&gt;H284,IF(F284+G284=0,0,H284*F284/(F284+G284)),MIN(B284+D284,F284+MAX(0,H284-F284-G284-IF((Inputs!$B$5)&lt;Inputs!$B$5,C284+E284-G284,0)))))</f>
        <v>0</v>
      </c>
      <c r="K284" s="3">
        <f>IF(Inputs!$B$26&lt;&gt;"Ready to model","PENDING INPUTS",MIN(C284+E284,MAX(0,H284-J284)))</f>
        <v>0</v>
      </c>
      <c r="L284" s="3">
        <f>IF(Inputs!$B$26&lt;&gt;"Ready to model","PENDING INPUTS",MAX(0,B284+D284-J284))</f>
        <v>0</v>
      </c>
      <c r="M284" s="3">
        <f>IF(Inputs!$B$26&lt;&gt;"Ready to model","PENDING INPUTS",MAX(0,C284+E284-K284))</f>
        <v>0</v>
      </c>
      <c r="N284" s="3">
        <f>IF(Inputs!$B$26&lt;&gt;"Ready to model","PENDING INPUTS",L284+M284)</f>
        <v>0</v>
      </c>
      <c r="O284" s="3">
        <f>IF(Inputs!$B$26&lt;&gt;"Ready to model","PENDING INPUTS",D284+E284+O283)</f>
        <v>5438.9299999999994</v>
      </c>
      <c r="P284" s="3">
        <f>IF(Inputs!$B$26&lt;&gt;"Ready to model","PENDING INPUTS",J284+K284+P283)</f>
        <v>15338.93</v>
      </c>
    </row>
    <row r="285" spans="1:16" ht="27.95" customHeight="1" x14ac:dyDescent="0.25">
      <c r="A285">
        <v>281</v>
      </c>
      <c r="B285" s="3">
        <f>IF(Inputs!$B$26&lt;&gt;"Ready to model","PENDING INPUTS",L284)</f>
        <v>0</v>
      </c>
      <c r="C285" s="3">
        <f>IF(Inputs!$B$26&lt;&gt;"Ready to model","PENDING INPUTS",M284)</f>
        <v>0</v>
      </c>
      <c r="D285" s="3">
        <f>IF(Inputs!$B$26&lt;&gt;"Ready to model","PENDING INPUTS",ROUND(B285*(Inputs!$B$5)/12,2))</f>
        <v>0</v>
      </c>
      <c r="E285" s="3">
        <f>IF(Inputs!$B$26&lt;&gt;"Ready to model","PENDING INPUTS",ROUND(C285*Inputs!$B$5/12,2))</f>
        <v>0</v>
      </c>
      <c r="F285" s="3">
        <f>IF(Inputs!$B$26&lt;&gt;"Ready to model","PENDING INPUTS",MIN(B285+D285,Inputs!$B$6))</f>
        <v>0</v>
      </c>
      <c r="G285" s="3">
        <f>IF(Inputs!$B$26&lt;&gt;"Ready to model","PENDING INPUTS",MIN(C285+E285,Inputs!$B$9))</f>
        <v>0</v>
      </c>
      <c r="H285" s="3">
        <f>IF(Inputs!$B$26&lt;&gt;"Ready to model","PENDING INPUTS",F285+G285)</f>
        <v>0</v>
      </c>
      <c r="I285" s="3">
        <f>IF(Inputs!$B$26&lt;&gt;"Ready to model","PENDING INPUTS",MAX(0,F285+G285-H285))</f>
        <v>0</v>
      </c>
      <c r="J285" s="3">
        <f>IF(Inputs!$B$26&lt;&gt;"Ready to model","PENDING INPUTS",IF(F285+G285&gt;H285,IF(F285+G285=0,0,H285*F285/(F285+G285)),MIN(B285+D285,F285+MAX(0,H285-F285-G285-IF((Inputs!$B$5)&lt;Inputs!$B$5,C285+E285-G285,0)))))</f>
        <v>0</v>
      </c>
      <c r="K285" s="3">
        <f>IF(Inputs!$B$26&lt;&gt;"Ready to model","PENDING INPUTS",MIN(C285+E285,MAX(0,H285-J285)))</f>
        <v>0</v>
      </c>
      <c r="L285" s="3">
        <f>IF(Inputs!$B$26&lt;&gt;"Ready to model","PENDING INPUTS",MAX(0,B285+D285-J285))</f>
        <v>0</v>
      </c>
      <c r="M285" s="3">
        <f>IF(Inputs!$B$26&lt;&gt;"Ready to model","PENDING INPUTS",MAX(0,C285+E285-K285))</f>
        <v>0</v>
      </c>
      <c r="N285" s="3">
        <f>IF(Inputs!$B$26&lt;&gt;"Ready to model","PENDING INPUTS",L285+M285)</f>
        <v>0</v>
      </c>
      <c r="O285" s="3">
        <f>IF(Inputs!$B$26&lt;&gt;"Ready to model","PENDING INPUTS",D285+E285+O284)</f>
        <v>5438.9299999999994</v>
      </c>
      <c r="P285" s="3">
        <f>IF(Inputs!$B$26&lt;&gt;"Ready to model","PENDING INPUTS",J285+K285+P284)</f>
        <v>15338.93</v>
      </c>
    </row>
    <row r="286" spans="1:16" ht="27.95" customHeight="1" x14ac:dyDescent="0.25">
      <c r="A286">
        <v>282</v>
      </c>
      <c r="B286" s="3">
        <f>IF(Inputs!$B$26&lt;&gt;"Ready to model","PENDING INPUTS",L285)</f>
        <v>0</v>
      </c>
      <c r="C286" s="3">
        <f>IF(Inputs!$B$26&lt;&gt;"Ready to model","PENDING INPUTS",M285)</f>
        <v>0</v>
      </c>
      <c r="D286" s="3">
        <f>IF(Inputs!$B$26&lt;&gt;"Ready to model","PENDING INPUTS",ROUND(B286*(Inputs!$B$5)/12,2))</f>
        <v>0</v>
      </c>
      <c r="E286" s="3">
        <f>IF(Inputs!$B$26&lt;&gt;"Ready to model","PENDING INPUTS",ROUND(C286*Inputs!$B$5/12,2))</f>
        <v>0</v>
      </c>
      <c r="F286" s="3">
        <f>IF(Inputs!$B$26&lt;&gt;"Ready to model","PENDING INPUTS",MIN(B286+D286,Inputs!$B$6))</f>
        <v>0</v>
      </c>
      <c r="G286" s="3">
        <f>IF(Inputs!$B$26&lt;&gt;"Ready to model","PENDING INPUTS",MIN(C286+E286,Inputs!$B$9))</f>
        <v>0</v>
      </c>
      <c r="H286" s="3">
        <f>IF(Inputs!$B$26&lt;&gt;"Ready to model","PENDING INPUTS",F286+G286)</f>
        <v>0</v>
      </c>
      <c r="I286" s="3">
        <f>IF(Inputs!$B$26&lt;&gt;"Ready to model","PENDING INPUTS",MAX(0,F286+G286-H286))</f>
        <v>0</v>
      </c>
      <c r="J286" s="3">
        <f>IF(Inputs!$B$26&lt;&gt;"Ready to model","PENDING INPUTS",IF(F286+G286&gt;H286,IF(F286+G286=0,0,H286*F286/(F286+G286)),MIN(B286+D286,F286+MAX(0,H286-F286-G286-IF((Inputs!$B$5)&lt;Inputs!$B$5,C286+E286-G286,0)))))</f>
        <v>0</v>
      </c>
      <c r="K286" s="3">
        <f>IF(Inputs!$B$26&lt;&gt;"Ready to model","PENDING INPUTS",MIN(C286+E286,MAX(0,H286-J286)))</f>
        <v>0</v>
      </c>
      <c r="L286" s="3">
        <f>IF(Inputs!$B$26&lt;&gt;"Ready to model","PENDING INPUTS",MAX(0,B286+D286-J286))</f>
        <v>0</v>
      </c>
      <c r="M286" s="3">
        <f>IF(Inputs!$B$26&lt;&gt;"Ready to model","PENDING INPUTS",MAX(0,C286+E286-K286))</f>
        <v>0</v>
      </c>
      <c r="N286" s="3">
        <f>IF(Inputs!$B$26&lt;&gt;"Ready to model","PENDING INPUTS",L286+M286)</f>
        <v>0</v>
      </c>
      <c r="O286" s="3">
        <f>IF(Inputs!$B$26&lt;&gt;"Ready to model","PENDING INPUTS",D286+E286+O285)</f>
        <v>5438.9299999999994</v>
      </c>
      <c r="P286" s="3">
        <f>IF(Inputs!$B$26&lt;&gt;"Ready to model","PENDING INPUTS",J286+K286+P285)</f>
        <v>15338.93</v>
      </c>
    </row>
    <row r="287" spans="1:16" ht="27.95" customHeight="1" x14ac:dyDescent="0.25">
      <c r="A287">
        <v>283</v>
      </c>
      <c r="B287" s="3">
        <f>IF(Inputs!$B$26&lt;&gt;"Ready to model","PENDING INPUTS",L286)</f>
        <v>0</v>
      </c>
      <c r="C287" s="3">
        <f>IF(Inputs!$B$26&lt;&gt;"Ready to model","PENDING INPUTS",M286)</f>
        <v>0</v>
      </c>
      <c r="D287" s="3">
        <f>IF(Inputs!$B$26&lt;&gt;"Ready to model","PENDING INPUTS",ROUND(B287*(Inputs!$B$5)/12,2))</f>
        <v>0</v>
      </c>
      <c r="E287" s="3">
        <f>IF(Inputs!$B$26&lt;&gt;"Ready to model","PENDING INPUTS",ROUND(C287*Inputs!$B$5/12,2))</f>
        <v>0</v>
      </c>
      <c r="F287" s="3">
        <f>IF(Inputs!$B$26&lt;&gt;"Ready to model","PENDING INPUTS",MIN(B287+D287,Inputs!$B$6))</f>
        <v>0</v>
      </c>
      <c r="G287" s="3">
        <f>IF(Inputs!$B$26&lt;&gt;"Ready to model","PENDING INPUTS",MIN(C287+E287,Inputs!$B$9))</f>
        <v>0</v>
      </c>
      <c r="H287" s="3">
        <f>IF(Inputs!$B$26&lt;&gt;"Ready to model","PENDING INPUTS",F287+G287)</f>
        <v>0</v>
      </c>
      <c r="I287" s="3">
        <f>IF(Inputs!$B$26&lt;&gt;"Ready to model","PENDING INPUTS",MAX(0,F287+G287-H287))</f>
        <v>0</v>
      </c>
      <c r="J287" s="3">
        <f>IF(Inputs!$B$26&lt;&gt;"Ready to model","PENDING INPUTS",IF(F287+G287&gt;H287,IF(F287+G287=0,0,H287*F287/(F287+G287)),MIN(B287+D287,F287+MAX(0,H287-F287-G287-IF((Inputs!$B$5)&lt;Inputs!$B$5,C287+E287-G287,0)))))</f>
        <v>0</v>
      </c>
      <c r="K287" s="3">
        <f>IF(Inputs!$B$26&lt;&gt;"Ready to model","PENDING INPUTS",MIN(C287+E287,MAX(0,H287-J287)))</f>
        <v>0</v>
      </c>
      <c r="L287" s="3">
        <f>IF(Inputs!$B$26&lt;&gt;"Ready to model","PENDING INPUTS",MAX(0,B287+D287-J287))</f>
        <v>0</v>
      </c>
      <c r="M287" s="3">
        <f>IF(Inputs!$B$26&lt;&gt;"Ready to model","PENDING INPUTS",MAX(0,C287+E287-K287))</f>
        <v>0</v>
      </c>
      <c r="N287" s="3">
        <f>IF(Inputs!$B$26&lt;&gt;"Ready to model","PENDING INPUTS",L287+M287)</f>
        <v>0</v>
      </c>
      <c r="O287" s="3">
        <f>IF(Inputs!$B$26&lt;&gt;"Ready to model","PENDING INPUTS",D287+E287+O286)</f>
        <v>5438.9299999999994</v>
      </c>
      <c r="P287" s="3">
        <f>IF(Inputs!$B$26&lt;&gt;"Ready to model","PENDING INPUTS",J287+K287+P286)</f>
        <v>15338.93</v>
      </c>
    </row>
    <row r="288" spans="1:16" ht="27.95" customHeight="1" x14ac:dyDescent="0.25">
      <c r="A288">
        <v>284</v>
      </c>
      <c r="B288" s="3">
        <f>IF(Inputs!$B$26&lt;&gt;"Ready to model","PENDING INPUTS",L287)</f>
        <v>0</v>
      </c>
      <c r="C288" s="3">
        <f>IF(Inputs!$B$26&lt;&gt;"Ready to model","PENDING INPUTS",M287)</f>
        <v>0</v>
      </c>
      <c r="D288" s="3">
        <f>IF(Inputs!$B$26&lt;&gt;"Ready to model","PENDING INPUTS",ROUND(B288*(Inputs!$B$5)/12,2))</f>
        <v>0</v>
      </c>
      <c r="E288" s="3">
        <f>IF(Inputs!$B$26&lt;&gt;"Ready to model","PENDING INPUTS",ROUND(C288*Inputs!$B$5/12,2))</f>
        <v>0</v>
      </c>
      <c r="F288" s="3">
        <f>IF(Inputs!$B$26&lt;&gt;"Ready to model","PENDING INPUTS",MIN(B288+D288,Inputs!$B$6))</f>
        <v>0</v>
      </c>
      <c r="G288" s="3">
        <f>IF(Inputs!$B$26&lt;&gt;"Ready to model","PENDING INPUTS",MIN(C288+E288,Inputs!$B$9))</f>
        <v>0</v>
      </c>
      <c r="H288" s="3">
        <f>IF(Inputs!$B$26&lt;&gt;"Ready to model","PENDING INPUTS",F288+G288)</f>
        <v>0</v>
      </c>
      <c r="I288" s="3">
        <f>IF(Inputs!$B$26&lt;&gt;"Ready to model","PENDING INPUTS",MAX(0,F288+G288-H288))</f>
        <v>0</v>
      </c>
      <c r="J288" s="3">
        <f>IF(Inputs!$B$26&lt;&gt;"Ready to model","PENDING INPUTS",IF(F288+G288&gt;H288,IF(F288+G288=0,0,H288*F288/(F288+G288)),MIN(B288+D288,F288+MAX(0,H288-F288-G288-IF((Inputs!$B$5)&lt;Inputs!$B$5,C288+E288-G288,0)))))</f>
        <v>0</v>
      </c>
      <c r="K288" s="3">
        <f>IF(Inputs!$B$26&lt;&gt;"Ready to model","PENDING INPUTS",MIN(C288+E288,MAX(0,H288-J288)))</f>
        <v>0</v>
      </c>
      <c r="L288" s="3">
        <f>IF(Inputs!$B$26&lt;&gt;"Ready to model","PENDING INPUTS",MAX(0,B288+D288-J288))</f>
        <v>0</v>
      </c>
      <c r="M288" s="3">
        <f>IF(Inputs!$B$26&lt;&gt;"Ready to model","PENDING INPUTS",MAX(0,C288+E288-K288))</f>
        <v>0</v>
      </c>
      <c r="N288" s="3">
        <f>IF(Inputs!$B$26&lt;&gt;"Ready to model","PENDING INPUTS",L288+M288)</f>
        <v>0</v>
      </c>
      <c r="O288" s="3">
        <f>IF(Inputs!$B$26&lt;&gt;"Ready to model","PENDING INPUTS",D288+E288+O287)</f>
        <v>5438.9299999999994</v>
      </c>
      <c r="P288" s="3">
        <f>IF(Inputs!$B$26&lt;&gt;"Ready to model","PENDING INPUTS",J288+K288+P287)</f>
        <v>15338.93</v>
      </c>
    </row>
    <row r="289" spans="1:16" ht="27.95" customHeight="1" x14ac:dyDescent="0.25">
      <c r="A289">
        <v>285</v>
      </c>
      <c r="B289" s="3">
        <f>IF(Inputs!$B$26&lt;&gt;"Ready to model","PENDING INPUTS",L288)</f>
        <v>0</v>
      </c>
      <c r="C289" s="3">
        <f>IF(Inputs!$B$26&lt;&gt;"Ready to model","PENDING INPUTS",M288)</f>
        <v>0</v>
      </c>
      <c r="D289" s="3">
        <f>IF(Inputs!$B$26&lt;&gt;"Ready to model","PENDING INPUTS",ROUND(B289*(Inputs!$B$5)/12,2))</f>
        <v>0</v>
      </c>
      <c r="E289" s="3">
        <f>IF(Inputs!$B$26&lt;&gt;"Ready to model","PENDING INPUTS",ROUND(C289*Inputs!$B$5/12,2))</f>
        <v>0</v>
      </c>
      <c r="F289" s="3">
        <f>IF(Inputs!$B$26&lt;&gt;"Ready to model","PENDING INPUTS",MIN(B289+D289,Inputs!$B$6))</f>
        <v>0</v>
      </c>
      <c r="G289" s="3">
        <f>IF(Inputs!$B$26&lt;&gt;"Ready to model","PENDING INPUTS",MIN(C289+E289,Inputs!$B$9))</f>
        <v>0</v>
      </c>
      <c r="H289" s="3">
        <f>IF(Inputs!$B$26&lt;&gt;"Ready to model","PENDING INPUTS",F289+G289)</f>
        <v>0</v>
      </c>
      <c r="I289" s="3">
        <f>IF(Inputs!$B$26&lt;&gt;"Ready to model","PENDING INPUTS",MAX(0,F289+G289-H289))</f>
        <v>0</v>
      </c>
      <c r="J289" s="3">
        <f>IF(Inputs!$B$26&lt;&gt;"Ready to model","PENDING INPUTS",IF(F289+G289&gt;H289,IF(F289+G289=0,0,H289*F289/(F289+G289)),MIN(B289+D289,F289+MAX(0,H289-F289-G289-IF((Inputs!$B$5)&lt;Inputs!$B$5,C289+E289-G289,0)))))</f>
        <v>0</v>
      </c>
      <c r="K289" s="3">
        <f>IF(Inputs!$B$26&lt;&gt;"Ready to model","PENDING INPUTS",MIN(C289+E289,MAX(0,H289-J289)))</f>
        <v>0</v>
      </c>
      <c r="L289" s="3">
        <f>IF(Inputs!$B$26&lt;&gt;"Ready to model","PENDING INPUTS",MAX(0,B289+D289-J289))</f>
        <v>0</v>
      </c>
      <c r="M289" s="3">
        <f>IF(Inputs!$B$26&lt;&gt;"Ready to model","PENDING INPUTS",MAX(0,C289+E289-K289))</f>
        <v>0</v>
      </c>
      <c r="N289" s="3">
        <f>IF(Inputs!$B$26&lt;&gt;"Ready to model","PENDING INPUTS",L289+M289)</f>
        <v>0</v>
      </c>
      <c r="O289" s="3">
        <f>IF(Inputs!$B$26&lt;&gt;"Ready to model","PENDING INPUTS",D289+E289+O288)</f>
        <v>5438.9299999999994</v>
      </c>
      <c r="P289" s="3">
        <f>IF(Inputs!$B$26&lt;&gt;"Ready to model","PENDING INPUTS",J289+K289+P288)</f>
        <v>15338.93</v>
      </c>
    </row>
    <row r="290" spans="1:16" ht="27.95" customHeight="1" x14ac:dyDescent="0.25">
      <c r="A290">
        <v>286</v>
      </c>
      <c r="B290" s="3">
        <f>IF(Inputs!$B$26&lt;&gt;"Ready to model","PENDING INPUTS",L289)</f>
        <v>0</v>
      </c>
      <c r="C290" s="3">
        <f>IF(Inputs!$B$26&lt;&gt;"Ready to model","PENDING INPUTS",M289)</f>
        <v>0</v>
      </c>
      <c r="D290" s="3">
        <f>IF(Inputs!$B$26&lt;&gt;"Ready to model","PENDING INPUTS",ROUND(B290*(Inputs!$B$5)/12,2))</f>
        <v>0</v>
      </c>
      <c r="E290" s="3">
        <f>IF(Inputs!$B$26&lt;&gt;"Ready to model","PENDING INPUTS",ROUND(C290*Inputs!$B$5/12,2))</f>
        <v>0</v>
      </c>
      <c r="F290" s="3">
        <f>IF(Inputs!$B$26&lt;&gt;"Ready to model","PENDING INPUTS",MIN(B290+D290,Inputs!$B$6))</f>
        <v>0</v>
      </c>
      <c r="G290" s="3">
        <f>IF(Inputs!$B$26&lt;&gt;"Ready to model","PENDING INPUTS",MIN(C290+E290,Inputs!$B$9))</f>
        <v>0</v>
      </c>
      <c r="H290" s="3">
        <f>IF(Inputs!$B$26&lt;&gt;"Ready to model","PENDING INPUTS",F290+G290)</f>
        <v>0</v>
      </c>
      <c r="I290" s="3">
        <f>IF(Inputs!$B$26&lt;&gt;"Ready to model","PENDING INPUTS",MAX(0,F290+G290-H290))</f>
        <v>0</v>
      </c>
      <c r="J290" s="3">
        <f>IF(Inputs!$B$26&lt;&gt;"Ready to model","PENDING INPUTS",IF(F290+G290&gt;H290,IF(F290+G290=0,0,H290*F290/(F290+G290)),MIN(B290+D290,F290+MAX(0,H290-F290-G290-IF((Inputs!$B$5)&lt;Inputs!$B$5,C290+E290-G290,0)))))</f>
        <v>0</v>
      </c>
      <c r="K290" s="3">
        <f>IF(Inputs!$B$26&lt;&gt;"Ready to model","PENDING INPUTS",MIN(C290+E290,MAX(0,H290-J290)))</f>
        <v>0</v>
      </c>
      <c r="L290" s="3">
        <f>IF(Inputs!$B$26&lt;&gt;"Ready to model","PENDING INPUTS",MAX(0,B290+D290-J290))</f>
        <v>0</v>
      </c>
      <c r="M290" s="3">
        <f>IF(Inputs!$B$26&lt;&gt;"Ready to model","PENDING INPUTS",MAX(0,C290+E290-K290))</f>
        <v>0</v>
      </c>
      <c r="N290" s="3">
        <f>IF(Inputs!$B$26&lt;&gt;"Ready to model","PENDING INPUTS",L290+M290)</f>
        <v>0</v>
      </c>
      <c r="O290" s="3">
        <f>IF(Inputs!$B$26&lt;&gt;"Ready to model","PENDING INPUTS",D290+E290+O289)</f>
        <v>5438.9299999999994</v>
      </c>
      <c r="P290" s="3">
        <f>IF(Inputs!$B$26&lt;&gt;"Ready to model","PENDING INPUTS",J290+K290+P289)</f>
        <v>15338.93</v>
      </c>
    </row>
    <row r="291" spans="1:16" ht="27.95" customHeight="1" x14ac:dyDescent="0.25">
      <c r="A291">
        <v>287</v>
      </c>
      <c r="B291" s="3">
        <f>IF(Inputs!$B$26&lt;&gt;"Ready to model","PENDING INPUTS",L290)</f>
        <v>0</v>
      </c>
      <c r="C291" s="3">
        <f>IF(Inputs!$B$26&lt;&gt;"Ready to model","PENDING INPUTS",M290)</f>
        <v>0</v>
      </c>
      <c r="D291" s="3">
        <f>IF(Inputs!$B$26&lt;&gt;"Ready to model","PENDING INPUTS",ROUND(B291*(Inputs!$B$5)/12,2))</f>
        <v>0</v>
      </c>
      <c r="E291" s="3">
        <f>IF(Inputs!$B$26&lt;&gt;"Ready to model","PENDING INPUTS",ROUND(C291*Inputs!$B$5/12,2))</f>
        <v>0</v>
      </c>
      <c r="F291" s="3">
        <f>IF(Inputs!$B$26&lt;&gt;"Ready to model","PENDING INPUTS",MIN(B291+D291,Inputs!$B$6))</f>
        <v>0</v>
      </c>
      <c r="G291" s="3">
        <f>IF(Inputs!$B$26&lt;&gt;"Ready to model","PENDING INPUTS",MIN(C291+E291,Inputs!$B$9))</f>
        <v>0</v>
      </c>
      <c r="H291" s="3">
        <f>IF(Inputs!$B$26&lt;&gt;"Ready to model","PENDING INPUTS",F291+G291)</f>
        <v>0</v>
      </c>
      <c r="I291" s="3">
        <f>IF(Inputs!$B$26&lt;&gt;"Ready to model","PENDING INPUTS",MAX(0,F291+G291-H291))</f>
        <v>0</v>
      </c>
      <c r="J291" s="3">
        <f>IF(Inputs!$B$26&lt;&gt;"Ready to model","PENDING INPUTS",IF(F291+G291&gt;H291,IF(F291+G291=0,0,H291*F291/(F291+G291)),MIN(B291+D291,F291+MAX(0,H291-F291-G291-IF((Inputs!$B$5)&lt;Inputs!$B$5,C291+E291-G291,0)))))</f>
        <v>0</v>
      </c>
      <c r="K291" s="3">
        <f>IF(Inputs!$B$26&lt;&gt;"Ready to model","PENDING INPUTS",MIN(C291+E291,MAX(0,H291-J291)))</f>
        <v>0</v>
      </c>
      <c r="L291" s="3">
        <f>IF(Inputs!$B$26&lt;&gt;"Ready to model","PENDING INPUTS",MAX(0,B291+D291-J291))</f>
        <v>0</v>
      </c>
      <c r="M291" s="3">
        <f>IF(Inputs!$B$26&lt;&gt;"Ready to model","PENDING INPUTS",MAX(0,C291+E291-K291))</f>
        <v>0</v>
      </c>
      <c r="N291" s="3">
        <f>IF(Inputs!$B$26&lt;&gt;"Ready to model","PENDING INPUTS",L291+M291)</f>
        <v>0</v>
      </c>
      <c r="O291" s="3">
        <f>IF(Inputs!$B$26&lt;&gt;"Ready to model","PENDING INPUTS",D291+E291+O290)</f>
        <v>5438.9299999999994</v>
      </c>
      <c r="P291" s="3">
        <f>IF(Inputs!$B$26&lt;&gt;"Ready to model","PENDING INPUTS",J291+K291+P290)</f>
        <v>15338.93</v>
      </c>
    </row>
    <row r="292" spans="1:16" ht="27.95" customHeight="1" x14ac:dyDescent="0.25">
      <c r="A292">
        <v>288</v>
      </c>
      <c r="B292" s="3">
        <f>IF(Inputs!$B$26&lt;&gt;"Ready to model","PENDING INPUTS",L291)</f>
        <v>0</v>
      </c>
      <c r="C292" s="3">
        <f>IF(Inputs!$B$26&lt;&gt;"Ready to model","PENDING INPUTS",M291)</f>
        <v>0</v>
      </c>
      <c r="D292" s="3">
        <f>IF(Inputs!$B$26&lt;&gt;"Ready to model","PENDING INPUTS",ROUND(B292*(Inputs!$B$5)/12,2))</f>
        <v>0</v>
      </c>
      <c r="E292" s="3">
        <f>IF(Inputs!$B$26&lt;&gt;"Ready to model","PENDING INPUTS",ROUND(C292*Inputs!$B$5/12,2))</f>
        <v>0</v>
      </c>
      <c r="F292" s="3">
        <f>IF(Inputs!$B$26&lt;&gt;"Ready to model","PENDING INPUTS",MIN(B292+D292,Inputs!$B$6))</f>
        <v>0</v>
      </c>
      <c r="G292" s="3">
        <f>IF(Inputs!$B$26&lt;&gt;"Ready to model","PENDING INPUTS",MIN(C292+E292,Inputs!$B$9))</f>
        <v>0</v>
      </c>
      <c r="H292" s="3">
        <f>IF(Inputs!$B$26&lt;&gt;"Ready to model","PENDING INPUTS",F292+G292)</f>
        <v>0</v>
      </c>
      <c r="I292" s="3">
        <f>IF(Inputs!$B$26&lt;&gt;"Ready to model","PENDING INPUTS",MAX(0,F292+G292-H292))</f>
        <v>0</v>
      </c>
      <c r="J292" s="3">
        <f>IF(Inputs!$B$26&lt;&gt;"Ready to model","PENDING INPUTS",IF(F292+G292&gt;H292,IF(F292+G292=0,0,H292*F292/(F292+G292)),MIN(B292+D292,F292+MAX(0,H292-F292-G292-IF((Inputs!$B$5)&lt;Inputs!$B$5,C292+E292-G292,0)))))</f>
        <v>0</v>
      </c>
      <c r="K292" s="3">
        <f>IF(Inputs!$B$26&lt;&gt;"Ready to model","PENDING INPUTS",MIN(C292+E292,MAX(0,H292-J292)))</f>
        <v>0</v>
      </c>
      <c r="L292" s="3">
        <f>IF(Inputs!$B$26&lt;&gt;"Ready to model","PENDING INPUTS",MAX(0,B292+D292-J292))</f>
        <v>0</v>
      </c>
      <c r="M292" s="3">
        <f>IF(Inputs!$B$26&lt;&gt;"Ready to model","PENDING INPUTS",MAX(0,C292+E292-K292))</f>
        <v>0</v>
      </c>
      <c r="N292" s="3">
        <f>IF(Inputs!$B$26&lt;&gt;"Ready to model","PENDING INPUTS",L292+M292)</f>
        <v>0</v>
      </c>
      <c r="O292" s="3">
        <f>IF(Inputs!$B$26&lt;&gt;"Ready to model","PENDING INPUTS",D292+E292+O291)</f>
        <v>5438.9299999999994</v>
      </c>
      <c r="P292" s="3">
        <f>IF(Inputs!$B$26&lt;&gt;"Ready to model","PENDING INPUTS",J292+K292+P291)</f>
        <v>15338.93</v>
      </c>
    </row>
    <row r="293" spans="1:16" ht="27.95" customHeight="1" x14ac:dyDescent="0.25">
      <c r="A293">
        <v>289</v>
      </c>
      <c r="B293" s="3">
        <f>IF(Inputs!$B$26&lt;&gt;"Ready to model","PENDING INPUTS",L292)</f>
        <v>0</v>
      </c>
      <c r="C293" s="3">
        <f>IF(Inputs!$B$26&lt;&gt;"Ready to model","PENDING INPUTS",M292)</f>
        <v>0</v>
      </c>
      <c r="D293" s="3">
        <f>IF(Inputs!$B$26&lt;&gt;"Ready to model","PENDING INPUTS",ROUND(B293*(Inputs!$B$5)/12,2))</f>
        <v>0</v>
      </c>
      <c r="E293" s="3">
        <f>IF(Inputs!$B$26&lt;&gt;"Ready to model","PENDING INPUTS",ROUND(C293*Inputs!$B$5/12,2))</f>
        <v>0</v>
      </c>
      <c r="F293" s="3">
        <f>IF(Inputs!$B$26&lt;&gt;"Ready to model","PENDING INPUTS",MIN(B293+D293,Inputs!$B$6))</f>
        <v>0</v>
      </c>
      <c r="G293" s="3">
        <f>IF(Inputs!$B$26&lt;&gt;"Ready to model","PENDING INPUTS",MIN(C293+E293,Inputs!$B$9))</f>
        <v>0</v>
      </c>
      <c r="H293" s="3">
        <f>IF(Inputs!$B$26&lt;&gt;"Ready to model","PENDING INPUTS",F293+G293)</f>
        <v>0</v>
      </c>
      <c r="I293" s="3">
        <f>IF(Inputs!$B$26&lt;&gt;"Ready to model","PENDING INPUTS",MAX(0,F293+G293-H293))</f>
        <v>0</v>
      </c>
      <c r="J293" s="3">
        <f>IF(Inputs!$B$26&lt;&gt;"Ready to model","PENDING INPUTS",IF(F293+G293&gt;H293,IF(F293+G293=0,0,H293*F293/(F293+G293)),MIN(B293+D293,F293+MAX(0,H293-F293-G293-IF((Inputs!$B$5)&lt;Inputs!$B$5,C293+E293-G293,0)))))</f>
        <v>0</v>
      </c>
      <c r="K293" s="3">
        <f>IF(Inputs!$B$26&lt;&gt;"Ready to model","PENDING INPUTS",MIN(C293+E293,MAX(0,H293-J293)))</f>
        <v>0</v>
      </c>
      <c r="L293" s="3">
        <f>IF(Inputs!$B$26&lt;&gt;"Ready to model","PENDING INPUTS",MAX(0,B293+D293-J293))</f>
        <v>0</v>
      </c>
      <c r="M293" s="3">
        <f>IF(Inputs!$B$26&lt;&gt;"Ready to model","PENDING INPUTS",MAX(0,C293+E293-K293))</f>
        <v>0</v>
      </c>
      <c r="N293" s="3">
        <f>IF(Inputs!$B$26&lt;&gt;"Ready to model","PENDING INPUTS",L293+M293)</f>
        <v>0</v>
      </c>
      <c r="O293" s="3">
        <f>IF(Inputs!$B$26&lt;&gt;"Ready to model","PENDING INPUTS",D293+E293+O292)</f>
        <v>5438.9299999999994</v>
      </c>
      <c r="P293" s="3">
        <f>IF(Inputs!$B$26&lt;&gt;"Ready to model","PENDING INPUTS",J293+K293+P292)</f>
        <v>15338.93</v>
      </c>
    </row>
    <row r="294" spans="1:16" ht="27.95" customHeight="1" x14ac:dyDescent="0.25">
      <c r="A294">
        <v>290</v>
      </c>
      <c r="B294" s="3">
        <f>IF(Inputs!$B$26&lt;&gt;"Ready to model","PENDING INPUTS",L293)</f>
        <v>0</v>
      </c>
      <c r="C294" s="3">
        <f>IF(Inputs!$B$26&lt;&gt;"Ready to model","PENDING INPUTS",M293)</f>
        <v>0</v>
      </c>
      <c r="D294" s="3">
        <f>IF(Inputs!$B$26&lt;&gt;"Ready to model","PENDING INPUTS",ROUND(B294*(Inputs!$B$5)/12,2))</f>
        <v>0</v>
      </c>
      <c r="E294" s="3">
        <f>IF(Inputs!$B$26&lt;&gt;"Ready to model","PENDING INPUTS",ROUND(C294*Inputs!$B$5/12,2))</f>
        <v>0</v>
      </c>
      <c r="F294" s="3">
        <f>IF(Inputs!$B$26&lt;&gt;"Ready to model","PENDING INPUTS",MIN(B294+D294,Inputs!$B$6))</f>
        <v>0</v>
      </c>
      <c r="G294" s="3">
        <f>IF(Inputs!$B$26&lt;&gt;"Ready to model","PENDING INPUTS",MIN(C294+E294,Inputs!$B$9))</f>
        <v>0</v>
      </c>
      <c r="H294" s="3">
        <f>IF(Inputs!$B$26&lt;&gt;"Ready to model","PENDING INPUTS",F294+G294)</f>
        <v>0</v>
      </c>
      <c r="I294" s="3">
        <f>IF(Inputs!$B$26&lt;&gt;"Ready to model","PENDING INPUTS",MAX(0,F294+G294-H294))</f>
        <v>0</v>
      </c>
      <c r="J294" s="3">
        <f>IF(Inputs!$B$26&lt;&gt;"Ready to model","PENDING INPUTS",IF(F294+G294&gt;H294,IF(F294+G294=0,0,H294*F294/(F294+G294)),MIN(B294+D294,F294+MAX(0,H294-F294-G294-IF((Inputs!$B$5)&lt;Inputs!$B$5,C294+E294-G294,0)))))</f>
        <v>0</v>
      </c>
      <c r="K294" s="3">
        <f>IF(Inputs!$B$26&lt;&gt;"Ready to model","PENDING INPUTS",MIN(C294+E294,MAX(0,H294-J294)))</f>
        <v>0</v>
      </c>
      <c r="L294" s="3">
        <f>IF(Inputs!$B$26&lt;&gt;"Ready to model","PENDING INPUTS",MAX(0,B294+D294-J294))</f>
        <v>0</v>
      </c>
      <c r="M294" s="3">
        <f>IF(Inputs!$B$26&lt;&gt;"Ready to model","PENDING INPUTS",MAX(0,C294+E294-K294))</f>
        <v>0</v>
      </c>
      <c r="N294" s="3">
        <f>IF(Inputs!$B$26&lt;&gt;"Ready to model","PENDING INPUTS",L294+M294)</f>
        <v>0</v>
      </c>
      <c r="O294" s="3">
        <f>IF(Inputs!$B$26&lt;&gt;"Ready to model","PENDING INPUTS",D294+E294+O293)</f>
        <v>5438.9299999999994</v>
      </c>
      <c r="P294" s="3">
        <f>IF(Inputs!$B$26&lt;&gt;"Ready to model","PENDING INPUTS",J294+K294+P293)</f>
        <v>15338.93</v>
      </c>
    </row>
    <row r="295" spans="1:16" ht="27.95" customHeight="1" x14ac:dyDescent="0.25">
      <c r="A295">
        <v>291</v>
      </c>
      <c r="B295" s="3">
        <f>IF(Inputs!$B$26&lt;&gt;"Ready to model","PENDING INPUTS",L294)</f>
        <v>0</v>
      </c>
      <c r="C295" s="3">
        <f>IF(Inputs!$B$26&lt;&gt;"Ready to model","PENDING INPUTS",M294)</f>
        <v>0</v>
      </c>
      <c r="D295" s="3">
        <f>IF(Inputs!$B$26&lt;&gt;"Ready to model","PENDING INPUTS",ROUND(B295*(Inputs!$B$5)/12,2))</f>
        <v>0</v>
      </c>
      <c r="E295" s="3">
        <f>IF(Inputs!$B$26&lt;&gt;"Ready to model","PENDING INPUTS",ROUND(C295*Inputs!$B$5/12,2))</f>
        <v>0</v>
      </c>
      <c r="F295" s="3">
        <f>IF(Inputs!$B$26&lt;&gt;"Ready to model","PENDING INPUTS",MIN(B295+D295,Inputs!$B$6))</f>
        <v>0</v>
      </c>
      <c r="G295" s="3">
        <f>IF(Inputs!$B$26&lt;&gt;"Ready to model","PENDING INPUTS",MIN(C295+E295,Inputs!$B$9))</f>
        <v>0</v>
      </c>
      <c r="H295" s="3">
        <f>IF(Inputs!$B$26&lt;&gt;"Ready to model","PENDING INPUTS",F295+G295)</f>
        <v>0</v>
      </c>
      <c r="I295" s="3">
        <f>IF(Inputs!$B$26&lt;&gt;"Ready to model","PENDING INPUTS",MAX(0,F295+G295-H295))</f>
        <v>0</v>
      </c>
      <c r="J295" s="3">
        <f>IF(Inputs!$B$26&lt;&gt;"Ready to model","PENDING INPUTS",IF(F295+G295&gt;H295,IF(F295+G295=0,0,H295*F295/(F295+G295)),MIN(B295+D295,F295+MAX(0,H295-F295-G295-IF((Inputs!$B$5)&lt;Inputs!$B$5,C295+E295-G295,0)))))</f>
        <v>0</v>
      </c>
      <c r="K295" s="3">
        <f>IF(Inputs!$B$26&lt;&gt;"Ready to model","PENDING INPUTS",MIN(C295+E295,MAX(0,H295-J295)))</f>
        <v>0</v>
      </c>
      <c r="L295" s="3">
        <f>IF(Inputs!$B$26&lt;&gt;"Ready to model","PENDING INPUTS",MAX(0,B295+D295-J295))</f>
        <v>0</v>
      </c>
      <c r="M295" s="3">
        <f>IF(Inputs!$B$26&lt;&gt;"Ready to model","PENDING INPUTS",MAX(0,C295+E295-K295))</f>
        <v>0</v>
      </c>
      <c r="N295" s="3">
        <f>IF(Inputs!$B$26&lt;&gt;"Ready to model","PENDING INPUTS",L295+M295)</f>
        <v>0</v>
      </c>
      <c r="O295" s="3">
        <f>IF(Inputs!$B$26&lt;&gt;"Ready to model","PENDING INPUTS",D295+E295+O294)</f>
        <v>5438.9299999999994</v>
      </c>
      <c r="P295" s="3">
        <f>IF(Inputs!$B$26&lt;&gt;"Ready to model","PENDING INPUTS",J295+K295+P294)</f>
        <v>15338.93</v>
      </c>
    </row>
    <row r="296" spans="1:16" ht="27.95" customHeight="1" x14ac:dyDescent="0.25">
      <c r="A296">
        <v>292</v>
      </c>
      <c r="B296" s="3">
        <f>IF(Inputs!$B$26&lt;&gt;"Ready to model","PENDING INPUTS",L295)</f>
        <v>0</v>
      </c>
      <c r="C296" s="3">
        <f>IF(Inputs!$B$26&lt;&gt;"Ready to model","PENDING INPUTS",M295)</f>
        <v>0</v>
      </c>
      <c r="D296" s="3">
        <f>IF(Inputs!$B$26&lt;&gt;"Ready to model","PENDING INPUTS",ROUND(B296*(Inputs!$B$5)/12,2))</f>
        <v>0</v>
      </c>
      <c r="E296" s="3">
        <f>IF(Inputs!$B$26&lt;&gt;"Ready to model","PENDING INPUTS",ROUND(C296*Inputs!$B$5/12,2))</f>
        <v>0</v>
      </c>
      <c r="F296" s="3">
        <f>IF(Inputs!$B$26&lt;&gt;"Ready to model","PENDING INPUTS",MIN(B296+D296,Inputs!$B$6))</f>
        <v>0</v>
      </c>
      <c r="G296" s="3">
        <f>IF(Inputs!$B$26&lt;&gt;"Ready to model","PENDING INPUTS",MIN(C296+E296,Inputs!$B$9))</f>
        <v>0</v>
      </c>
      <c r="H296" s="3">
        <f>IF(Inputs!$B$26&lt;&gt;"Ready to model","PENDING INPUTS",F296+G296)</f>
        <v>0</v>
      </c>
      <c r="I296" s="3">
        <f>IF(Inputs!$B$26&lt;&gt;"Ready to model","PENDING INPUTS",MAX(0,F296+G296-H296))</f>
        <v>0</v>
      </c>
      <c r="J296" s="3">
        <f>IF(Inputs!$B$26&lt;&gt;"Ready to model","PENDING INPUTS",IF(F296+G296&gt;H296,IF(F296+G296=0,0,H296*F296/(F296+G296)),MIN(B296+D296,F296+MAX(0,H296-F296-G296-IF((Inputs!$B$5)&lt;Inputs!$B$5,C296+E296-G296,0)))))</f>
        <v>0</v>
      </c>
      <c r="K296" s="3">
        <f>IF(Inputs!$B$26&lt;&gt;"Ready to model","PENDING INPUTS",MIN(C296+E296,MAX(0,H296-J296)))</f>
        <v>0</v>
      </c>
      <c r="L296" s="3">
        <f>IF(Inputs!$B$26&lt;&gt;"Ready to model","PENDING INPUTS",MAX(0,B296+D296-J296))</f>
        <v>0</v>
      </c>
      <c r="M296" s="3">
        <f>IF(Inputs!$B$26&lt;&gt;"Ready to model","PENDING INPUTS",MAX(0,C296+E296-K296))</f>
        <v>0</v>
      </c>
      <c r="N296" s="3">
        <f>IF(Inputs!$B$26&lt;&gt;"Ready to model","PENDING INPUTS",L296+M296)</f>
        <v>0</v>
      </c>
      <c r="O296" s="3">
        <f>IF(Inputs!$B$26&lt;&gt;"Ready to model","PENDING INPUTS",D296+E296+O295)</f>
        <v>5438.9299999999994</v>
      </c>
      <c r="P296" s="3">
        <f>IF(Inputs!$B$26&lt;&gt;"Ready to model","PENDING INPUTS",J296+K296+P295)</f>
        <v>15338.93</v>
      </c>
    </row>
    <row r="297" spans="1:16" ht="27.95" customHeight="1" x14ac:dyDescent="0.25">
      <c r="A297">
        <v>293</v>
      </c>
      <c r="B297" s="3">
        <f>IF(Inputs!$B$26&lt;&gt;"Ready to model","PENDING INPUTS",L296)</f>
        <v>0</v>
      </c>
      <c r="C297" s="3">
        <f>IF(Inputs!$B$26&lt;&gt;"Ready to model","PENDING INPUTS",M296)</f>
        <v>0</v>
      </c>
      <c r="D297" s="3">
        <f>IF(Inputs!$B$26&lt;&gt;"Ready to model","PENDING INPUTS",ROUND(B297*(Inputs!$B$5)/12,2))</f>
        <v>0</v>
      </c>
      <c r="E297" s="3">
        <f>IF(Inputs!$B$26&lt;&gt;"Ready to model","PENDING INPUTS",ROUND(C297*Inputs!$B$5/12,2))</f>
        <v>0</v>
      </c>
      <c r="F297" s="3">
        <f>IF(Inputs!$B$26&lt;&gt;"Ready to model","PENDING INPUTS",MIN(B297+D297,Inputs!$B$6))</f>
        <v>0</v>
      </c>
      <c r="G297" s="3">
        <f>IF(Inputs!$B$26&lt;&gt;"Ready to model","PENDING INPUTS",MIN(C297+E297,Inputs!$B$9))</f>
        <v>0</v>
      </c>
      <c r="H297" s="3">
        <f>IF(Inputs!$B$26&lt;&gt;"Ready to model","PENDING INPUTS",F297+G297)</f>
        <v>0</v>
      </c>
      <c r="I297" s="3">
        <f>IF(Inputs!$B$26&lt;&gt;"Ready to model","PENDING INPUTS",MAX(0,F297+G297-H297))</f>
        <v>0</v>
      </c>
      <c r="J297" s="3">
        <f>IF(Inputs!$B$26&lt;&gt;"Ready to model","PENDING INPUTS",IF(F297+G297&gt;H297,IF(F297+G297=0,0,H297*F297/(F297+G297)),MIN(B297+D297,F297+MAX(0,H297-F297-G297-IF((Inputs!$B$5)&lt;Inputs!$B$5,C297+E297-G297,0)))))</f>
        <v>0</v>
      </c>
      <c r="K297" s="3">
        <f>IF(Inputs!$B$26&lt;&gt;"Ready to model","PENDING INPUTS",MIN(C297+E297,MAX(0,H297-J297)))</f>
        <v>0</v>
      </c>
      <c r="L297" s="3">
        <f>IF(Inputs!$B$26&lt;&gt;"Ready to model","PENDING INPUTS",MAX(0,B297+D297-J297))</f>
        <v>0</v>
      </c>
      <c r="M297" s="3">
        <f>IF(Inputs!$B$26&lt;&gt;"Ready to model","PENDING INPUTS",MAX(0,C297+E297-K297))</f>
        <v>0</v>
      </c>
      <c r="N297" s="3">
        <f>IF(Inputs!$B$26&lt;&gt;"Ready to model","PENDING INPUTS",L297+M297)</f>
        <v>0</v>
      </c>
      <c r="O297" s="3">
        <f>IF(Inputs!$B$26&lt;&gt;"Ready to model","PENDING INPUTS",D297+E297+O296)</f>
        <v>5438.9299999999994</v>
      </c>
      <c r="P297" s="3">
        <f>IF(Inputs!$B$26&lt;&gt;"Ready to model","PENDING INPUTS",J297+K297+P296)</f>
        <v>15338.93</v>
      </c>
    </row>
    <row r="298" spans="1:16" ht="27.95" customHeight="1" x14ac:dyDescent="0.25">
      <c r="A298">
        <v>294</v>
      </c>
      <c r="B298" s="3">
        <f>IF(Inputs!$B$26&lt;&gt;"Ready to model","PENDING INPUTS",L297)</f>
        <v>0</v>
      </c>
      <c r="C298" s="3">
        <f>IF(Inputs!$B$26&lt;&gt;"Ready to model","PENDING INPUTS",M297)</f>
        <v>0</v>
      </c>
      <c r="D298" s="3">
        <f>IF(Inputs!$B$26&lt;&gt;"Ready to model","PENDING INPUTS",ROUND(B298*(Inputs!$B$5)/12,2))</f>
        <v>0</v>
      </c>
      <c r="E298" s="3">
        <f>IF(Inputs!$B$26&lt;&gt;"Ready to model","PENDING INPUTS",ROUND(C298*Inputs!$B$5/12,2))</f>
        <v>0</v>
      </c>
      <c r="F298" s="3">
        <f>IF(Inputs!$B$26&lt;&gt;"Ready to model","PENDING INPUTS",MIN(B298+D298,Inputs!$B$6))</f>
        <v>0</v>
      </c>
      <c r="G298" s="3">
        <f>IF(Inputs!$B$26&lt;&gt;"Ready to model","PENDING INPUTS",MIN(C298+E298,Inputs!$B$9))</f>
        <v>0</v>
      </c>
      <c r="H298" s="3">
        <f>IF(Inputs!$B$26&lt;&gt;"Ready to model","PENDING INPUTS",F298+G298)</f>
        <v>0</v>
      </c>
      <c r="I298" s="3">
        <f>IF(Inputs!$B$26&lt;&gt;"Ready to model","PENDING INPUTS",MAX(0,F298+G298-H298))</f>
        <v>0</v>
      </c>
      <c r="J298" s="3">
        <f>IF(Inputs!$B$26&lt;&gt;"Ready to model","PENDING INPUTS",IF(F298+G298&gt;H298,IF(F298+G298=0,0,H298*F298/(F298+G298)),MIN(B298+D298,F298+MAX(0,H298-F298-G298-IF((Inputs!$B$5)&lt;Inputs!$B$5,C298+E298-G298,0)))))</f>
        <v>0</v>
      </c>
      <c r="K298" s="3">
        <f>IF(Inputs!$B$26&lt;&gt;"Ready to model","PENDING INPUTS",MIN(C298+E298,MAX(0,H298-J298)))</f>
        <v>0</v>
      </c>
      <c r="L298" s="3">
        <f>IF(Inputs!$B$26&lt;&gt;"Ready to model","PENDING INPUTS",MAX(0,B298+D298-J298))</f>
        <v>0</v>
      </c>
      <c r="M298" s="3">
        <f>IF(Inputs!$B$26&lt;&gt;"Ready to model","PENDING INPUTS",MAX(0,C298+E298-K298))</f>
        <v>0</v>
      </c>
      <c r="N298" s="3">
        <f>IF(Inputs!$B$26&lt;&gt;"Ready to model","PENDING INPUTS",L298+M298)</f>
        <v>0</v>
      </c>
      <c r="O298" s="3">
        <f>IF(Inputs!$B$26&lt;&gt;"Ready to model","PENDING INPUTS",D298+E298+O297)</f>
        <v>5438.9299999999994</v>
      </c>
      <c r="P298" s="3">
        <f>IF(Inputs!$B$26&lt;&gt;"Ready to model","PENDING INPUTS",J298+K298+P297)</f>
        <v>15338.93</v>
      </c>
    </row>
    <row r="299" spans="1:16" ht="27.95" customHeight="1" x14ac:dyDescent="0.25">
      <c r="A299">
        <v>295</v>
      </c>
      <c r="B299" s="3">
        <f>IF(Inputs!$B$26&lt;&gt;"Ready to model","PENDING INPUTS",L298)</f>
        <v>0</v>
      </c>
      <c r="C299" s="3">
        <f>IF(Inputs!$B$26&lt;&gt;"Ready to model","PENDING INPUTS",M298)</f>
        <v>0</v>
      </c>
      <c r="D299" s="3">
        <f>IF(Inputs!$B$26&lt;&gt;"Ready to model","PENDING INPUTS",ROUND(B299*(Inputs!$B$5)/12,2))</f>
        <v>0</v>
      </c>
      <c r="E299" s="3">
        <f>IF(Inputs!$B$26&lt;&gt;"Ready to model","PENDING INPUTS",ROUND(C299*Inputs!$B$5/12,2))</f>
        <v>0</v>
      </c>
      <c r="F299" s="3">
        <f>IF(Inputs!$B$26&lt;&gt;"Ready to model","PENDING INPUTS",MIN(B299+D299,Inputs!$B$6))</f>
        <v>0</v>
      </c>
      <c r="G299" s="3">
        <f>IF(Inputs!$B$26&lt;&gt;"Ready to model","PENDING INPUTS",MIN(C299+E299,Inputs!$B$9))</f>
        <v>0</v>
      </c>
      <c r="H299" s="3">
        <f>IF(Inputs!$B$26&lt;&gt;"Ready to model","PENDING INPUTS",F299+G299)</f>
        <v>0</v>
      </c>
      <c r="I299" s="3">
        <f>IF(Inputs!$B$26&lt;&gt;"Ready to model","PENDING INPUTS",MAX(0,F299+G299-H299))</f>
        <v>0</v>
      </c>
      <c r="J299" s="3">
        <f>IF(Inputs!$B$26&lt;&gt;"Ready to model","PENDING INPUTS",IF(F299+G299&gt;H299,IF(F299+G299=0,0,H299*F299/(F299+G299)),MIN(B299+D299,F299+MAX(0,H299-F299-G299-IF((Inputs!$B$5)&lt;Inputs!$B$5,C299+E299-G299,0)))))</f>
        <v>0</v>
      </c>
      <c r="K299" s="3">
        <f>IF(Inputs!$B$26&lt;&gt;"Ready to model","PENDING INPUTS",MIN(C299+E299,MAX(0,H299-J299)))</f>
        <v>0</v>
      </c>
      <c r="L299" s="3">
        <f>IF(Inputs!$B$26&lt;&gt;"Ready to model","PENDING INPUTS",MAX(0,B299+D299-J299))</f>
        <v>0</v>
      </c>
      <c r="M299" s="3">
        <f>IF(Inputs!$B$26&lt;&gt;"Ready to model","PENDING INPUTS",MAX(0,C299+E299-K299))</f>
        <v>0</v>
      </c>
      <c r="N299" s="3">
        <f>IF(Inputs!$B$26&lt;&gt;"Ready to model","PENDING INPUTS",L299+M299)</f>
        <v>0</v>
      </c>
      <c r="O299" s="3">
        <f>IF(Inputs!$B$26&lt;&gt;"Ready to model","PENDING INPUTS",D299+E299+O298)</f>
        <v>5438.9299999999994</v>
      </c>
      <c r="P299" s="3">
        <f>IF(Inputs!$B$26&lt;&gt;"Ready to model","PENDING INPUTS",J299+K299+P298)</f>
        <v>15338.93</v>
      </c>
    </row>
    <row r="300" spans="1:16" ht="27.95" customHeight="1" x14ac:dyDescent="0.25">
      <c r="A300">
        <v>296</v>
      </c>
      <c r="B300" s="3">
        <f>IF(Inputs!$B$26&lt;&gt;"Ready to model","PENDING INPUTS",L299)</f>
        <v>0</v>
      </c>
      <c r="C300" s="3">
        <f>IF(Inputs!$B$26&lt;&gt;"Ready to model","PENDING INPUTS",M299)</f>
        <v>0</v>
      </c>
      <c r="D300" s="3">
        <f>IF(Inputs!$B$26&lt;&gt;"Ready to model","PENDING INPUTS",ROUND(B300*(Inputs!$B$5)/12,2))</f>
        <v>0</v>
      </c>
      <c r="E300" s="3">
        <f>IF(Inputs!$B$26&lt;&gt;"Ready to model","PENDING INPUTS",ROUND(C300*Inputs!$B$5/12,2))</f>
        <v>0</v>
      </c>
      <c r="F300" s="3">
        <f>IF(Inputs!$B$26&lt;&gt;"Ready to model","PENDING INPUTS",MIN(B300+D300,Inputs!$B$6))</f>
        <v>0</v>
      </c>
      <c r="G300" s="3">
        <f>IF(Inputs!$B$26&lt;&gt;"Ready to model","PENDING INPUTS",MIN(C300+E300,Inputs!$B$9))</f>
        <v>0</v>
      </c>
      <c r="H300" s="3">
        <f>IF(Inputs!$B$26&lt;&gt;"Ready to model","PENDING INPUTS",F300+G300)</f>
        <v>0</v>
      </c>
      <c r="I300" s="3">
        <f>IF(Inputs!$B$26&lt;&gt;"Ready to model","PENDING INPUTS",MAX(0,F300+G300-H300))</f>
        <v>0</v>
      </c>
      <c r="J300" s="3">
        <f>IF(Inputs!$B$26&lt;&gt;"Ready to model","PENDING INPUTS",IF(F300+G300&gt;H300,IF(F300+G300=0,0,H300*F300/(F300+G300)),MIN(B300+D300,F300+MAX(0,H300-F300-G300-IF((Inputs!$B$5)&lt;Inputs!$B$5,C300+E300-G300,0)))))</f>
        <v>0</v>
      </c>
      <c r="K300" s="3">
        <f>IF(Inputs!$B$26&lt;&gt;"Ready to model","PENDING INPUTS",MIN(C300+E300,MAX(0,H300-J300)))</f>
        <v>0</v>
      </c>
      <c r="L300" s="3">
        <f>IF(Inputs!$B$26&lt;&gt;"Ready to model","PENDING INPUTS",MAX(0,B300+D300-J300))</f>
        <v>0</v>
      </c>
      <c r="M300" s="3">
        <f>IF(Inputs!$B$26&lt;&gt;"Ready to model","PENDING INPUTS",MAX(0,C300+E300-K300))</f>
        <v>0</v>
      </c>
      <c r="N300" s="3">
        <f>IF(Inputs!$B$26&lt;&gt;"Ready to model","PENDING INPUTS",L300+M300)</f>
        <v>0</v>
      </c>
      <c r="O300" s="3">
        <f>IF(Inputs!$B$26&lt;&gt;"Ready to model","PENDING INPUTS",D300+E300+O299)</f>
        <v>5438.9299999999994</v>
      </c>
      <c r="P300" s="3">
        <f>IF(Inputs!$B$26&lt;&gt;"Ready to model","PENDING INPUTS",J300+K300+P299)</f>
        <v>15338.93</v>
      </c>
    </row>
    <row r="301" spans="1:16" ht="27.95" customHeight="1" x14ac:dyDescent="0.25">
      <c r="A301">
        <v>297</v>
      </c>
      <c r="B301" s="3">
        <f>IF(Inputs!$B$26&lt;&gt;"Ready to model","PENDING INPUTS",L300)</f>
        <v>0</v>
      </c>
      <c r="C301" s="3">
        <f>IF(Inputs!$B$26&lt;&gt;"Ready to model","PENDING INPUTS",M300)</f>
        <v>0</v>
      </c>
      <c r="D301" s="3">
        <f>IF(Inputs!$B$26&lt;&gt;"Ready to model","PENDING INPUTS",ROUND(B301*(Inputs!$B$5)/12,2))</f>
        <v>0</v>
      </c>
      <c r="E301" s="3">
        <f>IF(Inputs!$B$26&lt;&gt;"Ready to model","PENDING INPUTS",ROUND(C301*Inputs!$B$5/12,2))</f>
        <v>0</v>
      </c>
      <c r="F301" s="3">
        <f>IF(Inputs!$B$26&lt;&gt;"Ready to model","PENDING INPUTS",MIN(B301+D301,Inputs!$B$6))</f>
        <v>0</v>
      </c>
      <c r="G301" s="3">
        <f>IF(Inputs!$B$26&lt;&gt;"Ready to model","PENDING INPUTS",MIN(C301+E301,Inputs!$B$9))</f>
        <v>0</v>
      </c>
      <c r="H301" s="3">
        <f>IF(Inputs!$B$26&lt;&gt;"Ready to model","PENDING INPUTS",F301+G301)</f>
        <v>0</v>
      </c>
      <c r="I301" s="3">
        <f>IF(Inputs!$B$26&lt;&gt;"Ready to model","PENDING INPUTS",MAX(0,F301+G301-H301))</f>
        <v>0</v>
      </c>
      <c r="J301" s="3">
        <f>IF(Inputs!$B$26&lt;&gt;"Ready to model","PENDING INPUTS",IF(F301+G301&gt;H301,IF(F301+G301=0,0,H301*F301/(F301+G301)),MIN(B301+D301,F301+MAX(0,H301-F301-G301-IF((Inputs!$B$5)&lt;Inputs!$B$5,C301+E301-G301,0)))))</f>
        <v>0</v>
      </c>
      <c r="K301" s="3">
        <f>IF(Inputs!$B$26&lt;&gt;"Ready to model","PENDING INPUTS",MIN(C301+E301,MAX(0,H301-J301)))</f>
        <v>0</v>
      </c>
      <c r="L301" s="3">
        <f>IF(Inputs!$B$26&lt;&gt;"Ready to model","PENDING INPUTS",MAX(0,B301+D301-J301))</f>
        <v>0</v>
      </c>
      <c r="M301" s="3">
        <f>IF(Inputs!$B$26&lt;&gt;"Ready to model","PENDING INPUTS",MAX(0,C301+E301-K301))</f>
        <v>0</v>
      </c>
      <c r="N301" s="3">
        <f>IF(Inputs!$B$26&lt;&gt;"Ready to model","PENDING INPUTS",L301+M301)</f>
        <v>0</v>
      </c>
      <c r="O301" s="3">
        <f>IF(Inputs!$B$26&lt;&gt;"Ready to model","PENDING INPUTS",D301+E301+O300)</f>
        <v>5438.9299999999994</v>
      </c>
      <c r="P301" s="3">
        <f>IF(Inputs!$B$26&lt;&gt;"Ready to model","PENDING INPUTS",J301+K301+P300)</f>
        <v>15338.93</v>
      </c>
    </row>
    <row r="302" spans="1:16" ht="27.95" customHeight="1" x14ac:dyDescent="0.25">
      <c r="A302">
        <v>298</v>
      </c>
      <c r="B302" s="3">
        <f>IF(Inputs!$B$26&lt;&gt;"Ready to model","PENDING INPUTS",L301)</f>
        <v>0</v>
      </c>
      <c r="C302" s="3">
        <f>IF(Inputs!$B$26&lt;&gt;"Ready to model","PENDING INPUTS",M301)</f>
        <v>0</v>
      </c>
      <c r="D302" s="3">
        <f>IF(Inputs!$B$26&lt;&gt;"Ready to model","PENDING INPUTS",ROUND(B302*(Inputs!$B$5)/12,2))</f>
        <v>0</v>
      </c>
      <c r="E302" s="3">
        <f>IF(Inputs!$B$26&lt;&gt;"Ready to model","PENDING INPUTS",ROUND(C302*Inputs!$B$5/12,2))</f>
        <v>0</v>
      </c>
      <c r="F302" s="3">
        <f>IF(Inputs!$B$26&lt;&gt;"Ready to model","PENDING INPUTS",MIN(B302+D302,Inputs!$B$6))</f>
        <v>0</v>
      </c>
      <c r="G302" s="3">
        <f>IF(Inputs!$B$26&lt;&gt;"Ready to model","PENDING INPUTS",MIN(C302+E302,Inputs!$B$9))</f>
        <v>0</v>
      </c>
      <c r="H302" s="3">
        <f>IF(Inputs!$B$26&lt;&gt;"Ready to model","PENDING INPUTS",F302+G302)</f>
        <v>0</v>
      </c>
      <c r="I302" s="3">
        <f>IF(Inputs!$B$26&lt;&gt;"Ready to model","PENDING INPUTS",MAX(0,F302+G302-H302))</f>
        <v>0</v>
      </c>
      <c r="J302" s="3">
        <f>IF(Inputs!$B$26&lt;&gt;"Ready to model","PENDING INPUTS",IF(F302+G302&gt;H302,IF(F302+G302=0,0,H302*F302/(F302+G302)),MIN(B302+D302,F302+MAX(0,H302-F302-G302-IF((Inputs!$B$5)&lt;Inputs!$B$5,C302+E302-G302,0)))))</f>
        <v>0</v>
      </c>
      <c r="K302" s="3">
        <f>IF(Inputs!$B$26&lt;&gt;"Ready to model","PENDING INPUTS",MIN(C302+E302,MAX(0,H302-J302)))</f>
        <v>0</v>
      </c>
      <c r="L302" s="3">
        <f>IF(Inputs!$B$26&lt;&gt;"Ready to model","PENDING INPUTS",MAX(0,B302+D302-J302))</f>
        <v>0</v>
      </c>
      <c r="M302" s="3">
        <f>IF(Inputs!$B$26&lt;&gt;"Ready to model","PENDING INPUTS",MAX(0,C302+E302-K302))</f>
        <v>0</v>
      </c>
      <c r="N302" s="3">
        <f>IF(Inputs!$B$26&lt;&gt;"Ready to model","PENDING INPUTS",L302+M302)</f>
        <v>0</v>
      </c>
      <c r="O302" s="3">
        <f>IF(Inputs!$B$26&lt;&gt;"Ready to model","PENDING INPUTS",D302+E302+O301)</f>
        <v>5438.9299999999994</v>
      </c>
      <c r="P302" s="3">
        <f>IF(Inputs!$B$26&lt;&gt;"Ready to model","PENDING INPUTS",J302+K302+P301)</f>
        <v>15338.93</v>
      </c>
    </row>
    <row r="303" spans="1:16" ht="27.95" customHeight="1" x14ac:dyDescent="0.25">
      <c r="A303">
        <v>299</v>
      </c>
      <c r="B303" s="3">
        <f>IF(Inputs!$B$26&lt;&gt;"Ready to model","PENDING INPUTS",L302)</f>
        <v>0</v>
      </c>
      <c r="C303" s="3">
        <f>IF(Inputs!$B$26&lt;&gt;"Ready to model","PENDING INPUTS",M302)</f>
        <v>0</v>
      </c>
      <c r="D303" s="3">
        <f>IF(Inputs!$B$26&lt;&gt;"Ready to model","PENDING INPUTS",ROUND(B303*(Inputs!$B$5)/12,2))</f>
        <v>0</v>
      </c>
      <c r="E303" s="3">
        <f>IF(Inputs!$B$26&lt;&gt;"Ready to model","PENDING INPUTS",ROUND(C303*Inputs!$B$5/12,2))</f>
        <v>0</v>
      </c>
      <c r="F303" s="3">
        <f>IF(Inputs!$B$26&lt;&gt;"Ready to model","PENDING INPUTS",MIN(B303+D303,Inputs!$B$6))</f>
        <v>0</v>
      </c>
      <c r="G303" s="3">
        <f>IF(Inputs!$B$26&lt;&gt;"Ready to model","PENDING INPUTS",MIN(C303+E303,Inputs!$B$9))</f>
        <v>0</v>
      </c>
      <c r="H303" s="3">
        <f>IF(Inputs!$B$26&lt;&gt;"Ready to model","PENDING INPUTS",F303+G303)</f>
        <v>0</v>
      </c>
      <c r="I303" s="3">
        <f>IF(Inputs!$B$26&lt;&gt;"Ready to model","PENDING INPUTS",MAX(0,F303+G303-H303))</f>
        <v>0</v>
      </c>
      <c r="J303" s="3">
        <f>IF(Inputs!$B$26&lt;&gt;"Ready to model","PENDING INPUTS",IF(F303+G303&gt;H303,IF(F303+G303=0,0,H303*F303/(F303+G303)),MIN(B303+D303,F303+MAX(0,H303-F303-G303-IF((Inputs!$B$5)&lt;Inputs!$B$5,C303+E303-G303,0)))))</f>
        <v>0</v>
      </c>
      <c r="K303" s="3">
        <f>IF(Inputs!$B$26&lt;&gt;"Ready to model","PENDING INPUTS",MIN(C303+E303,MAX(0,H303-J303)))</f>
        <v>0</v>
      </c>
      <c r="L303" s="3">
        <f>IF(Inputs!$B$26&lt;&gt;"Ready to model","PENDING INPUTS",MAX(0,B303+D303-J303))</f>
        <v>0</v>
      </c>
      <c r="M303" s="3">
        <f>IF(Inputs!$B$26&lt;&gt;"Ready to model","PENDING INPUTS",MAX(0,C303+E303-K303))</f>
        <v>0</v>
      </c>
      <c r="N303" s="3">
        <f>IF(Inputs!$B$26&lt;&gt;"Ready to model","PENDING INPUTS",L303+M303)</f>
        <v>0</v>
      </c>
      <c r="O303" s="3">
        <f>IF(Inputs!$B$26&lt;&gt;"Ready to model","PENDING INPUTS",D303+E303+O302)</f>
        <v>5438.9299999999994</v>
      </c>
      <c r="P303" s="3">
        <f>IF(Inputs!$B$26&lt;&gt;"Ready to model","PENDING INPUTS",J303+K303+P302)</f>
        <v>15338.93</v>
      </c>
    </row>
    <row r="304" spans="1:16" ht="27.95" customHeight="1" x14ac:dyDescent="0.25">
      <c r="A304">
        <v>300</v>
      </c>
      <c r="B304" s="3">
        <f>IF(Inputs!$B$26&lt;&gt;"Ready to model","PENDING INPUTS",L303)</f>
        <v>0</v>
      </c>
      <c r="C304" s="3">
        <f>IF(Inputs!$B$26&lt;&gt;"Ready to model","PENDING INPUTS",M303)</f>
        <v>0</v>
      </c>
      <c r="D304" s="3">
        <f>IF(Inputs!$B$26&lt;&gt;"Ready to model","PENDING INPUTS",ROUND(B304*(Inputs!$B$5)/12,2))</f>
        <v>0</v>
      </c>
      <c r="E304" s="3">
        <f>IF(Inputs!$B$26&lt;&gt;"Ready to model","PENDING INPUTS",ROUND(C304*Inputs!$B$5/12,2))</f>
        <v>0</v>
      </c>
      <c r="F304" s="3">
        <f>IF(Inputs!$B$26&lt;&gt;"Ready to model","PENDING INPUTS",MIN(B304+D304,Inputs!$B$6))</f>
        <v>0</v>
      </c>
      <c r="G304" s="3">
        <f>IF(Inputs!$B$26&lt;&gt;"Ready to model","PENDING INPUTS",MIN(C304+E304,Inputs!$B$9))</f>
        <v>0</v>
      </c>
      <c r="H304" s="3">
        <f>IF(Inputs!$B$26&lt;&gt;"Ready to model","PENDING INPUTS",F304+G304)</f>
        <v>0</v>
      </c>
      <c r="I304" s="3">
        <f>IF(Inputs!$B$26&lt;&gt;"Ready to model","PENDING INPUTS",MAX(0,F304+G304-H304))</f>
        <v>0</v>
      </c>
      <c r="J304" s="3">
        <f>IF(Inputs!$B$26&lt;&gt;"Ready to model","PENDING INPUTS",IF(F304+G304&gt;H304,IF(F304+G304=0,0,H304*F304/(F304+G304)),MIN(B304+D304,F304+MAX(0,H304-F304-G304-IF((Inputs!$B$5)&lt;Inputs!$B$5,C304+E304-G304,0)))))</f>
        <v>0</v>
      </c>
      <c r="K304" s="3">
        <f>IF(Inputs!$B$26&lt;&gt;"Ready to model","PENDING INPUTS",MIN(C304+E304,MAX(0,H304-J304)))</f>
        <v>0</v>
      </c>
      <c r="L304" s="3">
        <f>IF(Inputs!$B$26&lt;&gt;"Ready to model","PENDING INPUTS",MAX(0,B304+D304-J304))</f>
        <v>0</v>
      </c>
      <c r="M304" s="3">
        <f>IF(Inputs!$B$26&lt;&gt;"Ready to model","PENDING INPUTS",MAX(0,C304+E304-K304))</f>
        <v>0</v>
      </c>
      <c r="N304" s="3">
        <f>IF(Inputs!$B$26&lt;&gt;"Ready to model","PENDING INPUTS",L304+M304)</f>
        <v>0</v>
      </c>
      <c r="O304" s="3">
        <f>IF(Inputs!$B$26&lt;&gt;"Ready to model","PENDING INPUTS",D304+E304+O303)</f>
        <v>5438.9299999999994</v>
      </c>
      <c r="P304" s="3">
        <f>IF(Inputs!$B$26&lt;&gt;"Ready to model","PENDING INPUTS",J304+K304+P303)</f>
        <v>15338.93</v>
      </c>
    </row>
    <row r="305" spans="1:16" ht="27.95" customHeight="1" x14ac:dyDescent="0.25">
      <c r="A305">
        <v>301</v>
      </c>
      <c r="B305" s="3">
        <f>IF(Inputs!$B$26&lt;&gt;"Ready to model","PENDING INPUTS",L304)</f>
        <v>0</v>
      </c>
      <c r="C305" s="3">
        <f>IF(Inputs!$B$26&lt;&gt;"Ready to model","PENDING INPUTS",M304)</f>
        <v>0</v>
      </c>
      <c r="D305" s="3">
        <f>IF(Inputs!$B$26&lt;&gt;"Ready to model","PENDING INPUTS",ROUND(B305*(Inputs!$B$5)/12,2))</f>
        <v>0</v>
      </c>
      <c r="E305" s="3">
        <f>IF(Inputs!$B$26&lt;&gt;"Ready to model","PENDING INPUTS",ROUND(C305*Inputs!$B$5/12,2))</f>
        <v>0</v>
      </c>
      <c r="F305" s="3">
        <f>IF(Inputs!$B$26&lt;&gt;"Ready to model","PENDING INPUTS",MIN(B305+D305,Inputs!$B$6))</f>
        <v>0</v>
      </c>
      <c r="G305" s="3">
        <f>IF(Inputs!$B$26&lt;&gt;"Ready to model","PENDING INPUTS",MIN(C305+E305,Inputs!$B$9))</f>
        <v>0</v>
      </c>
      <c r="H305" s="3">
        <f>IF(Inputs!$B$26&lt;&gt;"Ready to model","PENDING INPUTS",F305+G305)</f>
        <v>0</v>
      </c>
      <c r="I305" s="3">
        <f>IF(Inputs!$B$26&lt;&gt;"Ready to model","PENDING INPUTS",MAX(0,F305+G305-H305))</f>
        <v>0</v>
      </c>
      <c r="J305" s="3">
        <f>IF(Inputs!$B$26&lt;&gt;"Ready to model","PENDING INPUTS",IF(F305+G305&gt;H305,IF(F305+G305=0,0,H305*F305/(F305+G305)),MIN(B305+D305,F305+MAX(0,H305-F305-G305-IF((Inputs!$B$5)&lt;Inputs!$B$5,C305+E305-G305,0)))))</f>
        <v>0</v>
      </c>
      <c r="K305" s="3">
        <f>IF(Inputs!$B$26&lt;&gt;"Ready to model","PENDING INPUTS",MIN(C305+E305,MAX(0,H305-J305)))</f>
        <v>0</v>
      </c>
      <c r="L305" s="3">
        <f>IF(Inputs!$B$26&lt;&gt;"Ready to model","PENDING INPUTS",MAX(0,B305+D305-J305))</f>
        <v>0</v>
      </c>
      <c r="M305" s="3">
        <f>IF(Inputs!$B$26&lt;&gt;"Ready to model","PENDING INPUTS",MAX(0,C305+E305-K305))</f>
        <v>0</v>
      </c>
      <c r="N305" s="3">
        <f>IF(Inputs!$B$26&lt;&gt;"Ready to model","PENDING INPUTS",L305+M305)</f>
        <v>0</v>
      </c>
      <c r="O305" s="3">
        <f>IF(Inputs!$B$26&lt;&gt;"Ready to model","PENDING INPUTS",D305+E305+O304)</f>
        <v>5438.9299999999994</v>
      </c>
      <c r="P305" s="3">
        <f>IF(Inputs!$B$26&lt;&gt;"Ready to model","PENDING INPUTS",J305+K305+P304)</f>
        <v>15338.93</v>
      </c>
    </row>
    <row r="306" spans="1:16" ht="27.95" customHeight="1" x14ac:dyDescent="0.25">
      <c r="A306">
        <v>302</v>
      </c>
      <c r="B306" s="3">
        <f>IF(Inputs!$B$26&lt;&gt;"Ready to model","PENDING INPUTS",L305)</f>
        <v>0</v>
      </c>
      <c r="C306" s="3">
        <f>IF(Inputs!$B$26&lt;&gt;"Ready to model","PENDING INPUTS",M305)</f>
        <v>0</v>
      </c>
      <c r="D306" s="3">
        <f>IF(Inputs!$B$26&lt;&gt;"Ready to model","PENDING INPUTS",ROUND(B306*(Inputs!$B$5)/12,2))</f>
        <v>0</v>
      </c>
      <c r="E306" s="3">
        <f>IF(Inputs!$B$26&lt;&gt;"Ready to model","PENDING INPUTS",ROUND(C306*Inputs!$B$5/12,2))</f>
        <v>0</v>
      </c>
      <c r="F306" s="3">
        <f>IF(Inputs!$B$26&lt;&gt;"Ready to model","PENDING INPUTS",MIN(B306+D306,Inputs!$B$6))</f>
        <v>0</v>
      </c>
      <c r="G306" s="3">
        <f>IF(Inputs!$B$26&lt;&gt;"Ready to model","PENDING INPUTS",MIN(C306+E306,Inputs!$B$9))</f>
        <v>0</v>
      </c>
      <c r="H306" s="3">
        <f>IF(Inputs!$B$26&lt;&gt;"Ready to model","PENDING INPUTS",F306+G306)</f>
        <v>0</v>
      </c>
      <c r="I306" s="3">
        <f>IF(Inputs!$B$26&lt;&gt;"Ready to model","PENDING INPUTS",MAX(0,F306+G306-H306))</f>
        <v>0</v>
      </c>
      <c r="J306" s="3">
        <f>IF(Inputs!$B$26&lt;&gt;"Ready to model","PENDING INPUTS",IF(F306+G306&gt;H306,IF(F306+G306=0,0,H306*F306/(F306+G306)),MIN(B306+D306,F306+MAX(0,H306-F306-G306-IF((Inputs!$B$5)&lt;Inputs!$B$5,C306+E306-G306,0)))))</f>
        <v>0</v>
      </c>
      <c r="K306" s="3">
        <f>IF(Inputs!$B$26&lt;&gt;"Ready to model","PENDING INPUTS",MIN(C306+E306,MAX(0,H306-J306)))</f>
        <v>0</v>
      </c>
      <c r="L306" s="3">
        <f>IF(Inputs!$B$26&lt;&gt;"Ready to model","PENDING INPUTS",MAX(0,B306+D306-J306))</f>
        <v>0</v>
      </c>
      <c r="M306" s="3">
        <f>IF(Inputs!$B$26&lt;&gt;"Ready to model","PENDING INPUTS",MAX(0,C306+E306-K306))</f>
        <v>0</v>
      </c>
      <c r="N306" s="3">
        <f>IF(Inputs!$B$26&lt;&gt;"Ready to model","PENDING INPUTS",L306+M306)</f>
        <v>0</v>
      </c>
      <c r="O306" s="3">
        <f>IF(Inputs!$B$26&lt;&gt;"Ready to model","PENDING INPUTS",D306+E306+O305)</f>
        <v>5438.9299999999994</v>
      </c>
      <c r="P306" s="3">
        <f>IF(Inputs!$B$26&lt;&gt;"Ready to model","PENDING INPUTS",J306+K306+P305)</f>
        <v>15338.93</v>
      </c>
    </row>
    <row r="307" spans="1:16" ht="27.95" customHeight="1" x14ac:dyDescent="0.25">
      <c r="A307">
        <v>303</v>
      </c>
      <c r="B307" s="3">
        <f>IF(Inputs!$B$26&lt;&gt;"Ready to model","PENDING INPUTS",L306)</f>
        <v>0</v>
      </c>
      <c r="C307" s="3">
        <f>IF(Inputs!$B$26&lt;&gt;"Ready to model","PENDING INPUTS",M306)</f>
        <v>0</v>
      </c>
      <c r="D307" s="3">
        <f>IF(Inputs!$B$26&lt;&gt;"Ready to model","PENDING INPUTS",ROUND(B307*(Inputs!$B$5)/12,2))</f>
        <v>0</v>
      </c>
      <c r="E307" s="3">
        <f>IF(Inputs!$B$26&lt;&gt;"Ready to model","PENDING INPUTS",ROUND(C307*Inputs!$B$5/12,2))</f>
        <v>0</v>
      </c>
      <c r="F307" s="3">
        <f>IF(Inputs!$B$26&lt;&gt;"Ready to model","PENDING INPUTS",MIN(B307+D307,Inputs!$B$6))</f>
        <v>0</v>
      </c>
      <c r="G307" s="3">
        <f>IF(Inputs!$B$26&lt;&gt;"Ready to model","PENDING INPUTS",MIN(C307+E307,Inputs!$B$9))</f>
        <v>0</v>
      </c>
      <c r="H307" s="3">
        <f>IF(Inputs!$B$26&lt;&gt;"Ready to model","PENDING INPUTS",F307+G307)</f>
        <v>0</v>
      </c>
      <c r="I307" s="3">
        <f>IF(Inputs!$B$26&lt;&gt;"Ready to model","PENDING INPUTS",MAX(0,F307+G307-H307))</f>
        <v>0</v>
      </c>
      <c r="J307" s="3">
        <f>IF(Inputs!$B$26&lt;&gt;"Ready to model","PENDING INPUTS",IF(F307+G307&gt;H307,IF(F307+G307=0,0,H307*F307/(F307+G307)),MIN(B307+D307,F307+MAX(0,H307-F307-G307-IF((Inputs!$B$5)&lt;Inputs!$B$5,C307+E307-G307,0)))))</f>
        <v>0</v>
      </c>
      <c r="K307" s="3">
        <f>IF(Inputs!$B$26&lt;&gt;"Ready to model","PENDING INPUTS",MIN(C307+E307,MAX(0,H307-J307)))</f>
        <v>0</v>
      </c>
      <c r="L307" s="3">
        <f>IF(Inputs!$B$26&lt;&gt;"Ready to model","PENDING INPUTS",MAX(0,B307+D307-J307))</f>
        <v>0</v>
      </c>
      <c r="M307" s="3">
        <f>IF(Inputs!$B$26&lt;&gt;"Ready to model","PENDING INPUTS",MAX(0,C307+E307-K307))</f>
        <v>0</v>
      </c>
      <c r="N307" s="3">
        <f>IF(Inputs!$B$26&lt;&gt;"Ready to model","PENDING INPUTS",L307+M307)</f>
        <v>0</v>
      </c>
      <c r="O307" s="3">
        <f>IF(Inputs!$B$26&lt;&gt;"Ready to model","PENDING INPUTS",D307+E307+O306)</f>
        <v>5438.9299999999994</v>
      </c>
      <c r="P307" s="3">
        <f>IF(Inputs!$B$26&lt;&gt;"Ready to model","PENDING INPUTS",J307+K307+P306)</f>
        <v>15338.93</v>
      </c>
    </row>
    <row r="308" spans="1:16" ht="27.95" customHeight="1" x14ac:dyDescent="0.25">
      <c r="A308">
        <v>304</v>
      </c>
      <c r="B308" s="3">
        <f>IF(Inputs!$B$26&lt;&gt;"Ready to model","PENDING INPUTS",L307)</f>
        <v>0</v>
      </c>
      <c r="C308" s="3">
        <f>IF(Inputs!$B$26&lt;&gt;"Ready to model","PENDING INPUTS",M307)</f>
        <v>0</v>
      </c>
      <c r="D308" s="3">
        <f>IF(Inputs!$B$26&lt;&gt;"Ready to model","PENDING INPUTS",ROUND(B308*(Inputs!$B$5)/12,2))</f>
        <v>0</v>
      </c>
      <c r="E308" s="3">
        <f>IF(Inputs!$B$26&lt;&gt;"Ready to model","PENDING INPUTS",ROUND(C308*Inputs!$B$5/12,2))</f>
        <v>0</v>
      </c>
      <c r="F308" s="3">
        <f>IF(Inputs!$B$26&lt;&gt;"Ready to model","PENDING INPUTS",MIN(B308+D308,Inputs!$B$6))</f>
        <v>0</v>
      </c>
      <c r="G308" s="3">
        <f>IF(Inputs!$B$26&lt;&gt;"Ready to model","PENDING INPUTS",MIN(C308+E308,Inputs!$B$9))</f>
        <v>0</v>
      </c>
      <c r="H308" s="3">
        <f>IF(Inputs!$B$26&lt;&gt;"Ready to model","PENDING INPUTS",F308+G308)</f>
        <v>0</v>
      </c>
      <c r="I308" s="3">
        <f>IF(Inputs!$B$26&lt;&gt;"Ready to model","PENDING INPUTS",MAX(0,F308+G308-H308))</f>
        <v>0</v>
      </c>
      <c r="J308" s="3">
        <f>IF(Inputs!$B$26&lt;&gt;"Ready to model","PENDING INPUTS",IF(F308+G308&gt;H308,IF(F308+G308=0,0,H308*F308/(F308+G308)),MIN(B308+D308,F308+MAX(0,H308-F308-G308-IF((Inputs!$B$5)&lt;Inputs!$B$5,C308+E308-G308,0)))))</f>
        <v>0</v>
      </c>
      <c r="K308" s="3">
        <f>IF(Inputs!$B$26&lt;&gt;"Ready to model","PENDING INPUTS",MIN(C308+E308,MAX(0,H308-J308)))</f>
        <v>0</v>
      </c>
      <c r="L308" s="3">
        <f>IF(Inputs!$B$26&lt;&gt;"Ready to model","PENDING INPUTS",MAX(0,B308+D308-J308))</f>
        <v>0</v>
      </c>
      <c r="M308" s="3">
        <f>IF(Inputs!$B$26&lt;&gt;"Ready to model","PENDING INPUTS",MAX(0,C308+E308-K308))</f>
        <v>0</v>
      </c>
      <c r="N308" s="3">
        <f>IF(Inputs!$B$26&lt;&gt;"Ready to model","PENDING INPUTS",L308+M308)</f>
        <v>0</v>
      </c>
      <c r="O308" s="3">
        <f>IF(Inputs!$B$26&lt;&gt;"Ready to model","PENDING INPUTS",D308+E308+O307)</f>
        <v>5438.9299999999994</v>
      </c>
      <c r="P308" s="3">
        <f>IF(Inputs!$B$26&lt;&gt;"Ready to model","PENDING INPUTS",J308+K308+P307)</f>
        <v>15338.93</v>
      </c>
    </row>
    <row r="309" spans="1:16" ht="27.95" customHeight="1" x14ac:dyDescent="0.25">
      <c r="A309">
        <v>305</v>
      </c>
      <c r="B309" s="3">
        <f>IF(Inputs!$B$26&lt;&gt;"Ready to model","PENDING INPUTS",L308)</f>
        <v>0</v>
      </c>
      <c r="C309" s="3">
        <f>IF(Inputs!$B$26&lt;&gt;"Ready to model","PENDING INPUTS",M308)</f>
        <v>0</v>
      </c>
      <c r="D309" s="3">
        <f>IF(Inputs!$B$26&lt;&gt;"Ready to model","PENDING INPUTS",ROUND(B309*(Inputs!$B$5)/12,2))</f>
        <v>0</v>
      </c>
      <c r="E309" s="3">
        <f>IF(Inputs!$B$26&lt;&gt;"Ready to model","PENDING INPUTS",ROUND(C309*Inputs!$B$5/12,2))</f>
        <v>0</v>
      </c>
      <c r="F309" s="3">
        <f>IF(Inputs!$B$26&lt;&gt;"Ready to model","PENDING INPUTS",MIN(B309+D309,Inputs!$B$6))</f>
        <v>0</v>
      </c>
      <c r="G309" s="3">
        <f>IF(Inputs!$B$26&lt;&gt;"Ready to model","PENDING INPUTS",MIN(C309+E309,Inputs!$B$9))</f>
        <v>0</v>
      </c>
      <c r="H309" s="3">
        <f>IF(Inputs!$B$26&lt;&gt;"Ready to model","PENDING INPUTS",F309+G309)</f>
        <v>0</v>
      </c>
      <c r="I309" s="3">
        <f>IF(Inputs!$B$26&lt;&gt;"Ready to model","PENDING INPUTS",MAX(0,F309+G309-H309))</f>
        <v>0</v>
      </c>
      <c r="J309" s="3">
        <f>IF(Inputs!$B$26&lt;&gt;"Ready to model","PENDING INPUTS",IF(F309+G309&gt;H309,IF(F309+G309=0,0,H309*F309/(F309+G309)),MIN(B309+D309,F309+MAX(0,H309-F309-G309-IF((Inputs!$B$5)&lt;Inputs!$B$5,C309+E309-G309,0)))))</f>
        <v>0</v>
      </c>
      <c r="K309" s="3">
        <f>IF(Inputs!$B$26&lt;&gt;"Ready to model","PENDING INPUTS",MIN(C309+E309,MAX(0,H309-J309)))</f>
        <v>0</v>
      </c>
      <c r="L309" s="3">
        <f>IF(Inputs!$B$26&lt;&gt;"Ready to model","PENDING INPUTS",MAX(0,B309+D309-J309))</f>
        <v>0</v>
      </c>
      <c r="M309" s="3">
        <f>IF(Inputs!$B$26&lt;&gt;"Ready to model","PENDING INPUTS",MAX(0,C309+E309-K309))</f>
        <v>0</v>
      </c>
      <c r="N309" s="3">
        <f>IF(Inputs!$B$26&lt;&gt;"Ready to model","PENDING INPUTS",L309+M309)</f>
        <v>0</v>
      </c>
      <c r="O309" s="3">
        <f>IF(Inputs!$B$26&lt;&gt;"Ready to model","PENDING INPUTS",D309+E309+O308)</f>
        <v>5438.9299999999994</v>
      </c>
      <c r="P309" s="3">
        <f>IF(Inputs!$B$26&lt;&gt;"Ready to model","PENDING INPUTS",J309+K309+P308)</f>
        <v>15338.93</v>
      </c>
    </row>
    <row r="310" spans="1:16" ht="27.95" customHeight="1" x14ac:dyDescent="0.25">
      <c r="A310">
        <v>306</v>
      </c>
      <c r="B310" s="3">
        <f>IF(Inputs!$B$26&lt;&gt;"Ready to model","PENDING INPUTS",L309)</f>
        <v>0</v>
      </c>
      <c r="C310" s="3">
        <f>IF(Inputs!$B$26&lt;&gt;"Ready to model","PENDING INPUTS",M309)</f>
        <v>0</v>
      </c>
      <c r="D310" s="3">
        <f>IF(Inputs!$B$26&lt;&gt;"Ready to model","PENDING INPUTS",ROUND(B310*(Inputs!$B$5)/12,2))</f>
        <v>0</v>
      </c>
      <c r="E310" s="3">
        <f>IF(Inputs!$B$26&lt;&gt;"Ready to model","PENDING INPUTS",ROUND(C310*Inputs!$B$5/12,2))</f>
        <v>0</v>
      </c>
      <c r="F310" s="3">
        <f>IF(Inputs!$B$26&lt;&gt;"Ready to model","PENDING INPUTS",MIN(B310+D310,Inputs!$B$6))</f>
        <v>0</v>
      </c>
      <c r="G310" s="3">
        <f>IF(Inputs!$B$26&lt;&gt;"Ready to model","PENDING INPUTS",MIN(C310+E310,Inputs!$B$9))</f>
        <v>0</v>
      </c>
      <c r="H310" s="3">
        <f>IF(Inputs!$B$26&lt;&gt;"Ready to model","PENDING INPUTS",F310+G310)</f>
        <v>0</v>
      </c>
      <c r="I310" s="3">
        <f>IF(Inputs!$B$26&lt;&gt;"Ready to model","PENDING INPUTS",MAX(0,F310+G310-H310))</f>
        <v>0</v>
      </c>
      <c r="J310" s="3">
        <f>IF(Inputs!$B$26&lt;&gt;"Ready to model","PENDING INPUTS",IF(F310+G310&gt;H310,IF(F310+G310=0,0,H310*F310/(F310+G310)),MIN(B310+D310,F310+MAX(0,H310-F310-G310-IF((Inputs!$B$5)&lt;Inputs!$B$5,C310+E310-G310,0)))))</f>
        <v>0</v>
      </c>
      <c r="K310" s="3">
        <f>IF(Inputs!$B$26&lt;&gt;"Ready to model","PENDING INPUTS",MIN(C310+E310,MAX(0,H310-J310)))</f>
        <v>0</v>
      </c>
      <c r="L310" s="3">
        <f>IF(Inputs!$B$26&lt;&gt;"Ready to model","PENDING INPUTS",MAX(0,B310+D310-J310))</f>
        <v>0</v>
      </c>
      <c r="M310" s="3">
        <f>IF(Inputs!$B$26&lt;&gt;"Ready to model","PENDING INPUTS",MAX(0,C310+E310-K310))</f>
        <v>0</v>
      </c>
      <c r="N310" s="3">
        <f>IF(Inputs!$B$26&lt;&gt;"Ready to model","PENDING INPUTS",L310+M310)</f>
        <v>0</v>
      </c>
      <c r="O310" s="3">
        <f>IF(Inputs!$B$26&lt;&gt;"Ready to model","PENDING INPUTS",D310+E310+O309)</f>
        <v>5438.9299999999994</v>
      </c>
      <c r="P310" s="3">
        <f>IF(Inputs!$B$26&lt;&gt;"Ready to model","PENDING INPUTS",J310+K310+P309)</f>
        <v>15338.93</v>
      </c>
    </row>
    <row r="311" spans="1:16" ht="27.95" customHeight="1" x14ac:dyDescent="0.25">
      <c r="A311">
        <v>307</v>
      </c>
      <c r="B311" s="3">
        <f>IF(Inputs!$B$26&lt;&gt;"Ready to model","PENDING INPUTS",L310)</f>
        <v>0</v>
      </c>
      <c r="C311" s="3">
        <f>IF(Inputs!$B$26&lt;&gt;"Ready to model","PENDING INPUTS",M310)</f>
        <v>0</v>
      </c>
      <c r="D311" s="3">
        <f>IF(Inputs!$B$26&lt;&gt;"Ready to model","PENDING INPUTS",ROUND(B311*(Inputs!$B$5)/12,2))</f>
        <v>0</v>
      </c>
      <c r="E311" s="3">
        <f>IF(Inputs!$B$26&lt;&gt;"Ready to model","PENDING INPUTS",ROUND(C311*Inputs!$B$5/12,2))</f>
        <v>0</v>
      </c>
      <c r="F311" s="3">
        <f>IF(Inputs!$B$26&lt;&gt;"Ready to model","PENDING INPUTS",MIN(B311+D311,Inputs!$B$6))</f>
        <v>0</v>
      </c>
      <c r="G311" s="3">
        <f>IF(Inputs!$B$26&lt;&gt;"Ready to model","PENDING INPUTS",MIN(C311+E311,Inputs!$B$9))</f>
        <v>0</v>
      </c>
      <c r="H311" s="3">
        <f>IF(Inputs!$B$26&lt;&gt;"Ready to model","PENDING INPUTS",F311+G311)</f>
        <v>0</v>
      </c>
      <c r="I311" s="3">
        <f>IF(Inputs!$B$26&lt;&gt;"Ready to model","PENDING INPUTS",MAX(0,F311+G311-H311))</f>
        <v>0</v>
      </c>
      <c r="J311" s="3">
        <f>IF(Inputs!$B$26&lt;&gt;"Ready to model","PENDING INPUTS",IF(F311+G311&gt;H311,IF(F311+G311=0,0,H311*F311/(F311+G311)),MIN(B311+D311,F311+MAX(0,H311-F311-G311-IF((Inputs!$B$5)&lt;Inputs!$B$5,C311+E311-G311,0)))))</f>
        <v>0</v>
      </c>
      <c r="K311" s="3">
        <f>IF(Inputs!$B$26&lt;&gt;"Ready to model","PENDING INPUTS",MIN(C311+E311,MAX(0,H311-J311)))</f>
        <v>0</v>
      </c>
      <c r="L311" s="3">
        <f>IF(Inputs!$B$26&lt;&gt;"Ready to model","PENDING INPUTS",MAX(0,B311+D311-J311))</f>
        <v>0</v>
      </c>
      <c r="M311" s="3">
        <f>IF(Inputs!$B$26&lt;&gt;"Ready to model","PENDING INPUTS",MAX(0,C311+E311-K311))</f>
        <v>0</v>
      </c>
      <c r="N311" s="3">
        <f>IF(Inputs!$B$26&lt;&gt;"Ready to model","PENDING INPUTS",L311+M311)</f>
        <v>0</v>
      </c>
      <c r="O311" s="3">
        <f>IF(Inputs!$B$26&lt;&gt;"Ready to model","PENDING INPUTS",D311+E311+O310)</f>
        <v>5438.9299999999994</v>
      </c>
      <c r="P311" s="3">
        <f>IF(Inputs!$B$26&lt;&gt;"Ready to model","PENDING INPUTS",J311+K311+P310)</f>
        <v>15338.93</v>
      </c>
    </row>
    <row r="312" spans="1:16" ht="27.95" customHeight="1" x14ac:dyDescent="0.25">
      <c r="A312">
        <v>308</v>
      </c>
      <c r="B312" s="3">
        <f>IF(Inputs!$B$26&lt;&gt;"Ready to model","PENDING INPUTS",L311)</f>
        <v>0</v>
      </c>
      <c r="C312" s="3">
        <f>IF(Inputs!$B$26&lt;&gt;"Ready to model","PENDING INPUTS",M311)</f>
        <v>0</v>
      </c>
      <c r="D312" s="3">
        <f>IF(Inputs!$B$26&lt;&gt;"Ready to model","PENDING INPUTS",ROUND(B312*(Inputs!$B$5)/12,2))</f>
        <v>0</v>
      </c>
      <c r="E312" s="3">
        <f>IF(Inputs!$B$26&lt;&gt;"Ready to model","PENDING INPUTS",ROUND(C312*Inputs!$B$5/12,2))</f>
        <v>0</v>
      </c>
      <c r="F312" s="3">
        <f>IF(Inputs!$B$26&lt;&gt;"Ready to model","PENDING INPUTS",MIN(B312+D312,Inputs!$B$6))</f>
        <v>0</v>
      </c>
      <c r="G312" s="3">
        <f>IF(Inputs!$B$26&lt;&gt;"Ready to model","PENDING INPUTS",MIN(C312+E312,Inputs!$B$9))</f>
        <v>0</v>
      </c>
      <c r="H312" s="3">
        <f>IF(Inputs!$B$26&lt;&gt;"Ready to model","PENDING INPUTS",F312+G312)</f>
        <v>0</v>
      </c>
      <c r="I312" s="3">
        <f>IF(Inputs!$B$26&lt;&gt;"Ready to model","PENDING INPUTS",MAX(0,F312+G312-H312))</f>
        <v>0</v>
      </c>
      <c r="J312" s="3">
        <f>IF(Inputs!$B$26&lt;&gt;"Ready to model","PENDING INPUTS",IF(F312+G312&gt;H312,IF(F312+G312=0,0,H312*F312/(F312+G312)),MIN(B312+D312,F312+MAX(0,H312-F312-G312-IF((Inputs!$B$5)&lt;Inputs!$B$5,C312+E312-G312,0)))))</f>
        <v>0</v>
      </c>
      <c r="K312" s="3">
        <f>IF(Inputs!$B$26&lt;&gt;"Ready to model","PENDING INPUTS",MIN(C312+E312,MAX(0,H312-J312)))</f>
        <v>0</v>
      </c>
      <c r="L312" s="3">
        <f>IF(Inputs!$B$26&lt;&gt;"Ready to model","PENDING INPUTS",MAX(0,B312+D312-J312))</f>
        <v>0</v>
      </c>
      <c r="M312" s="3">
        <f>IF(Inputs!$B$26&lt;&gt;"Ready to model","PENDING INPUTS",MAX(0,C312+E312-K312))</f>
        <v>0</v>
      </c>
      <c r="N312" s="3">
        <f>IF(Inputs!$B$26&lt;&gt;"Ready to model","PENDING INPUTS",L312+M312)</f>
        <v>0</v>
      </c>
      <c r="O312" s="3">
        <f>IF(Inputs!$B$26&lt;&gt;"Ready to model","PENDING INPUTS",D312+E312+O311)</f>
        <v>5438.9299999999994</v>
      </c>
      <c r="P312" s="3">
        <f>IF(Inputs!$B$26&lt;&gt;"Ready to model","PENDING INPUTS",J312+K312+P311)</f>
        <v>15338.93</v>
      </c>
    </row>
    <row r="313" spans="1:16" ht="27.95" customHeight="1" x14ac:dyDescent="0.25">
      <c r="A313">
        <v>309</v>
      </c>
      <c r="B313" s="3">
        <f>IF(Inputs!$B$26&lt;&gt;"Ready to model","PENDING INPUTS",L312)</f>
        <v>0</v>
      </c>
      <c r="C313" s="3">
        <f>IF(Inputs!$B$26&lt;&gt;"Ready to model","PENDING INPUTS",M312)</f>
        <v>0</v>
      </c>
      <c r="D313" s="3">
        <f>IF(Inputs!$B$26&lt;&gt;"Ready to model","PENDING INPUTS",ROUND(B313*(Inputs!$B$5)/12,2))</f>
        <v>0</v>
      </c>
      <c r="E313" s="3">
        <f>IF(Inputs!$B$26&lt;&gt;"Ready to model","PENDING INPUTS",ROUND(C313*Inputs!$B$5/12,2))</f>
        <v>0</v>
      </c>
      <c r="F313" s="3">
        <f>IF(Inputs!$B$26&lt;&gt;"Ready to model","PENDING INPUTS",MIN(B313+D313,Inputs!$B$6))</f>
        <v>0</v>
      </c>
      <c r="G313" s="3">
        <f>IF(Inputs!$B$26&lt;&gt;"Ready to model","PENDING INPUTS",MIN(C313+E313,Inputs!$B$9))</f>
        <v>0</v>
      </c>
      <c r="H313" s="3">
        <f>IF(Inputs!$B$26&lt;&gt;"Ready to model","PENDING INPUTS",F313+G313)</f>
        <v>0</v>
      </c>
      <c r="I313" s="3">
        <f>IF(Inputs!$B$26&lt;&gt;"Ready to model","PENDING INPUTS",MAX(0,F313+G313-H313))</f>
        <v>0</v>
      </c>
      <c r="J313" s="3">
        <f>IF(Inputs!$B$26&lt;&gt;"Ready to model","PENDING INPUTS",IF(F313+G313&gt;H313,IF(F313+G313=0,0,H313*F313/(F313+G313)),MIN(B313+D313,F313+MAX(0,H313-F313-G313-IF((Inputs!$B$5)&lt;Inputs!$B$5,C313+E313-G313,0)))))</f>
        <v>0</v>
      </c>
      <c r="K313" s="3">
        <f>IF(Inputs!$B$26&lt;&gt;"Ready to model","PENDING INPUTS",MIN(C313+E313,MAX(0,H313-J313)))</f>
        <v>0</v>
      </c>
      <c r="L313" s="3">
        <f>IF(Inputs!$B$26&lt;&gt;"Ready to model","PENDING INPUTS",MAX(0,B313+D313-J313))</f>
        <v>0</v>
      </c>
      <c r="M313" s="3">
        <f>IF(Inputs!$B$26&lt;&gt;"Ready to model","PENDING INPUTS",MAX(0,C313+E313-K313))</f>
        <v>0</v>
      </c>
      <c r="N313" s="3">
        <f>IF(Inputs!$B$26&lt;&gt;"Ready to model","PENDING INPUTS",L313+M313)</f>
        <v>0</v>
      </c>
      <c r="O313" s="3">
        <f>IF(Inputs!$B$26&lt;&gt;"Ready to model","PENDING INPUTS",D313+E313+O312)</f>
        <v>5438.9299999999994</v>
      </c>
      <c r="P313" s="3">
        <f>IF(Inputs!$B$26&lt;&gt;"Ready to model","PENDING INPUTS",J313+K313+P312)</f>
        <v>15338.93</v>
      </c>
    </row>
    <row r="314" spans="1:16" ht="27.95" customHeight="1" x14ac:dyDescent="0.25">
      <c r="A314">
        <v>310</v>
      </c>
      <c r="B314" s="3">
        <f>IF(Inputs!$B$26&lt;&gt;"Ready to model","PENDING INPUTS",L313)</f>
        <v>0</v>
      </c>
      <c r="C314" s="3">
        <f>IF(Inputs!$B$26&lt;&gt;"Ready to model","PENDING INPUTS",M313)</f>
        <v>0</v>
      </c>
      <c r="D314" s="3">
        <f>IF(Inputs!$B$26&lt;&gt;"Ready to model","PENDING INPUTS",ROUND(B314*(Inputs!$B$5)/12,2))</f>
        <v>0</v>
      </c>
      <c r="E314" s="3">
        <f>IF(Inputs!$B$26&lt;&gt;"Ready to model","PENDING INPUTS",ROUND(C314*Inputs!$B$5/12,2))</f>
        <v>0</v>
      </c>
      <c r="F314" s="3">
        <f>IF(Inputs!$B$26&lt;&gt;"Ready to model","PENDING INPUTS",MIN(B314+D314,Inputs!$B$6))</f>
        <v>0</v>
      </c>
      <c r="G314" s="3">
        <f>IF(Inputs!$B$26&lt;&gt;"Ready to model","PENDING INPUTS",MIN(C314+E314,Inputs!$B$9))</f>
        <v>0</v>
      </c>
      <c r="H314" s="3">
        <f>IF(Inputs!$B$26&lt;&gt;"Ready to model","PENDING INPUTS",F314+G314)</f>
        <v>0</v>
      </c>
      <c r="I314" s="3">
        <f>IF(Inputs!$B$26&lt;&gt;"Ready to model","PENDING INPUTS",MAX(0,F314+G314-H314))</f>
        <v>0</v>
      </c>
      <c r="J314" s="3">
        <f>IF(Inputs!$B$26&lt;&gt;"Ready to model","PENDING INPUTS",IF(F314+G314&gt;H314,IF(F314+G314=0,0,H314*F314/(F314+G314)),MIN(B314+D314,F314+MAX(0,H314-F314-G314-IF((Inputs!$B$5)&lt;Inputs!$B$5,C314+E314-G314,0)))))</f>
        <v>0</v>
      </c>
      <c r="K314" s="3">
        <f>IF(Inputs!$B$26&lt;&gt;"Ready to model","PENDING INPUTS",MIN(C314+E314,MAX(0,H314-J314)))</f>
        <v>0</v>
      </c>
      <c r="L314" s="3">
        <f>IF(Inputs!$B$26&lt;&gt;"Ready to model","PENDING INPUTS",MAX(0,B314+D314-J314))</f>
        <v>0</v>
      </c>
      <c r="M314" s="3">
        <f>IF(Inputs!$B$26&lt;&gt;"Ready to model","PENDING INPUTS",MAX(0,C314+E314-K314))</f>
        <v>0</v>
      </c>
      <c r="N314" s="3">
        <f>IF(Inputs!$B$26&lt;&gt;"Ready to model","PENDING INPUTS",L314+M314)</f>
        <v>0</v>
      </c>
      <c r="O314" s="3">
        <f>IF(Inputs!$B$26&lt;&gt;"Ready to model","PENDING INPUTS",D314+E314+O313)</f>
        <v>5438.9299999999994</v>
      </c>
      <c r="P314" s="3">
        <f>IF(Inputs!$B$26&lt;&gt;"Ready to model","PENDING INPUTS",J314+K314+P313)</f>
        <v>15338.93</v>
      </c>
    </row>
    <row r="315" spans="1:16" ht="27.95" customHeight="1" x14ac:dyDescent="0.25">
      <c r="A315">
        <v>311</v>
      </c>
      <c r="B315" s="3">
        <f>IF(Inputs!$B$26&lt;&gt;"Ready to model","PENDING INPUTS",L314)</f>
        <v>0</v>
      </c>
      <c r="C315" s="3">
        <f>IF(Inputs!$B$26&lt;&gt;"Ready to model","PENDING INPUTS",M314)</f>
        <v>0</v>
      </c>
      <c r="D315" s="3">
        <f>IF(Inputs!$B$26&lt;&gt;"Ready to model","PENDING INPUTS",ROUND(B315*(Inputs!$B$5)/12,2))</f>
        <v>0</v>
      </c>
      <c r="E315" s="3">
        <f>IF(Inputs!$B$26&lt;&gt;"Ready to model","PENDING INPUTS",ROUND(C315*Inputs!$B$5/12,2))</f>
        <v>0</v>
      </c>
      <c r="F315" s="3">
        <f>IF(Inputs!$B$26&lt;&gt;"Ready to model","PENDING INPUTS",MIN(B315+D315,Inputs!$B$6))</f>
        <v>0</v>
      </c>
      <c r="G315" s="3">
        <f>IF(Inputs!$B$26&lt;&gt;"Ready to model","PENDING INPUTS",MIN(C315+E315,Inputs!$B$9))</f>
        <v>0</v>
      </c>
      <c r="H315" s="3">
        <f>IF(Inputs!$B$26&lt;&gt;"Ready to model","PENDING INPUTS",F315+G315)</f>
        <v>0</v>
      </c>
      <c r="I315" s="3">
        <f>IF(Inputs!$B$26&lt;&gt;"Ready to model","PENDING INPUTS",MAX(0,F315+G315-H315))</f>
        <v>0</v>
      </c>
      <c r="J315" s="3">
        <f>IF(Inputs!$B$26&lt;&gt;"Ready to model","PENDING INPUTS",IF(F315+G315&gt;H315,IF(F315+G315=0,0,H315*F315/(F315+G315)),MIN(B315+D315,F315+MAX(0,H315-F315-G315-IF((Inputs!$B$5)&lt;Inputs!$B$5,C315+E315-G315,0)))))</f>
        <v>0</v>
      </c>
      <c r="K315" s="3">
        <f>IF(Inputs!$B$26&lt;&gt;"Ready to model","PENDING INPUTS",MIN(C315+E315,MAX(0,H315-J315)))</f>
        <v>0</v>
      </c>
      <c r="L315" s="3">
        <f>IF(Inputs!$B$26&lt;&gt;"Ready to model","PENDING INPUTS",MAX(0,B315+D315-J315))</f>
        <v>0</v>
      </c>
      <c r="M315" s="3">
        <f>IF(Inputs!$B$26&lt;&gt;"Ready to model","PENDING INPUTS",MAX(0,C315+E315-K315))</f>
        <v>0</v>
      </c>
      <c r="N315" s="3">
        <f>IF(Inputs!$B$26&lt;&gt;"Ready to model","PENDING INPUTS",L315+M315)</f>
        <v>0</v>
      </c>
      <c r="O315" s="3">
        <f>IF(Inputs!$B$26&lt;&gt;"Ready to model","PENDING INPUTS",D315+E315+O314)</f>
        <v>5438.9299999999994</v>
      </c>
      <c r="P315" s="3">
        <f>IF(Inputs!$B$26&lt;&gt;"Ready to model","PENDING INPUTS",J315+K315+P314)</f>
        <v>15338.93</v>
      </c>
    </row>
    <row r="316" spans="1:16" ht="27.95" customHeight="1" x14ac:dyDescent="0.25">
      <c r="A316">
        <v>312</v>
      </c>
      <c r="B316" s="3">
        <f>IF(Inputs!$B$26&lt;&gt;"Ready to model","PENDING INPUTS",L315)</f>
        <v>0</v>
      </c>
      <c r="C316" s="3">
        <f>IF(Inputs!$B$26&lt;&gt;"Ready to model","PENDING INPUTS",M315)</f>
        <v>0</v>
      </c>
      <c r="D316" s="3">
        <f>IF(Inputs!$B$26&lt;&gt;"Ready to model","PENDING INPUTS",ROUND(B316*(Inputs!$B$5)/12,2))</f>
        <v>0</v>
      </c>
      <c r="E316" s="3">
        <f>IF(Inputs!$B$26&lt;&gt;"Ready to model","PENDING INPUTS",ROUND(C316*Inputs!$B$5/12,2))</f>
        <v>0</v>
      </c>
      <c r="F316" s="3">
        <f>IF(Inputs!$B$26&lt;&gt;"Ready to model","PENDING INPUTS",MIN(B316+D316,Inputs!$B$6))</f>
        <v>0</v>
      </c>
      <c r="G316" s="3">
        <f>IF(Inputs!$B$26&lt;&gt;"Ready to model","PENDING INPUTS",MIN(C316+E316,Inputs!$B$9))</f>
        <v>0</v>
      </c>
      <c r="H316" s="3">
        <f>IF(Inputs!$B$26&lt;&gt;"Ready to model","PENDING INPUTS",F316+G316)</f>
        <v>0</v>
      </c>
      <c r="I316" s="3">
        <f>IF(Inputs!$B$26&lt;&gt;"Ready to model","PENDING INPUTS",MAX(0,F316+G316-H316))</f>
        <v>0</v>
      </c>
      <c r="J316" s="3">
        <f>IF(Inputs!$B$26&lt;&gt;"Ready to model","PENDING INPUTS",IF(F316+G316&gt;H316,IF(F316+G316=0,0,H316*F316/(F316+G316)),MIN(B316+D316,F316+MAX(0,H316-F316-G316-IF((Inputs!$B$5)&lt;Inputs!$B$5,C316+E316-G316,0)))))</f>
        <v>0</v>
      </c>
      <c r="K316" s="3">
        <f>IF(Inputs!$B$26&lt;&gt;"Ready to model","PENDING INPUTS",MIN(C316+E316,MAX(0,H316-J316)))</f>
        <v>0</v>
      </c>
      <c r="L316" s="3">
        <f>IF(Inputs!$B$26&lt;&gt;"Ready to model","PENDING INPUTS",MAX(0,B316+D316-J316))</f>
        <v>0</v>
      </c>
      <c r="M316" s="3">
        <f>IF(Inputs!$B$26&lt;&gt;"Ready to model","PENDING INPUTS",MAX(0,C316+E316-K316))</f>
        <v>0</v>
      </c>
      <c r="N316" s="3">
        <f>IF(Inputs!$B$26&lt;&gt;"Ready to model","PENDING INPUTS",L316+M316)</f>
        <v>0</v>
      </c>
      <c r="O316" s="3">
        <f>IF(Inputs!$B$26&lt;&gt;"Ready to model","PENDING INPUTS",D316+E316+O315)</f>
        <v>5438.9299999999994</v>
      </c>
      <c r="P316" s="3">
        <f>IF(Inputs!$B$26&lt;&gt;"Ready to model","PENDING INPUTS",J316+K316+P315)</f>
        <v>15338.93</v>
      </c>
    </row>
    <row r="317" spans="1:16" ht="27.95" customHeight="1" x14ac:dyDescent="0.25">
      <c r="A317">
        <v>313</v>
      </c>
      <c r="B317" s="3">
        <f>IF(Inputs!$B$26&lt;&gt;"Ready to model","PENDING INPUTS",L316)</f>
        <v>0</v>
      </c>
      <c r="C317" s="3">
        <f>IF(Inputs!$B$26&lt;&gt;"Ready to model","PENDING INPUTS",M316)</f>
        <v>0</v>
      </c>
      <c r="D317" s="3">
        <f>IF(Inputs!$B$26&lt;&gt;"Ready to model","PENDING INPUTS",ROUND(B317*(Inputs!$B$5)/12,2))</f>
        <v>0</v>
      </c>
      <c r="E317" s="3">
        <f>IF(Inputs!$B$26&lt;&gt;"Ready to model","PENDING INPUTS",ROUND(C317*Inputs!$B$5/12,2))</f>
        <v>0</v>
      </c>
      <c r="F317" s="3">
        <f>IF(Inputs!$B$26&lt;&gt;"Ready to model","PENDING INPUTS",MIN(B317+D317,Inputs!$B$6))</f>
        <v>0</v>
      </c>
      <c r="G317" s="3">
        <f>IF(Inputs!$B$26&lt;&gt;"Ready to model","PENDING INPUTS",MIN(C317+E317,Inputs!$B$9))</f>
        <v>0</v>
      </c>
      <c r="H317" s="3">
        <f>IF(Inputs!$B$26&lt;&gt;"Ready to model","PENDING INPUTS",F317+G317)</f>
        <v>0</v>
      </c>
      <c r="I317" s="3">
        <f>IF(Inputs!$B$26&lt;&gt;"Ready to model","PENDING INPUTS",MAX(0,F317+G317-H317))</f>
        <v>0</v>
      </c>
      <c r="J317" s="3">
        <f>IF(Inputs!$B$26&lt;&gt;"Ready to model","PENDING INPUTS",IF(F317+G317&gt;H317,IF(F317+G317=0,0,H317*F317/(F317+G317)),MIN(B317+D317,F317+MAX(0,H317-F317-G317-IF((Inputs!$B$5)&lt;Inputs!$B$5,C317+E317-G317,0)))))</f>
        <v>0</v>
      </c>
      <c r="K317" s="3">
        <f>IF(Inputs!$B$26&lt;&gt;"Ready to model","PENDING INPUTS",MIN(C317+E317,MAX(0,H317-J317)))</f>
        <v>0</v>
      </c>
      <c r="L317" s="3">
        <f>IF(Inputs!$B$26&lt;&gt;"Ready to model","PENDING INPUTS",MAX(0,B317+D317-J317))</f>
        <v>0</v>
      </c>
      <c r="M317" s="3">
        <f>IF(Inputs!$B$26&lt;&gt;"Ready to model","PENDING INPUTS",MAX(0,C317+E317-K317))</f>
        <v>0</v>
      </c>
      <c r="N317" s="3">
        <f>IF(Inputs!$B$26&lt;&gt;"Ready to model","PENDING INPUTS",L317+M317)</f>
        <v>0</v>
      </c>
      <c r="O317" s="3">
        <f>IF(Inputs!$B$26&lt;&gt;"Ready to model","PENDING INPUTS",D317+E317+O316)</f>
        <v>5438.9299999999994</v>
      </c>
      <c r="P317" s="3">
        <f>IF(Inputs!$B$26&lt;&gt;"Ready to model","PENDING INPUTS",J317+K317+P316)</f>
        <v>15338.93</v>
      </c>
    </row>
    <row r="318" spans="1:16" ht="27.95" customHeight="1" x14ac:dyDescent="0.25">
      <c r="A318">
        <v>314</v>
      </c>
      <c r="B318" s="3">
        <f>IF(Inputs!$B$26&lt;&gt;"Ready to model","PENDING INPUTS",L317)</f>
        <v>0</v>
      </c>
      <c r="C318" s="3">
        <f>IF(Inputs!$B$26&lt;&gt;"Ready to model","PENDING INPUTS",M317)</f>
        <v>0</v>
      </c>
      <c r="D318" s="3">
        <f>IF(Inputs!$B$26&lt;&gt;"Ready to model","PENDING INPUTS",ROUND(B318*(Inputs!$B$5)/12,2))</f>
        <v>0</v>
      </c>
      <c r="E318" s="3">
        <f>IF(Inputs!$B$26&lt;&gt;"Ready to model","PENDING INPUTS",ROUND(C318*Inputs!$B$5/12,2))</f>
        <v>0</v>
      </c>
      <c r="F318" s="3">
        <f>IF(Inputs!$B$26&lt;&gt;"Ready to model","PENDING INPUTS",MIN(B318+D318,Inputs!$B$6))</f>
        <v>0</v>
      </c>
      <c r="G318" s="3">
        <f>IF(Inputs!$B$26&lt;&gt;"Ready to model","PENDING INPUTS",MIN(C318+E318,Inputs!$B$9))</f>
        <v>0</v>
      </c>
      <c r="H318" s="3">
        <f>IF(Inputs!$B$26&lt;&gt;"Ready to model","PENDING INPUTS",F318+G318)</f>
        <v>0</v>
      </c>
      <c r="I318" s="3">
        <f>IF(Inputs!$B$26&lt;&gt;"Ready to model","PENDING INPUTS",MAX(0,F318+G318-H318))</f>
        <v>0</v>
      </c>
      <c r="J318" s="3">
        <f>IF(Inputs!$B$26&lt;&gt;"Ready to model","PENDING INPUTS",IF(F318+G318&gt;H318,IF(F318+G318=0,0,H318*F318/(F318+G318)),MIN(B318+D318,F318+MAX(0,H318-F318-G318-IF((Inputs!$B$5)&lt;Inputs!$B$5,C318+E318-G318,0)))))</f>
        <v>0</v>
      </c>
      <c r="K318" s="3">
        <f>IF(Inputs!$B$26&lt;&gt;"Ready to model","PENDING INPUTS",MIN(C318+E318,MAX(0,H318-J318)))</f>
        <v>0</v>
      </c>
      <c r="L318" s="3">
        <f>IF(Inputs!$B$26&lt;&gt;"Ready to model","PENDING INPUTS",MAX(0,B318+D318-J318))</f>
        <v>0</v>
      </c>
      <c r="M318" s="3">
        <f>IF(Inputs!$B$26&lt;&gt;"Ready to model","PENDING INPUTS",MAX(0,C318+E318-K318))</f>
        <v>0</v>
      </c>
      <c r="N318" s="3">
        <f>IF(Inputs!$B$26&lt;&gt;"Ready to model","PENDING INPUTS",L318+M318)</f>
        <v>0</v>
      </c>
      <c r="O318" s="3">
        <f>IF(Inputs!$B$26&lt;&gt;"Ready to model","PENDING INPUTS",D318+E318+O317)</f>
        <v>5438.9299999999994</v>
      </c>
      <c r="P318" s="3">
        <f>IF(Inputs!$B$26&lt;&gt;"Ready to model","PENDING INPUTS",J318+K318+P317)</f>
        <v>15338.93</v>
      </c>
    </row>
    <row r="319" spans="1:16" ht="27.95" customHeight="1" x14ac:dyDescent="0.25">
      <c r="A319">
        <v>315</v>
      </c>
      <c r="B319" s="3">
        <f>IF(Inputs!$B$26&lt;&gt;"Ready to model","PENDING INPUTS",L318)</f>
        <v>0</v>
      </c>
      <c r="C319" s="3">
        <f>IF(Inputs!$B$26&lt;&gt;"Ready to model","PENDING INPUTS",M318)</f>
        <v>0</v>
      </c>
      <c r="D319" s="3">
        <f>IF(Inputs!$B$26&lt;&gt;"Ready to model","PENDING INPUTS",ROUND(B319*(Inputs!$B$5)/12,2))</f>
        <v>0</v>
      </c>
      <c r="E319" s="3">
        <f>IF(Inputs!$B$26&lt;&gt;"Ready to model","PENDING INPUTS",ROUND(C319*Inputs!$B$5/12,2))</f>
        <v>0</v>
      </c>
      <c r="F319" s="3">
        <f>IF(Inputs!$B$26&lt;&gt;"Ready to model","PENDING INPUTS",MIN(B319+D319,Inputs!$B$6))</f>
        <v>0</v>
      </c>
      <c r="G319" s="3">
        <f>IF(Inputs!$B$26&lt;&gt;"Ready to model","PENDING INPUTS",MIN(C319+E319,Inputs!$B$9))</f>
        <v>0</v>
      </c>
      <c r="H319" s="3">
        <f>IF(Inputs!$B$26&lt;&gt;"Ready to model","PENDING INPUTS",F319+G319)</f>
        <v>0</v>
      </c>
      <c r="I319" s="3">
        <f>IF(Inputs!$B$26&lt;&gt;"Ready to model","PENDING INPUTS",MAX(0,F319+G319-H319))</f>
        <v>0</v>
      </c>
      <c r="J319" s="3">
        <f>IF(Inputs!$B$26&lt;&gt;"Ready to model","PENDING INPUTS",IF(F319+G319&gt;H319,IF(F319+G319=0,0,H319*F319/(F319+G319)),MIN(B319+D319,F319+MAX(0,H319-F319-G319-IF((Inputs!$B$5)&lt;Inputs!$B$5,C319+E319-G319,0)))))</f>
        <v>0</v>
      </c>
      <c r="K319" s="3">
        <f>IF(Inputs!$B$26&lt;&gt;"Ready to model","PENDING INPUTS",MIN(C319+E319,MAX(0,H319-J319)))</f>
        <v>0</v>
      </c>
      <c r="L319" s="3">
        <f>IF(Inputs!$B$26&lt;&gt;"Ready to model","PENDING INPUTS",MAX(0,B319+D319-J319))</f>
        <v>0</v>
      </c>
      <c r="M319" s="3">
        <f>IF(Inputs!$B$26&lt;&gt;"Ready to model","PENDING INPUTS",MAX(0,C319+E319-K319))</f>
        <v>0</v>
      </c>
      <c r="N319" s="3">
        <f>IF(Inputs!$B$26&lt;&gt;"Ready to model","PENDING INPUTS",L319+M319)</f>
        <v>0</v>
      </c>
      <c r="O319" s="3">
        <f>IF(Inputs!$B$26&lt;&gt;"Ready to model","PENDING INPUTS",D319+E319+O318)</f>
        <v>5438.9299999999994</v>
      </c>
      <c r="P319" s="3">
        <f>IF(Inputs!$B$26&lt;&gt;"Ready to model","PENDING INPUTS",J319+K319+P318)</f>
        <v>15338.93</v>
      </c>
    </row>
    <row r="320" spans="1:16" ht="27.95" customHeight="1" x14ac:dyDescent="0.25">
      <c r="A320">
        <v>316</v>
      </c>
      <c r="B320" s="3">
        <f>IF(Inputs!$B$26&lt;&gt;"Ready to model","PENDING INPUTS",L319)</f>
        <v>0</v>
      </c>
      <c r="C320" s="3">
        <f>IF(Inputs!$B$26&lt;&gt;"Ready to model","PENDING INPUTS",M319)</f>
        <v>0</v>
      </c>
      <c r="D320" s="3">
        <f>IF(Inputs!$B$26&lt;&gt;"Ready to model","PENDING INPUTS",ROUND(B320*(Inputs!$B$5)/12,2))</f>
        <v>0</v>
      </c>
      <c r="E320" s="3">
        <f>IF(Inputs!$B$26&lt;&gt;"Ready to model","PENDING INPUTS",ROUND(C320*Inputs!$B$5/12,2))</f>
        <v>0</v>
      </c>
      <c r="F320" s="3">
        <f>IF(Inputs!$B$26&lt;&gt;"Ready to model","PENDING INPUTS",MIN(B320+D320,Inputs!$B$6))</f>
        <v>0</v>
      </c>
      <c r="G320" s="3">
        <f>IF(Inputs!$B$26&lt;&gt;"Ready to model","PENDING INPUTS",MIN(C320+E320,Inputs!$B$9))</f>
        <v>0</v>
      </c>
      <c r="H320" s="3">
        <f>IF(Inputs!$B$26&lt;&gt;"Ready to model","PENDING INPUTS",F320+G320)</f>
        <v>0</v>
      </c>
      <c r="I320" s="3">
        <f>IF(Inputs!$B$26&lt;&gt;"Ready to model","PENDING INPUTS",MAX(0,F320+G320-H320))</f>
        <v>0</v>
      </c>
      <c r="J320" s="3">
        <f>IF(Inputs!$B$26&lt;&gt;"Ready to model","PENDING INPUTS",IF(F320+G320&gt;H320,IF(F320+G320=0,0,H320*F320/(F320+G320)),MIN(B320+D320,F320+MAX(0,H320-F320-G320-IF((Inputs!$B$5)&lt;Inputs!$B$5,C320+E320-G320,0)))))</f>
        <v>0</v>
      </c>
      <c r="K320" s="3">
        <f>IF(Inputs!$B$26&lt;&gt;"Ready to model","PENDING INPUTS",MIN(C320+E320,MAX(0,H320-J320)))</f>
        <v>0</v>
      </c>
      <c r="L320" s="3">
        <f>IF(Inputs!$B$26&lt;&gt;"Ready to model","PENDING INPUTS",MAX(0,B320+D320-J320))</f>
        <v>0</v>
      </c>
      <c r="M320" s="3">
        <f>IF(Inputs!$B$26&lt;&gt;"Ready to model","PENDING INPUTS",MAX(0,C320+E320-K320))</f>
        <v>0</v>
      </c>
      <c r="N320" s="3">
        <f>IF(Inputs!$B$26&lt;&gt;"Ready to model","PENDING INPUTS",L320+M320)</f>
        <v>0</v>
      </c>
      <c r="O320" s="3">
        <f>IF(Inputs!$B$26&lt;&gt;"Ready to model","PENDING INPUTS",D320+E320+O319)</f>
        <v>5438.9299999999994</v>
      </c>
      <c r="P320" s="3">
        <f>IF(Inputs!$B$26&lt;&gt;"Ready to model","PENDING INPUTS",J320+K320+P319)</f>
        <v>15338.93</v>
      </c>
    </row>
    <row r="321" spans="1:16" ht="27.95" customHeight="1" x14ac:dyDescent="0.25">
      <c r="A321">
        <v>317</v>
      </c>
      <c r="B321" s="3">
        <f>IF(Inputs!$B$26&lt;&gt;"Ready to model","PENDING INPUTS",L320)</f>
        <v>0</v>
      </c>
      <c r="C321" s="3">
        <f>IF(Inputs!$B$26&lt;&gt;"Ready to model","PENDING INPUTS",M320)</f>
        <v>0</v>
      </c>
      <c r="D321" s="3">
        <f>IF(Inputs!$B$26&lt;&gt;"Ready to model","PENDING INPUTS",ROUND(B321*(Inputs!$B$5)/12,2))</f>
        <v>0</v>
      </c>
      <c r="E321" s="3">
        <f>IF(Inputs!$B$26&lt;&gt;"Ready to model","PENDING INPUTS",ROUND(C321*Inputs!$B$5/12,2))</f>
        <v>0</v>
      </c>
      <c r="F321" s="3">
        <f>IF(Inputs!$B$26&lt;&gt;"Ready to model","PENDING INPUTS",MIN(B321+D321,Inputs!$B$6))</f>
        <v>0</v>
      </c>
      <c r="G321" s="3">
        <f>IF(Inputs!$B$26&lt;&gt;"Ready to model","PENDING INPUTS",MIN(C321+E321,Inputs!$B$9))</f>
        <v>0</v>
      </c>
      <c r="H321" s="3">
        <f>IF(Inputs!$B$26&lt;&gt;"Ready to model","PENDING INPUTS",F321+G321)</f>
        <v>0</v>
      </c>
      <c r="I321" s="3">
        <f>IF(Inputs!$B$26&lt;&gt;"Ready to model","PENDING INPUTS",MAX(0,F321+G321-H321))</f>
        <v>0</v>
      </c>
      <c r="J321" s="3">
        <f>IF(Inputs!$B$26&lt;&gt;"Ready to model","PENDING INPUTS",IF(F321+G321&gt;H321,IF(F321+G321=0,0,H321*F321/(F321+G321)),MIN(B321+D321,F321+MAX(0,H321-F321-G321-IF((Inputs!$B$5)&lt;Inputs!$B$5,C321+E321-G321,0)))))</f>
        <v>0</v>
      </c>
      <c r="K321" s="3">
        <f>IF(Inputs!$B$26&lt;&gt;"Ready to model","PENDING INPUTS",MIN(C321+E321,MAX(0,H321-J321)))</f>
        <v>0</v>
      </c>
      <c r="L321" s="3">
        <f>IF(Inputs!$B$26&lt;&gt;"Ready to model","PENDING INPUTS",MAX(0,B321+D321-J321))</f>
        <v>0</v>
      </c>
      <c r="M321" s="3">
        <f>IF(Inputs!$B$26&lt;&gt;"Ready to model","PENDING INPUTS",MAX(0,C321+E321-K321))</f>
        <v>0</v>
      </c>
      <c r="N321" s="3">
        <f>IF(Inputs!$B$26&lt;&gt;"Ready to model","PENDING INPUTS",L321+M321)</f>
        <v>0</v>
      </c>
      <c r="O321" s="3">
        <f>IF(Inputs!$B$26&lt;&gt;"Ready to model","PENDING INPUTS",D321+E321+O320)</f>
        <v>5438.9299999999994</v>
      </c>
      <c r="P321" s="3">
        <f>IF(Inputs!$B$26&lt;&gt;"Ready to model","PENDING INPUTS",J321+K321+P320)</f>
        <v>15338.93</v>
      </c>
    </row>
    <row r="322" spans="1:16" ht="27.95" customHeight="1" x14ac:dyDescent="0.25">
      <c r="A322">
        <v>318</v>
      </c>
      <c r="B322" s="3">
        <f>IF(Inputs!$B$26&lt;&gt;"Ready to model","PENDING INPUTS",L321)</f>
        <v>0</v>
      </c>
      <c r="C322" s="3">
        <f>IF(Inputs!$B$26&lt;&gt;"Ready to model","PENDING INPUTS",M321)</f>
        <v>0</v>
      </c>
      <c r="D322" s="3">
        <f>IF(Inputs!$B$26&lt;&gt;"Ready to model","PENDING INPUTS",ROUND(B322*(Inputs!$B$5)/12,2))</f>
        <v>0</v>
      </c>
      <c r="E322" s="3">
        <f>IF(Inputs!$B$26&lt;&gt;"Ready to model","PENDING INPUTS",ROUND(C322*Inputs!$B$5/12,2))</f>
        <v>0</v>
      </c>
      <c r="F322" s="3">
        <f>IF(Inputs!$B$26&lt;&gt;"Ready to model","PENDING INPUTS",MIN(B322+D322,Inputs!$B$6))</f>
        <v>0</v>
      </c>
      <c r="G322" s="3">
        <f>IF(Inputs!$B$26&lt;&gt;"Ready to model","PENDING INPUTS",MIN(C322+E322,Inputs!$B$9))</f>
        <v>0</v>
      </c>
      <c r="H322" s="3">
        <f>IF(Inputs!$B$26&lt;&gt;"Ready to model","PENDING INPUTS",F322+G322)</f>
        <v>0</v>
      </c>
      <c r="I322" s="3">
        <f>IF(Inputs!$B$26&lt;&gt;"Ready to model","PENDING INPUTS",MAX(0,F322+G322-H322))</f>
        <v>0</v>
      </c>
      <c r="J322" s="3">
        <f>IF(Inputs!$B$26&lt;&gt;"Ready to model","PENDING INPUTS",IF(F322+G322&gt;H322,IF(F322+G322=0,0,H322*F322/(F322+G322)),MIN(B322+D322,F322+MAX(0,H322-F322-G322-IF((Inputs!$B$5)&lt;Inputs!$B$5,C322+E322-G322,0)))))</f>
        <v>0</v>
      </c>
      <c r="K322" s="3">
        <f>IF(Inputs!$B$26&lt;&gt;"Ready to model","PENDING INPUTS",MIN(C322+E322,MAX(0,H322-J322)))</f>
        <v>0</v>
      </c>
      <c r="L322" s="3">
        <f>IF(Inputs!$B$26&lt;&gt;"Ready to model","PENDING INPUTS",MAX(0,B322+D322-J322))</f>
        <v>0</v>
      </c>
      <c r="M322" s="3">
        <f>IF(Inputs!$B$26&lt;&gt;"Ready to model","PENDING INPUTS",MAX(0,C322+E322-K322))</f>
        <v>0</v>
      </c>
      <c r="N322" s="3">
        <f>IF(Inputs!$B$26&lt;&gt;"Ready to model","PENDING INPUTS",L322+M322)</f>
        <v>0</v>
      </c>
      <c r="O322" s="3">
        <f>IF(Inputs!$B$26&lt;&gt;"Ready to model","PENDING INPUTS",D322+E322+O321)</f>
        <v>5438.9299999999994</v>
      </c>
      <c r="P322" s="3">
        <f>IF(Inputs!$B$26&lt;&gt;"Ready to model","PENDING INPUTS",J322+K322+P321)</f>
        <v>15338.93</v>
      </c>
    </row>
    <row r="323" spans="1:16" ht="27.95" customHeight="1" x14ac:dyDescent="0.25">
      <c r="A323">
        <v>319</v>
      </c>
      <c r="B323" s="3">
        <f>IF(Inputs!$B$26&lt;&gt;"Ready to model","PENDING INPUTS",L322)</f>
        <v>0</v>
      </c>
      <c r="C323" s="3">
        <f>IF(Inputs!$B$26&lt;&gt;"Ready to model","PENDING INPUTS",M322)</f>
        <v>0</v>
      </c>
      <c r="D323" s="3">
        <f>IF(Inputs!$B$26&lt;&gt;"Ready to model","PENDING INPUTS",ROUND(B323*(Inputs!$B$5)/12,2))</f>
        <v>0</v>
      </c>
      <c r="E323" s="3">
        <f>IF(Inputs!$B$26&lt;&gt;"Ready to model","PENDING INPUTS",ROUND(C323*Inputs!$B$5/12,2))</f>
        <v>0</v>
      </c>
      <c r="F323" s="3">
        <f>IF(Inputs!$B$26&lt;&gt;"Ready to model","PENDING INPUTS",MIN(B323+D323,Inputs!$B$6))</f>
        <v>0</v>
      </c>
      <c r="G323" s="3">
        <f>IF(Inputs!$B$26&lt;&gt;"Ready to model","PENDING INPUTS",MIN(C323+E323,Inputs!$B$9))</f>
        <v>0</v>
      </c>
      <c r="H323" s="3">
        <f>IF(Inputs!$B$26&lt;&gt;"Ready to model","PENDING INPUTS",F323+G323)</f>
        <v>0</v>
      </c>
      <c r="I323" s="3">
        <f>IF(Inputs!$B$26&lt;&gt;"Ready to model","PENDING INPUTS",MAX(0,F323+G323-H323))</f>
        <v>0</v>
      </c>
      <c r="J323" s="3">
        <f>IF(Inputs!$B$26&lt;&gt;"Ready to model","PENDING INPUTS",IF(F323+G323&gt;H323,IF(F323+G323=0,0,H323*F323/(F323+G323)),MIN(B323+D323,F323+MAX(0,H323-F323-G323-IF((Inputs!$B$5)&lt;Inputs!$B$5,C323+E323-G323,0)))))</f>
        <v>0</v>
      </c>
      <c r="K323" s="3">
        <f>IF(Inputs!$B$26&lt;&gt;"Ready to model","PENDING INPUTS",MIN(C323+E323,MAX(0,H323-J323)))</f>
        <v>0</v>
      </c>
      <c r="L323" s="3">
        <f>IF(Inputs!$B$26&lt;&gt;"Ready to model","PENDING INPUTS",MAX(0,B323+D323-J323))</f>
        <v>0</v>
      </c>
      <c r="M323" s="3">
        <f>IF(Inputs!$B$26&lt;&gt;"Ready to model","PENDING INPUTS",MAX(0,C323+E323-K323))</f>
        <v>0</v>
      </c>
      <c r="N323" s="3">
        <f>IF(Inputs!$B$26&lt;&gt;"Ready to model","PENDING INPUTS",L323+M323)</f>
        <v>0</v>
      </c>
      <c r="O323" s="3">
        <f>IF(Inputs!$B$26&lt;&gt;"Ready to model","PENDING INPUTS",D323+E323+O322)</f>
        <v>5438.9299999999994</v>
      </c>
      <c r="P323" s="3">
        <f>IF(Inputs!$B$26&lt;&gt;"Ready to model","PENDING INPUTS",J323+K323+P322)</f>
        <v>15338.93</v>
      </c>
    </row>
    <row r="324" spans="1:16" ht="27.95" customHeight="1" x14ac:dyDescent="0.25">
      <c r="A324">
        <v>320</v>
      </c>
      <c r="B324" s="3">
        <f>IF(Inputs!$B$26&lt;&gt;"Ready to model","PENDING INPUTS",L323)</f>
        <v>0</v>
      </c>
      <c r="C324" s="3">
        <f>IF(Inputs!$B$26&lt;&gt;"Ready to model","PENDING INPUTS",M323)</f>
        <v>0</v>
      </c>
      <c r="D324" s="3">
        <f>IF(Inputs!$B$26&lt;&gt;"Ready to model","PENDING INPUTS",ROUND(B324*(Inputs!$B$5)/12,2))</f>
        <v>0</v>
      </c>
      <c r="E324" s="3">
        <f>IF(Inputs!$B$26&lt;&gt;"Ready to model","PENDING INPUTS",ROUND(C324*Inputs!$B$5/12,2))</f>
        <v>0</v>
      </c>
      <c r="F324" s="3">
        <f>IF(Inputs!$B$26&lt;&gt;"Ready to model","PENDING INPUTS",MIN(B324+D324,Inputs!$B$6))</f>
        <v>0</v>
      </c>
      <c r="G324" s="3">
        <f>IF(Inputs!$B$26&lt;&gt;"Ready to model","PENDING INPUTS",MIN(C324+E324,Inputs!$B$9))</f>
        <v>0</v>
      </c>
      <c r="H324" s="3">
        <f>IF(Inputs!$B$26&lt;&gt;"Ready to model","PENDING INPUTS",F324+G324)</f>
        <v>0</v>
      </c>
      <c r="I324" s="3">
        <f>IF(Inputs!$B$26&lt;&gt;"Ready to model","PENDING INPUTS",MAX(0,F324+G324-H324))</f>
        <v>0</v>
      </c>
      <c r="J324" s="3">
        <f>IF(Inputs!$B$26&lt;&gt;"Ready to model","PENDING INPUTS",IF(F324+G324&gt;H324,IF(F324+G324=0,0,H324*F324/(F324+G324)),MIN(B324+D324,F324+MAX(0,H324-F324-G324-IF((Inputs!$B$5)&lt;Inputs!$B$5,C324+E324-G324,0)))))</f>
        <v>0</v>
      </c>
      <c r="K324" s="3">
        <f>IF(Inputs!$B$26&lt;&gt;"Ready to model","PENDING INPUTS",MIN(C324+E324,MAX(0,H324-J324)))</f>
        <v>0</v>
      </c>
      <c r="L324" s="3">
        <f>IF(Inputs!$B$26&lt;&gt;"Ready to model","PENDING INPUTS",MAX(0,B324+D324-J324))</f>
        <v>0</v>
      </c>
      <c r="M324" s="3">
        <f>IF(Inputs!$B$26&lt;&gt;"Ready to model","PENDING INPUTS",MAX(0,C324+E324-K324))</f>
        <v>0</v>
      </c>
      <c r="N324" s="3">
        <f>IF(Inputs!$B$26&lt;&gt;"Ready to model","PENDING INPUTS",L324+M324)</f>
        <v>0</v>
      </c>
      <c r="O324" s="3">
        <f>IF(Inputs!$B$26&lt;&gt;"Ready to model","PENDING INPUTS",D324+E324+O323)</f>
        <v>5438.9299999999994</v>
      </c>
      <c r="P324" s="3">
        <f>IF(Inputs!$B$26&lt;&gt;"Ready to model","PENDING INPUTS",J324+K324+P323)</f>
        <v>15338.93</v>
      </c>
    </row>
    <row r="325" spans="1:16" ht="27.95" customHeight="1" x14ac:dyDescent="0.25">
      <c r="A325">
        <v>321</v>
      </c>
      <c r="B325" s="3">
        <f>IF(Inputs!$B$26&lt;&gt;"Ready to model","PENDING INPUTS",L324)</f>
        <v>0</v>
      </c>
      <c r="C325" s="3">
        <f>IF(Inputs!$B$26&lt;&gt;"Ready to model","PENDING INPUTS",M324)</f>
        <v>0</v>
      </c>
      <c r="D325" s="3">
        <f>IF(Inputs!$B$26&lt;&gt;"Ready to model","PENDING INPUTS",ROUND(B325*(Inputs!$B$5)/12,2))</f>
        <v>0</v>
      </c>
      <c r="E325" s="3">
        <f>IF(Inputs!$B$26&lt;&gt;"Ready to model","PENDING INPUTS",ROUND(C325*Inputs!$B$5/12,2))</f>
        <v>0</v>
      </c>
      <c r="F325" s="3">
        <f>IF(Inputs!$B$26&lt;&gt;"Ready to model","PENDING INPUTS",MIN(B325+D325,Inputs!$B$6))</f>
        <v>0</v>
      </c>
      <c r="G325" s="3">
        <f>IF(Inputs!$B$26&lt;&gt;"Ready to model","PENDING INPUTS",MIN(C325+E325,Inputs!$B$9))</f>
        <v>0</v>
      </c>
      <c r="H325" s="3">
        <f>IF(Inputs!$B$26&lt;&gt;"Ready to model","PENDING INPUTS",F325+G325)</f>
        <v>0</v>
      </c>
      <c r="I325" s="3">
        <f>IF(Inputs!$B$26&lt;&gt;"Ready to model","PENDING INPUTS",MAX(0,F325+G325-H325))</f>
        <v>0</v>
      </c>
      <c r="J325" s="3">
        <f>IF(Inputs!$B$26&lt;&gt;"Ready to model","PENDING INPUTS",IF(F325+G325&gt;H325,IF(F325+G325=0,0,H325*F325/(F325+G325)),MIN(B325+D325,F325+MAX(0,H325-F325-G325-IF((Inputs!$B$5)&lt;Inputs!$B$5,C325+E325-G325,0)))))</f>
        <v>0</v>
      </c>
      <c r="K325" s="3">
        <f>IF(Inputs!$B$26&lt;&gt;"Ready to model","PENDING INPUTS",MIN(C325+E325,MAX(0,H325-J325)))</f>
        <v>0</v>
      </c>
      <c r="L325" s="3">
        <f>IF(Inputs!$B$26&lt;&gt;"Ready to model","PENDING INPUTS",MAX(0,B325+D325-J325))</f>
        <v>0</v>
      </c>
      <c r="M325" s="3">
        <f>IF(Inputs!$B$26&lt;&gt;"Ready to model","PENDING INPUTS",MAX(0,C325+E325-K325))</f>
        <v>0</v>
      </c>
      <c r="N325" s="3">
        <f>IF(Inputs!$B$26&lt;&gt;"Ready to model","PENDING INPUTS",L325+M325)</f>
        <v>0</v>
      </c>
      <c r="O325" s="3">
        <f>IF(Inputs!$B$26&lt;&gt;"Ready to model","PENDING INPUTS",D325+E325+O324)</f>
        <v>5438.9299999999994</v>
      </c>
      <c r="P325" s="3">
        <f>IF(Inputs!$B$26&lt;&gt;"Ready to model","PENDING INPUTS",J325+K325+P324)</f>
        <v>15338.93</v>
      </c>
    </row>
    <row r="326" spans="1:16" ht="27.95" customHeight="1" x14ac:dyDescent="0.25">
      <c r="A326">
        <v>322</v>
      </c>
      <c r="B326" s="3">
        <f>IF(Inputs!$B$26&lt;&gt;"Ready to model","PENDING INPUTS",L325)</f>
        <v>0</v>
      </c>
      <c r="C326" s="3">
        <f>IF(Inputs!$B$26&lt;&gt;"Ready to model","PENDING INPUTS",M325)</f>
        <v>0</v>
      </c>
      <c r="D326" s="3">
        <f>IF(Inputs!$B$26&lt;&gt;"Ready to model","PENDING INPUTS",ROUND(B326*(Inputs!$B$5)/12,2))</f>
        <v>0</v>
      </c>
      <c r="E326" s="3">
        <f>IF(Inputs!$B$26&lt;&gt;"Ready to model","PENDING INPUTS",ROUND(C326*Inputs!$B$5/12,2))</f>
        <v>0</v>
      </c>
      <c r="F326" s="3">
        <f>IF(Inputs!$B$26&lt;&gt;"Ready to model","PENDING INPUTS",MIN(B326+D326,Inputs!$B$6))</f>
        <v>0</v>
      </c>
      <c r="G326" s="3">
        <f>IF(Inputs!$B$26&lt;&gt;"Ready to model","PENDING INPUTS",MIN(C326+E326,Inputs!$B$9))</f>
        <v>0</v>
      </c>
      <c r="H326" s="3">
        <f>IF(Inputs!$B$26&lt;&gt;"Ready to model","PENDING INPUTS",F326+G326)</f>
        <v>0</v>
      </c>
      <c r="I326" s="3">
        <f>IF(Inputs!$B$26&lt;&gt;"Ready to model","PENDING INPUTS",MAX(0,F326+G326-H326))</f>
        <v>0</v>
      </c>
      <c r="J326" s="3">
        <f>IF(Inputs!$B$26&lt;&gt;"Ready to model","PENDING INPUTS",IF(F326+G326&gt;H326,IF(F326+G326=0,0,H326*F326/(F326+G326)),MIN(B326+D326,F326+MAX(0,H326-F326-G326-IF((Inputs!$B$5)&lt;Inputs!$B$5,C326+E326-G326,0)))))</f>
        <v>0</v>
      </c>
      <c r="K326" s="3">
        <f>IF(Inputs!$B$26&lt;&gt;"Ready to model","PENDING INPUTS",MIN(C326+E326,MAX(0,H326-J326)))</f>
        <v>0</v>
      </c>
      <c r="L326" s="3">
        <f>IF(Inputs!$B$26&lt;&gt;"Ready to model","PENDING INPUTS",MAX(0,B326+D326-J326))</f>
        <v>0</v>
      </c>
      <c r="M326" s="3">
        <f>IF(Inputs!$B$26&lt;&gt;"Ready to model","PENDING INPUTS",MAX(0,C326+E326-K326))</f>
        <v>0</v>
      </c>
      <c r="N326" s="3">
        <f>IF(Inputs!$B$26&lt;&gt;"Ready to model","PENDING INPUTS",L326+M326)</f>
        <v>0</v>
      </c>
      <c r="O326" s="3">
        <f>IF(Inputs!$B$26&lt;&gt;"Ready to model","PENDING INPUTS",D326+E326+O325)</f>
        <v>5438.9299999999994</v>
      </c>
      <c r="P326" s="3">
        <f>IF(Inputs!$B$26&lt;&gt;"Ready to model","PENDING INPUTS",J326+K326+P325)</f>
        <v>15338.93</v>
      </c>
    </row>
    <row r="327" spans="1:16" ht="27.95" customHeight="1" x14ac:dyDescent="0.25">
      <c r="A327">
        <v>323</v>
      </c>
      <c r="B327" s="3">
        <f>IF(Inputs!$B$26&lt;&gt;"Ready to model","PENDING INPUTS",L326)</f>
        <v>0</v>
      </c>
      <c r="C327" s="3">
        <f>IF(Inputs!$B$26&lt;&gt;"Ready to model","PENDING INPUTS",M326)</f>
        <v>0</v>
      </c>
      <c r="D327" s="3">
        <f>IF(Inputs!$B$26&lt;&gt;"Ready to model","PENDING INPUTS",ROUND(B327*(Inputs!$B$5)/12,2))</f>
        <v>0</v>
      </c>
      <c r="E327" s="3">
        <f>IF(Inputs!$B$26&lt;&gt;"Ready to model","PENDING INPUTS",ROUND(C327*Inputs!$B$5/12,2))</f>
        <v>0</v>
      </c>
      <c r="F327" s="3">
        <f>IF(Inputs!$B$26&lt;&gt;"Ready to model","PENDING INPUTS",MIN(B327+D327,Inputs!$B$6))</f>
        <v>0</v>
      </c>
      <c r="G327" s="3">
        <f>IF(Inputs!$B$26&lt;&gt;"Ready to model","PENDING INPUTS",MIN(C327+E327,Inputs!$B$9))</f>
        <v>0</v>
      </c>
      <c r="H327" s="3">
        <f>IF(Inputs!$B$26&lt;&gt;"Ready to model","PENDING INPUTS",F327+G327)</f>
        <v>0</v>
      </c>
      <c r="I327" s="3">
        <f>IF(Inputs!$B$26&lt;&gt;"Ready to model","PENDING INPUTS",MAX(0,F327+G327-H327))</f>
        <v>0</v>
      </c>
      <c r="J327" s="3">
        <f>IF(Inputs!$B$26&lt;&gt;"Ready to model","PENDING INPUTS",IF(F327+G327&gt;H327,IF(F327+G327=0,0,H327*F327/(F327+G327)),MIN(B327+D327,F327+MAX(0,H327-F327-G327-IF((Inputs!$B$5)&lt;Inputs!$B$5,C327+E327-G327,0)))))</f>
        <v>0</v>
      </c>
      <c r="K327" s="3">
        <f>IF(Inputs!$B$26&lt;&gt;"Ready to model","PENDING INPUTS",MIN(C327+E327,MAX(0,H327-J327)))</f>
        <v>0</v>
      </c>
      <c r="L327" s="3">
        <f>IF(Inputs!$B$26&lt;&gt;"Ready to model","PENDING INPUTS",MAX(0,B327+D327-J327))</f>
        <v>0</v>
      </c>
      <c r="M327" s="3">
        <f>IF(Inputs!$B$26&lt;&gt;"Ready to model","PENDING INPUTS",MAX(0,C327+E327-K327))</f>
        <v>0</v>
      </c>
      <c r="N327" s="3">
        <f>IF(Inputs!$B$26&lt;&gt;"Ready to model","PENDING INPUTS",L327+M327)</f>
        <v>0</v>
      </c>
      <c r="O327" s="3">
        <f>IF(Inputs!$B$26&lt;&gt;"Ready to model","PENDING INPUTS",D327+E327+O326)</f>
        <v>5438.9299999999994</v>
      </c>
      <c r="P327" s="3">
        <f>IF(Inputs!$B$26&lt;&gt;"Ready to model","PENDING INPUTS",J327+K327+P326)</f>
        <v>15338.93</v>
      </c>
    </row>
    <row r="328" spans="1:16" ht="27.95" customHeight="1" x14ac:dyDescent="0.25">
      <c r="A328">
        <v>324</v>
      </c>
      <c r="B328" s="3">
        <f>IF(Inputs!$B$26&lt;&gt;"Ready to model","PENDING INPUTS",L327)</f>
        <v>0</v>
      </c>
      <c r="C328" s="3">
        <f>IF(Inputs!$B$26&lt;&gt;"Ready to model","PENDING INPUTS",M327)</f>
        <v>0</v>
      </c>
      <c r="D328" s="3">
        <f>IF(Inputs!$B$26&lt;&gt;"Ready to model","PENDING INPUTS",ROUND(B328*(Inputs!$B$5)/12,2))</f>
        <v>0</v>
      </c>
      <c r="E328" s="3">
        <f>IF(Inputs!$B$26&lt;&gt;"Ready to model","PENDING INPUTS",ROUND(C328*Inputs!$B$5/12,2))</f>
        <v>0</v>
      </c>
      <c r="F328" s="3">
        <f>IF(Inputs!$B$26&lt;&gt;"Ready to model","PENDING INPUTS",MIN(B328+D328,Inputs!$B$6))</f>
        <v>0</v>
      </c>
      <c r="G328" s="3">
        <f>IF(Inputs!$B$26&lt;&gt;"Ready to model","PENDING INPUTS",MIN(C328+E328,Inputs!$B$9))</f>
        <v>0</v>
      </c>
      <c r="H328" s="3">
        <f>IF(Inputs!$B$26&lt;&gt;"Ready to model","PENDING INPUTS",F328+G328)</f>
        <v>0</v>
      </c>
      <c r="I328" s="3">
        <f>IF(Inputs!$B$26&lt;&gt;"Ready to model","PENDING INPUTS",MAX(0,F328+G328-H328))</f>
        <v>0</v>
      </c>
      <c r="J328" s="3">
        <f>IF(Inputs!$B$26&lt;&gt;"Ready to model","PENDING INPUTS",IF(F328+G328&gt;H328,IF(F328+G328=0,0,H328*F328/(F328+G328)),MIN(B328+D328,F328+MAX(0,H328-F328-G328-IF((Inputs!$B$5)&lt;Inputs!$B$5,C328+E328-G328,0)))))</f>
        <v>0</v>
      </c>
      <c r="K328" s="3">
        <f>IF(Inputs!$B$26&lt;&gt;"Ready to model","PENDING INPUTS",MIN(C328+E328,MAX(0,H328-J328)))</f>
        <v>0</v>
      </c>
      <c r="L328" s="3">
        <f>IF(Inputs!$B$26&lt;&gt;"Ready to model","PENDING INPUTS",MAX(0,B328+D328-J328))</f>
        <v>0</v>
      </c>
      <c r="M328" s="3">
        <f>IF(Inputs!$B$26&lt;&gt;"Ready to model","PENDING INPUTS",MAX(0,C328+E328-K328))</f>
        <v>0</v>
      </c>
      <c r="N328" s="3">
        <f>IF(Inputs!$B$26&lt;&gt;"Ready to model","PENDING INPUTS",L328+M328)</f>
        <v>0</v>
      </c>
      <c r="O328" s="3">
        <f>IF(Inputs!$B$26&lt;&gt;"Ready to model","PENDING INPUTS",D328+E328+O327)</f>
        <v>5438.9299999999994</v>
      </c>
      <c r="P328" s="3">
        <f>IF(Inputs!$B$26&lt;&gt;"Ready to model","PENDING INPUTS",J328+K328+P327)</f>
        <v>15338.93</v>
      </c>
    </row>
    <row r="329" spans="1:16" ht="27.95" customHeight="1" x14ac:dyDescent="0.25">
      <c r="A329">
        <v>325</v>
      </c>
      <c r="B329" s="3">
        <f>IF(Inputs!$B$26&lt;&gt;"Ready to model","PENDING INPUTS",L328)</f>
        <v>0</v>
      </c>
      <c r="C329" s="3">
        <f>IF(Inputs!$B$26&lt;&gt;"Ready to model","PENDING INPUTS",M328)</f>
        <v>0</v>
      </c>
      <c r="D329" s="3">
        <f>IF(Inputs!$B$26&lt;&gt;"Ready to model","PENDING INPUTS",ROUND(B329*(Inputs!$B$5)/12,2))</f>
        <v>0</v>
      </c>
      <c r="E329" s="3">
        <f>IF(Inputs!$B$26&lt;&gt;"Ready to model","PENDING INPUTS",ROUND(C329*Inputs!$B$5/12,2))</f>
        <v>0</v>
      </c>
      <c r="F329" s="3">
        <f>IF(Inputs!$B$26&lt;&gt;"Ready to model","PENDING INPUTS",MIN(B329+D329,Inputs!$B$6))</f>
        <v>0</v>
      </c>
      <c r="G329" s="3">
        <f>IF(Inputs!$B$26&lt;&gt;"Ready to model","PENDING INPUTS",MIN(C329+E329,Inputs!$B$9))</f>
        <v>0</v>
      </c>
      <c r="H329" s="3">
        <f>IF(Inputs!$B$26&lt;&gt;"Ready to model","PENDING INPUTS",F329+G329)</f>
        <v>0</v>
      </c>
      <c r="I329" s="3">
        <f>IF(Inputs!$B$26&lt;&gt;"Ready to model","PENDING INPUTS",MAX(0,F329+G329-H329))</f>
        <v>0</v>
      </c>
      <c r="J329" s="3">
        <f>IF(Inputs!$B$26&lt;&gt;"Ready to model","PENDING INPUTS",IF(F329+G329&gt;H329,IF(F329+G329=0,0,H329*F329/(F329+G329)),MIN(B329+D329,F329+MAX(0,H329-F329-G329-IF((Inputs!$B$5)&lt;Inputs!$B$5,C329+E329-G329,0)))))</f>
        <v>0</v>
      </c>
      <c r="K329" s="3">
        <f>IF(Inputs!$B$26&lt;&gt;"Ready to model","PENDING INPUTS",MIN(C329+E329,MAX(0,H329-J329)))</f>
        <v>0</v>
      </c>
      <c r="L329" s="3">
        <f>IF(Inputs!$B$26&lt;&gt;"Ready to model","PENDING INPUTS",MAX(0,B329+D329-J329))</f>
        <v>0</v>
      </c>
      <c r="M329" s="3">
        <f>IF(Inputs!$B$26&lt;&gt;"Ready to model","PENDING INPUTS",MAX(0,C329+E329-K329))</f>
        <v>0</v>
      </c>
      <c r="N329" s="3">
        <f>IF(Inputs!$B$26&lt;&gt;"Ready to model","PENDING INPUTS",L329+M329)</f>
        <v>0</v>
      </c>
      <c r="O329" s="3">
        <f>IF(Inputs!$B$26&lt;&gt;"Ready to model","PENDING INPUTS",D329+E329+O328)</f>
        <v>5438.9299999999994</v>
      </c>
      <c r="P329" s="3">
        <f>IF(Inputs!$B$26&lt;&gt;"Ready to model","PENDING INPUTS",J329+K329+P328)</f>
        <v>15338.93</v>
      </c>
    </row>
    <row r="330" spans="1:16" ht="27.95" customHeight="1" x14ac:dyDescent="0.25">
      <c r="A330">
        <v>326</v>
      </c>
      <c r="B330" s="3">
        <f>IF(Inputs!$B$26&lt;&gt;"Ready to model","PENDING INPUTS",L329)</f>
        <v>0</v>
      </c>
      <c r="C330" s="3">
        <f>IF(Inputs!$B$26&lt;&gt;"Ready to model","PENDING INPUTS",M329)</f>
        <v>0</v>
      </c>
      <c r="D330" s="3">
        <f>IF(Inputs!$B$26&lt;&gt;"Ready to model","PENDING INPUTS",ROUND(B330*(Inputs!$B$5)/12,2))</f>
        <v>0</v>
      </c>
      <c r="E330" s="3">
        <f>IF(Inputs!$B$26&lt;&gt;"Ready to model","PENDING INPUTS",ROUND(C330*Inputs!$B$5/12,2))</f>
        <v>0</v>
      </c>
      <c r="F330" s="3">
        <f>IF(Inputs!$B$26&lt;&gt;"Ready to model","PENDING INPUTS",MIN(B330+D330,Inputs!$B$6))</f>
        <v>0</v>
      </c>
      <c r="G330" s="3">
        <f>IF(Inputs!$B$26&lt;&gt;"Ready to model","PENDING INPUTS",MIN(C330+E330,Inputs!$B$9))</f>
        <v>0</v>
      </c>
      <c r="H330" s="3">
        <f>IF(Inputs!$B$26&lt;&gt;"Ready to model","PENDING INPUTS",F330+G330)</f>
        <v>0</v>
      </c>
      <c r="I330" s="3">
        <f>IF(Inputs!$B$26&lt;&gt;"Ready to model","PENDING INPUTS",MAX(0,F330+G330-H330))</f>
        <v>0</v>
      </c>
      <c r="J330" s="3">
        <f>IF(Inputs!$B$26&lt;&gt;"Ready to model","PENDING INPUTS",IF(F330+G330&gt;H330,IF(F330+G330=0,0,H330*F330/(F330+G330)),MIN(B330+D330,F330+MAX(0,H330-F330-G330-IF((Inputs!$B$5)&lt;Inputs!$B$5,C330+E330-G330,0)))))</f>
        <v>0</v>
      </c>
      <c r="K330" s="3">
        <f>IF(Inputs!$B$26&lt;&gt;"Ready to model","PENDING INPUTS",MIN(C330+E330,MAX(0,H330-J330)))</f>
        <v>0</v>
      </c>
      <c r="L330" s="3">
        <f>IF(Inputs!$B$26&lt;&gt;"Ready to model","PENDING INPUTS",MAX(0,B330+D330-J330))</f>
        <v>0</v>
      </c>
      <c r="M330" s="3">
        <f>IF(Inputs!$B$26&lt;&gt;"Ready to model","PENDING INPUTS",MAX(0,C330+E330-K330))</f>
        <v>0</v>
      </c>
      <c r="N330" s="3">
        <f>IF(Inputs!$B$26&lt;&gt;"Ready to model","PENDING INPUTS",L330+M330)</f>
        <v>0</v>
      </c>
      <c r="O330" s="3">
        <f>IF(Inputs!$B$26&lt;&gt;"Ready to model","PENDING INPUTS",D330+E330+O329)</f>
        <v>5438.9299999999994</v>
      </c>
      <c r="P330" s="3">
        <f>IF(Inputs!$B$26&lt;&gt;"Ready to model","PENDING INPUTS",J330+K330+P329)</f>
        <v>15338.93</v>
      </c>
    </row>
    <row r="331" spans="1:16" ht="27.95" customHeight="1" x14ac:dyDescent="0.25">
      <c r="A331">
        <v>327</v>
      </c>
      <c r="B331" s="3">
        <f>IF(Inputs!$B$26&lt;&gt;"Ready to model","PENDING INPUTS",L330)</f>
        <v>0</v>
      </c>
      <c r="C331" s="3">
        <f>IF(Inputs!$B$26&lt;&gt;"Ready to model","PENDING INPUTS",M330)</f>
        <v>0</v>
      </c>
      <c r="D331" s="3">
        <f>IF(Inputs!$B$26&lt;&gt;"Ready to model","PENDING INPUTS",ROUND(B331*(Inputs!$B$5)/12,2))</f>
        <v>0</v>
      </c>
      <c r="E331" s="3">
        <f>IF(Inputs!$B$26&lt;&gt;"Ready to model","PENDING INPUTS",ROUND(C331*Inputs!$B$5/12,2))</f>
        <v>0</v>
      </c>
      <c r="F331" s="3">
        <f>IF(Inputs!$B$26&lt;&gt;"Ready to model","PENDING INPUTS",MIN(B331+D331,Inputs!$B$6))</f>
        <v>0</v>
      </c>
      <c r="G331" s="3">
        <f>IF(Inputs!$B$26&lt;&gt;"Ready to model","PENDING INPUTS",MIN(C331+E331,Inputs!$B$9))</f>
        <v>0</v>
      </c>
      <c r="H331" s="3">
        <f>IF(Inputs!$B$26&lt;&gt;"Ready to model","PENDING INPUTS",F331+G331)</f>
        <v>0</v>
      </c>
      <c r="I331" s="3">
        <f>IF(Inputs!$B$26&lt;&gt;"Ready to model","PENDING INPUTS",MAX(0,F331+G331-H331))</f>
        <v>0</v>
      </c>
      <c r="J331" s="3">
        <f>IF(Inputs!$B$26&lt;&gt;"Ready to model","PENDING INPUTS",IF(F331+G331&gt;H331,IF(F331+G331=0,0,H331*F331/(F331+G331)),MIN(B331+D331,F331+MAX(0,H331-F331-G331-IF((Inputs!$B$5)&lt;Inputs!$B$5,C331+E331-G331,0)))))</f>
        <v>0</v>
      </c>
      <c r="K331" s="3">
        <f>IF(Inputs!$B$26&lt;&gt;"Ready to model","PENDING INPUTS",MIN(C331+E331,MAX(0,H331-J331)))</f>
        <v>0</v>
      </c>
      <c r="L331" s="3">
        <f>IF(Inputs!$B$26&lt;&gt;"Ready to model","PENDING INPUTS",MAX(0,B331+D331-J331))</f>
        <v>0</v>
      </c>
      <c r="M331" s="3">
        <f>IF(Inputs!$B$26&lt;&gt;"Ready to model","PENDING INPUTS",MAX(0,C331+E331-K331))</f>
        <v>0</v>
      </c>
      <c r="N331" s="3">
        <f>IF(Inputs!$B$26&lt;&gt;"Ready to model","PENDING INPUTS",L331+M331)</f>
        <v>0</v>
      </c>
      <c r="O331" s="3">
        <f>IF(Inputs!$B$26&lt;&gt;"Ready to model","PENDING INPUTS",D331+E331+O330)</f>
        <v>5438.9299999999994</v>
      </c>
      <c r="P331" s="3">
        <f>IF(Inputs!$B$26&lt;&gt;"Ready to model","PENDING INPUTS",J331+K331+P330)</f>
        <v>15338.93</v>
      </c>
    </row>
    <row r="332" spans="1:16" ht="27.95" customHeight="1" x14ac:dyDescent="0.25">
      <c r="A332">
        <v>328</v>
      </c>
      <c r="B332" s="3">
        <f>IF(Inputs!$B$26&lt;&gt;"Ready to model","PENDING INPUTS",L331)</f>
        <v>0</v>
      </c>
      <c r="C332" s="3">
        <f>IF(Inputs!$B$26&lt;&gt;"Ready to model","PENDING INPUTS",M331)</f>
        <v>0</v>
      </c>
      <c r="D332" s="3">
        <f>IF(Inputs!$B$26&lt;&gt;"Ready to model","PENDING INPUTS",ROUND(B332*(Inputs!$B$5)/12,2))</f>
        <v>0</v>
      </c>
      <c r="E332" s="3">
        <f>IF(Inputs!$B$26&lt;&gt;"Ready to model","PENDING INPUTS",ROUND(C332*Inputs!$B$5/12,2))</f>
        <v>0</v>
      </c>
      <c r="F332" s="3">
        <f>IF(Inputs!$B$26&lt;&gt;"Ready to model","PENDING INPUTS",MIN(B332+D332,Inputs!$B$6))</f>
        <v>0</v>
      </c>
      <c r="G332" s="3">
        <f>IF(Inputs!$B$26&lt;&gt;"Ready to model","PENDING INPUTS",MIN(C332+E332,Inputs!$B$9))</f>
        <v>0</v>
      </c>
      <c r="H332" s="3">
        <f>IF(Inputs!$B$26&lt;&gt;"Ready to model","PENDING INPUTS",F332+G332)</f>
        <v>0</v>
      </c>
      <c r="I332" s="3">
        <f>IF(Inputs!$B$26&lt;&gt;"Ready to model","PENDING INPUTS",MAX(0,F332+G332-H332))</f>
        <v>0</v>
      </c>
      <c r="J332" s="3">
        <f>IF(Inputs!$B$26&lt;&gt;"Ready to model","PENDING INPUTS",IF(F332+G332&gt;H332,IF(F332+G332=0,0,H332*F332/(F332+G332)),MIN(B332+D332,F332+MAX(0,H332-F332-G332-IF((Inputs!$B$5)&lt;Inputs!$B$5,C332+E332-G332,0)))))</f>
        <v>0</v>
      </c>
      <c r="K332" s="3">
        <f>IF(Inputs!$B$26&lt;&gt;"Ready to model","PENDING INPUTS",MIN(C332+E332,MAX(0,H332-J332)))</f>
        <v>0</v>
      </c>
      <c r="L332" s="3">
        <f>IF(Inputs!$B$26&lt;&gt;"Ready to model","PENDING INPUTS",MAX(0,B332+D332-J332))</f>
        <v>0</v>
      </c>
      <c r="M332" s="3">
        <f>IF(Inputs!$B$26&lt;&gt;"Ready to model","PENDING INPUTS",MAX(0,C332+E332-K332))</f>
        <v>0</v>
      </c>
      <c r="N332" s="3">
        <f>IF(Inputs!$B$26&lt;&gt;"Ready to model","PENDING INPUTS",L332+M332)</f>
        <v>0</v>
      </c>
      <c r="O332" s="3">
        <f>IF(Inputs!$B$26&lt;&gt;"Ready to model","PENDING INPUTS",D332+E332+O331)</f>
        <v>5438.9299999999994</v>
      </c>
      <c r="P332" s="3">
        <f>IF(Inputs!$B$26&lt;&gt;"Ready to model","PENDING INPUTS",J332+K332+P331)</f>
        <v>15338.93</v>
      </c>
    </row>
    <row r="333" spans="1:16" ht="27.95" customHeight="1" x14ac:dyDescent="0.25">
      <c r="A333">
        <v>329</v>
      </c>
      <c r="B333" s="3">
        <f>IF(Inputs!$B$26&lt;&gt;"Ready to model","PENDING INPUTS",L332)</f>
        <v>0</v>
      </c>
      <c r="C333" s="3">
        <f>IF(Inputs!$B$26&lt;&gt;"Ready to model","PENDING INPUTS",M332)</f>
        <v>0</v>
      </c>
      <c r="D333" s="3">
        <f>IF(Inputs!$B$26&lt;&gt;"Ready to model","PENDING INPUTS",ROUND(B333*(Inputs!$B$5)/12,2))</f>
        <v>0</v>
      </c>
      <c r="E333" s="3">
        <f>IF(Inputs!$B$26&lt;&gt;"Ready to model","PENDING INPUTS",ROUND(C333*Inputs!$B$5/12,2))</f>
        <v>0</v>
      </c>
      <c r="F333" s="3">
        <f>IF(Inputs!$B$26&lt;&gt;"Ready to model","PENDING INPUTS",MIN(B333+D333,Inputs!$B$6))</f>
        <v>0</v>
      </c>
      <c r="G333" s="3">
        <f>IF(Inputs!$B$26&lt;&gt;"Ready to model","PENDING INPUTS",MIN(C333+E333,Inputs!$B$9))</f>
        <v>0</v>
      </c>
      <c r="H333" s="3">
        <f>IF(Inputs!$B$26&lt;&gt;"Ready to model","PENDING INPUTS",F333+G333)</f>
        <v>0</v>
      </c>
      <c r="I333" s="3">
        <f>IF(Inputs!$B$26&lt;&gt;"Ready to model","PENDING INPUTS",MAX(0,F333+G333-H333))</f>
        <v>0</v>
      </c>
      <c r="J333" s="3">
        <f>IF(Inputs!$B$26&lt;&gt;"Ready to model","PENDING INPUTS",IF(F333+G333&gt;H333,IF(F333+G333=0,0,H333*F333/(F333+G333)),MIN(B333+D333,F333+MAX(0,H333-F333-G333-IF((Inputs!$B$5)&lt;Inputs!$B$5,C333+E333-G333,0)))))</f>
        <v>0</v>
      </c>
      <c r="K333" s="3">
        <f>IF(Inputs!$B$26&lt;&gt;"Ready to model","PENDING INPUTS",MIN(C333+E333,MAX(0,H333-J333)))</f>
        <v>0</v>
      </c>
      <c r="L333" s="3">
        <f>IF(Inputs!$B$26&lt;&gt;"Ready to model","PENDING INPUTS",MAX(0,B333+D333-J333))</f>
        <v>0</v>
      </c>
      <c r="M333" s="3">
        <f>IF(Inputs!$B$26&lt;&gt;"Ready to model","PENDING INPUTS",MAX(0,C333+E333-K333))</f>
        <v>0</v>
      </c>
      <c r="N333" s="3">
        <f>IF(Inputs!$B$26&lt;&gt;"Ready to model","PENDING INPUTS",L333+M333)</f>
        <v>0</v>
      </c>
      <c r="O333" s="3">
        <f>IF(Inputs!$B$26&lt;&gt;"Ready to model","PENDING INPUTS",D333+E333+O332)</f>
        <v>5438.9299999999994</v>
      </c>
      <c r="P333" s="3">
        <f>IF(Inputs!$B$26&lt;&gt;"Ready to model","PENDING INPUTS",J333+K333+P332)</f>
        <v>15338.93</v>
      </c>
    </row>
    <row r="334" spans="1:16" ht="27.95" customHeight="1" x14ac:dyDescent="0.25">
      <c r="A334">
        <v>330</v>
      </c>
      <c r="B334" s="3">
        <f>IF(Inputs!$B$26&lt;&gt;"Ready to model","PENDING INPUTS",L333)</f>
        <v>0</v>
      </c>
      <c r="C334" s="3">
        <f>IF(Inputs!$B$26&lt;&gt;"Ready to model","PENDING INPUTS",M333)</f>
        <v>0</v>
      </c>
      <c r="D334" s="3">
        <f>IF(Inputs!$B$26&lt;&gt;"Ready to model","PENDING INPUTS",ROUND(B334*(Inputs!$B$5)/12,2))</f>
        <v>0</v>
      </c>
      <c r="E334" s="3">
        <f>IF(Inputs!$B$26&lt;&gt;"Ready to model","PENDING INPUTS",ROUND(C334*Inputs!$B$5/12,2))</f>
        <v>0</v>
      </c>
      <c r="F334" s="3">
        <f>IF(Inputs!$B$26&lt;&gt;"Ready to model","PENDING INPUTS",MIN(B334+D334,Inputs!$B$6))</f>
        <v>0</v>
      </c>
      <c r="G334" s="3">
        <f>IF(Inputs!$B$26&lt;&gt;"Ready to model","PENDING INPUTS",MIN(C334+E334,Inputs!$B$9))</f>
        <v>0</v>
      </c>
      <c r="H334" s="3">
        <f>IF(Inputs!$B$26&lt;&gt;"Ready to model","PENDING INPUTS",F334+G334)</f>
        <v>0</v>
      </c>
      <c r="I334" s="3">
        <f>IF(Inputs!$B$26&lt;&gt;"Ready to model","PENDING INPUTS",MAX(0,F334+G334-H334))</f>
        <v>0</v>
      </c>
      <c r="J334" s="3">
        <f>IF(Inputs!$B$26&lt;&gt;"Ready to model","PENDING INPUTS",IF(F334+G334&gt;H334,IF(F334+G334=0,0,H334*F334/(F334+G334)),MIN(B334+D334,F334+MAX(0,H334-F334-G334-IF((Inputs!$B$5)&lt;Inputs!$B$5,C334+E334-G334,0)))))</f>
        <v>0</v>
      </c>
      <c r="K334" s="3">
        <f>IF(Inputs!$B$26&lt;&gt;"Ready to model","PENDING INPUTS",MIN(C334+E334,MAX(0,H334-J334)))</f>
        <v>0</v>
      </c>
      <c r="L334" s="3">
        <f>IF(Inputs!$B$26&lt;&gt;"Ready to model","PENDING INPUTS",MAX(0,B334+D334-J334))</f>
        <v>0</v>
      </c>
      <c r="M334" s="3">
        <f>IF(Inputs!$B$26&lt;&gt;"Ready to model","PENDING INPUTS",MAX(0,C334+E334-K334))</f>
        <v>0</v>
      </c>
      <c r="N334" s="3">
        <f>IF(Inputs!$B$26&lt;&gt;"Ready to model","PENDING INPUTS",L334+M334)</f>
        <v>0</v>
      </c>
      <c r="O334" s="3">
        <f>IF(Inputs!$B$26&lt;&gt;"Ready to model","PENDING INPUTS",D334+E334+O333)</f>
        <v>5438.9299999999994</v>
      </c>
      <c r="P334" s="3">
        <f>IF(Inputs!$B$26&lt;&gt;"Ready to model","PENDING INPUTS",J334+K334+P333)</f>
        <v>15338.93</v>
      </c>
    </row>
    <row r="335" spans="1:16" ht="27.95" customHeight="1" x14ac:dyDescent="0.25">
      <c r="A335">
        <v>331</v>
      </c>
      <c r="B335" s="3">
        <f>IF(Inputs!$B$26&lt;&gt;"Ready to model","PENDING INPUTS",L334)</f>
        <v>0</v>
      </c>
      <c r="C335" s="3">
        <f>IF(Inputs!$B$26&lt;&gt;"Ready to model","PENDING INPUTS",M334)</f>
        <v>0</v>
      </c>
      <c r="D335" s="3">
        <f>IF(Inputs!$B$26&lt;&gt;"Ready to model","PENDING INPUTS",ROUND(B335*(Inputs!$B$5)/12,2))</f>
        <v>0</v>
      </c>
      <c r="E335" s="3">
        <f>IF(Inputs!$B$26&lt;&gt;"Ready to model","PENDING INPUTS",ROUND(C335*Inputs!$B$5/12,2))</f>
        <v>0</v>
      </c>
      <c r="F335" s="3">
        <f>IF(Inputs!$B$26&lt;&gt;"Ready to model","PENDING INPUTS",MIN(B335+D335,Inputs!$B$6))</f>
        <v>0</v>
      </c>
      <c r="G335" s="3">
        <f>IF(Inputs!$B$26&lt;&gt;"Ready to model","PENDING INPUTS",MIN(C335+E335,Inputs!$B$9))</f>
        <v>0</v>
      </c>
      <c r="H335" s="3">
        <f>IF(Inputs!$B$26&lt;&gt;"Ready to model","PENDING INPUTS",F335+G335)</f>
        <v>0</v>
      </c>
      <c r="I335" s="3">
        <f>IF(Inputs!$B$26&lt;&gt;"Ready to model","PENDING INPUTS",MAX(0,F335+G335-H335))</f>
        <v>0</v>
      </c>
      <c r="J335" s="3">
        <f>IF(Inputs!$B$26&lt;&gt;"Ready to model","PENDING INPUTS",IF(F335+G335&gt;H335,IF(F335+G335=0,0,H335*F335/(F335+G335)),MIN(B335+D335,F335+MAX(0,H335-F335-G335-IF((Inputs!$B$5)&lt;Inputs!$B$5,C335+E335-G335,0)))))</f>
        <v>0</v>
      </c>
      <c r="K335" s="3">
        <f>IF(Inputs!$B$26&lt;&gt;"Ready to model","PENDING INPUTS",MIN(C335+E335,MAX(0,H335-J335)))</f>
        <v>0</v>
      </c>
      <c r="L335" s="3">
        <f>IF(Inputs!$B$26&lt;&gt;"Ready to model","PENDING INPUTS",MAX(0,B335+D335-J335))</f>
        <v>0</v>
      </c>
      <c r="M335" s="3">
        <f>IF(Inputs!$B$26&lt;&gt;"Ready to model","PENDING INPUTS",MAX(0,C335+E335-K335))</f>
        <v>0</v>
      </c>
      <c r="N335" s="3">
        <f>IF(Inputs!$B$26&lt;&gt;"Ready to model","PENDING INPUTS",L335+M335)</f>
        <v>0</v>
      </c>
      <c r="O335" s="3">
        <f>IF(Inputs!$B$26&lt;&gt;"Ready to model","PENDING INPUTS",D335+E335+O334)</f>
        <v>5438.9299999999994</v>
      </c>
      <c r="P335" s="3">
        <f>IF(Inputs!$B$26&lt;&gt;"Ready to model","PENDING INPUTS",J335+K335+P334)</f>
        <v>15338.93</v>
      </c>
    </row>
    <row r="336" spans="1:16" ht="27.95" customHeight="1" x14ac:dyDescent="0.25">
      <c r="A336">
        <v>332</v>
      </c>
      <c r="B336" s="3">
        <f>IF(Inputs!$B$26&lt;&gt;"Ready to model","PENDING INPUTS",L335)</f>
        <v>0</v>
      </c>
      <c r="C336" s="3">
        <f>IF(Inputs!$B$26&lt;&gt;"Ready to model","PENDING INPUTS",M335)</f>
        <v>0</v>
      </c>
      <c r="D336" s="3">
        <f>IF(Inputs!$B$26&lt;&gt;"Ready to model","PENDING INPUTS",ROUND(B336*(Inputs!$B$5)/12,2))</f>
        <v>0</v>
      </c>
      <c r="E336" s="3">
        <f>IF(Inputs!$B$26&lt;&gt;"Ready to model","PENDING INPUTS",ROUND(C336*Inputs!$B$5/12,2))</f>
        <v>0</v>
      </c>
      <c r="F336" s="3">
        <f>IF(Inputs!$B$26&lt;&gt;"Ready to model","PENDING INPUTS",MIN(B336+D336,Inputs!$B$6))</f>
        <v>0</v>
      </c>
      <c r="G336" s="3">
        <f>IF(Inputs!$B$26&lt;&gt;"Ready to model","PENDING INPUTS",MIN(C336+E336,Inputs!$B$9))</f>
        <v>0</v>
      </c>
      <c r="H336" s="3">
        <f>IF(Inputs!$B$26&lt;&gt;"Ready to model","PENDING INPUTS",F336+G336)</f>
        <v>0</v>
      </c>
      <c r="I336" s="3">
        <f>IF(Inputs!$B$26&lt;&gt;"Ready to model","PENDING INPUTS",MAX(0,F336+G336-H336))</f>
        <v>0</v>
      </c>
      <c r="J336" s="3">
        <f>IF(Inputs!$B$26&lt;&gt;"Ready to model","PENDING INPUTS",IF(F336+G336&gt;H336,IF(F336+G336=0,0,H336*F336/(F336+G336)),MIN(B336+D336,F336+MAX(0,H336-F336-G336-IF((Inputs!$B$5)&lt;Inputs!$B$5,C336+E336-G336,0)))))</f>
        <v>0</v>
      </c>
      <c r="K336" s="3">
        <f>IF(Inputs!$B$26&lt;&gt;"Ready to model","PENDING INPUTS",MIN(C336+E336,MAX(0,H336-J336)))</f>
        <v>0</v>
      </c>
      <c r="L336" s="3">
        <f>IF(Inputs!$B$26&lt;&gt;"Ready to model","PENDING INPUTS",MAX(0,B336+D336-J336))</f>
        <v>0</v>
      </c>
      <c r="M336" s="3">
        <f>IF(Inputs!$B$26&lt;&gt;"Ready to model","PENDING INPUTS",MAX(0,C336+E336-K336))</f>
        <v>0</v>
      </c>
      <c r="N336" s="3">
        <f>IF(Inputs!$B$26&lt;&gt;"Ready to model","PENDING INPUTS",L336+M336)</f>
        <v>0</v>
      </c>
      <c r="O336" s="3">
        <f>IF(Inputs!$B$26&lt;&gt;"Ready to model","PENDING INPUTS",D336+E336+O335)</f>
        <v>5438.9299999999994</v>
      </c>
      <c r="P336" s="3">
        <f>IF(Inputs!$B$26&lt;&gt;"Ready to model","PENDING INPUTS",J336+K336+P335)</f>
        <v>15338.93</v>
      </c>
    </row>
    <row r="337" spans="1:16" ht="27.95" customHeight="1" x14ac:dyDescent="0.25">
      <c r="A337">
        <v>333</v>
      </c>
      <c r="B337" s="3">
        <f>IF(Inputs!$B$26&lt;&gt;"Ready to model","PENDING INPUTS",L336)</f>
        <v>0</v>
      </c>
      <c r="C337" s="3">
        <f>IF(Inputs!$B$26&lt;&gt;"Ready to model","PENDING INPUTS",M336)</f>
        <v>0</v>
      </c>
      <c r="D337" s="3">
        <f>IF(Inputs!$B$26&lt;&gt;"Ready to model","PENDING INPUTS",ROUND(B337*(Inputs!$B$5)/12,2))</f>
        <v>0</v>
      </c>
      <c r="E337" s="3">
        <f>IF(Inputs!$B$26&lt;&gt;"Ready to model","PENDING INPUTS",ROUND(C337*Inputs!$B$5/12,2))</f>
        <v>0</v>
      </c>
      <c r="F337" s="3">
        <f>IF(Inputs!$B$26&lt;&gt;"Ready to model","PENDING INPUTS",MIN(B337+D337,Inputs!$B$6))</f>
        <v>0</v>
      </c>
      <c r="G337" s="3">
        <f>IF(Inputs!$B$26&lt;&gt;"Ready to model","PENDING INPUTS",MIN(C337+E337,Inputs!$B$9))</f>
        <v>0</v>
      </c>
      <c r="H337" s="3">
        <f>IF(Inputs!$B$26&lt;&gt;"Ready to model","PENDING INPUTS",F337+G337)</f>
        <v>0</v>
      </c>
      <c r="I337" s="3">
        <f>IF(Inputs!$B$26&lt;&gt;"Ready to model","PENDING INPUTS",MAX(0,F337+G337-H337))</f>
        <v>0</v>
      </c>
      <c r="J337" s="3">
        <f>IF(Inputs!$B$26&lt;&gt;"Ready to model","PENDING INPUTS",IF(F337+G337&gt;H337,IF(F337+G337=0,0,H337*F337/(F337+G337)),MIN(B337+D337,F337+MAX(0,H337-F337-G337-IF((Inputs!$B$5)&lt;Inputs!$B$5,C337+E337-G337,0)))))</f>
        <v>0</v>
      </c>
      <c r="K337" s="3">
        <f>IF(Inputs!$B$26&lt;&gt;"Ready to model","PENDING INPUTS",MIN(C337+E337,MAX(0,H337-J337)))</f>
        <v>0</v>
      </c>
      <c r="L337" s="3">
        <f>IF(Inputs!$B$26&lt;&gt;"Ready to model","PENDING INPUTS",MAX(0,B337+D337-J337))</f>
        <v>0</v>
      </c>
      <c r="M337" s="3">
        <f>IF(Inputs!$B$26&lt;&gt;"Ready to model","PENDING INPUTS",MAX(0,C337+E337-K337))</f>
        <v>0</v>
      </c>
      <c r="N337" s="3">
        <f>IF(Inputs!$B$26&lt;&gt;"Ready to model","PENDING INPUTS",L337+M337)</f>
        <v>0</v>
      </c>
      <c r="O337" s="3">
        <f>IF(Inputs!$B$26&lt;&gt;"Ready to model","PENDING INPUTS",D337+E337+O336)</f>
        <v>5438.9299999999994</v>
      </c>
      <c r="P337" s="3">
        <f>IF(Inputs!$B$26&lt;&gt;"Ready to model","PENDING INPUTS",J337+K337+P336)</f>
        <v>15338.93</v>
      </c>
    </row>
    <row r="338" spans="1:16" ht="27.95" customHeight="1" x14ac:dyDescent="0.25">
      <c r="A338">
        <v>334</v>
      </c>
      <c r="B338" s="3">
        <f>IF(Inputs!$B$26&lt;&gt;"Ready to model","PENDING INPUTS",L337)</f>
        <v>0</v>
      </c>
      <c r="C338" s="3">
        <f>IF(Inputs!$B$26&lt;&gt;"Ready to model","PENDING INPUTS",M337)</f>
        <v>0</v>
      </c>
      <c r="D338" s="3">
        <f>IF(Inputs!$B$26&lt;&gt;"Ready to model","PENDING INPUTS",ROUND(B338*(Inputs!$B$5)/12,2))</f>
        <v>0</v>
      </c>
      <c r="E338" s="3">
        <f>IF(Inputs!$B$26&lt;&gt;"Ready to model","PENDING INPUTS",ROUND(C338*Inputs!$B$5/12,2))</f>
        <v>0</v>
      </c>
      <c r="F338" s="3">
        <f>IF(Inputs!$B$26&lt;&gt;"Ready to model","PENDING INPUTS",MIN(B338+D338,Inputs!$B$6))</f>
        <v>0</v>
      </c>
      <c r="G338" s="3">
        <f>IF(Inputs!$B$26&lt;&gt;"Ready to model","PENDING INPUTS",MIN(C338+E338,Inputs!$B$9))</f>
        <v>0</v>
      </c>
      <c r="H338" s="3">
        <f>IF(Inputs!$B$26&lt;&gt;"Ready to model","PENDING INPUTS",F338+G338)</f>
        <v>0</v>
      </c>
      <c r="I338" s="3">
        <f>IF(Inputs!$B$26&lt;&gt;"Ready to model","PENDING INPUTS",MAX(0,F338+G338-H338))</f>
        <v>0</v>
      </c>
      <c r="J338" s="3">
        <f>IF(Inputs!$B$26&lt;&gt;"Ready to model","PENDING INPUTS",IF(F338+G338&gt;H338,IF(F338+G338=0,0,H338*F338/(F338+G338)),MIN(B338+D338,F338+MAX(0,H338-F338-G338-IF((Inputs!$B$5)&lt;Inputs!$B$5,C338+E338-G338,0)))))</f>
        <v>0</v>
      </c>
      <c r="K338" s="3">
        <f>IF(Inputs!$B$26&lt;&gt;"Ready to model","PENDING INPUTS",MIN(C338+E338,MAX(0,H338-J338)))</f>
        <v>0</v>
      </c>
      <c r="L338" s="3">
        <f>IF(Inputs!$B$26&lt;&gt;"Ready to model","PENDING INPUTS",MAX(0,B338+D338-J338))</f>
        <v>0</v>
      </c>
      <c r="M338" s="3">
        <f>IF(Inputs!$B$26&lt;&gt;"Ready to model","PENDING INPUTS",MAX(0,C338+E338-K338))</f>
        <v>0</v>
      </c>
      <c r="N338" s="3">
        <f>IF(Inputs!$B$26&lt;&gt;"Ready to model","PENDING INPUTS",L338+M338)</f>
        <v>0</v>
      </c>
      <c r="O338" s="3">
        <f>IF(Inputs!$B$26&lt;&gt;"Ready to model","PENDING INPUTS",D338+E338+O337)</f>
        <v>5438.9299999999994</v>
      </c>
      <c r="P338" s="3">
        <f>IF(Inputs!$B$26&lt;&gt;"Ready to model","PENDING INPUTS",J338+K338+P337)</f>
        <v>15338.93</v>
      </c>
    </row>
    <row r="339" spans="1:16" ht="27.95" customHeight="1" x14ac:dyDescent="0.25">
      <c r="A339">
        <v>335</v>
      </c>
      <c r="B339" s="3">
        <f>IF(Inputs!$B$26&lt;&gt;"Ready to model","PENDING INPUTS",L338)</f>
        <v>0</v>
      </c>
      <c r="C339" s="3">
        <f>IF(Inputs!$B$26&lt;&gt;"Ready to model","PENDING INPUTS",M338)</f>
        <v>0</v>
      </c>
      <c r="D339" s="3">
        <f>IF(Inputs!$B$26&lt;&gt;"Ready to model","PENDING INPUTS",ROUND(B339*(Inputs!$B$5)/12,2))</f>
        <v>0</v>
      </c>
      <c r="E339" s="3">
        <f>IF(Inputs!$B$26&lt;&gt;"Ready to model","PENDING INPUTS",ROUND(C339*Inputs!$B$5/12,2))</f>
        <v>0</v>
      </c>
      <c r="F339" s="3">
        <f>IF(Inputs!$B$26&lt;&gt;"Ready to model","PENDING INPUTS",MIN(B339+D339,Inputs!$B$6))</f>
        <v>0</v>
      </c>
      <c r="G339" s="3">
        <f>IF(Inputs!$B$26&lt;&gt;"Ready to model","PENDING INPUTS",MIN(C339+E339,Inputs!$B$9))</f>
        <v>0</v>
      </c>
      <c r="H339" s="3">
        <f>IF(Inputs!$B$26&lt;&gt;"Ready to model","PENDING INPUTS",F339+G339)</f>
        <v>0</v>
      </c>
      <c r="I339" s="3">
        <f>IF(Inputs!$B$26&lt;&gt;"Ready to model","PENDING INPUTS",MAX(0,F339+G339-H339))</f>
        <v>0</v>
      </c>
      <c r="J339" s="3">
        <f>IF(Inputs!$B$26&lt;&gt;"Ready to model","PENDING INPUTS",IF(F339+G339&gt;H339,IF(F339+G339=0,0,H339*F339/(F339+G339)),MIN(B339+D339,F339+MAX(0,H339-F339-G339-IF((Inputs!$B$5)&lt;Inputs!$B$5,C339+E339-G339,0)))))</f>
        <v>0</v>
      </c>
      <c r="K339" s="3">
        <f>IF(Inputs!$B$26&lt;&gt;"Ready to model","PENDING INPUTS",MIN(C339+E339,MAX(0,H339-J339)))</f>
        <v>0</v>
      </c>
      <c r="L339" s="3">
        <f>IF(Inputs!$B$26&lt;&gt;"Ready to model","PENDING INPUTS",MAX(0,B339+D339-J339))</f>
        <v>0</v>
      </c>
      <c r="M339" s="3">
        <f>IF(Inputs!$B$26&lt;&gt;"Ready to model","PENDING INPUTS",MAX(0,C339+E339-K339))</f>
        <v>0</v>
      </c>
      <c r="N339" s="3">
        <f>IF(Inputs!$B$26&lt;&gt;"Ready to model","PENDING INPUTS",L339+M339)</f>
        <v>0</v>
      </c>
      <c r="O339" s="3">
        <f>IF(Inputs!$B$26&lt;&gt;"Ready to model","PENDING INPUTS",D339+E339+O338)</f>
        <v>5438.9299999999994</v>
      </c>
      <c r="P339" s="3">
        <f>IF(Inputs!$B$26&lt;&gt;"Ready to model","PENDING INPUTS",J339+K339+P338)</f>
        <v>15338.93</v>
      </c>
    </row>
    <row r="340" spans="1:16" ht="27.95" customHeight="1" x14ac:dyDescent="0.25">
      <c r="A340">
        <v>336</v>
      </c>
      <c r="B340" s="3">
        <f>IF(Inputs!$B$26&lt;&gt;"Ready to model","PENDING INPUTS",L339)</f>
        <v>0</v>
      </c>
      <c r="C340" s="3">
        <f>IF(Inputs!$B$26&lt;&gt;"Ready to model","PENDING INPUTS",M339)</f>
        <v>0</v>
      </c>
      <c r="D340" s="3">
        <f>IF(Inputs!$B$26&lt;&gt;"Ready to model","PENDING INPUTS",ROUND(B340*(Inputs!$B$5)/12,2))</f>
        <v>0</v>
      </c>
      <c r="E340" s="3">
        <f>IF(Inputs!$B$26&lt;&gt;"Ready to model","PENDING INPUTS",ROUND(C340*Inputs!$B$5/12,2))</f>
        <v>0</v>
      </c>
      <c r="F340" s="3">
        <f>IF(Inputs!$B$26&lt;&gt;"Ready to model","PENDING INPUTS",MIN(B340+D340,Inputs!$B$6))</f>
        <v>0</v>
      </c>
      <c r="G340" s="3">
        <f>IF(Inputs!$B$26&lt;&gt;"Ready to model","PENDING INPUTS",MIN(C340+E340,Inputs!$B$9))</f>
        <v>0</v>
      </c>
      <c r="H340" s="3">
        <f>IF(Inputs!$B$26&lt;&gt;"Ready to model","PENDING INPUTS",F340+G340)</f>
        <v>0</v>
      </c>
      <c r="I340" s="3">
        <f>IF(Inputs!$B$26&lt;&gt;"Ready to model","PENDING INPUTS",MAX(0,F340+G340-H340))</f>
        <v>0</v>
      </c>
      <c r="J340" s="3">
        <f>IF(Inputs!$B$26&lt;&gt;"Ready to model","PENDING INPUTS",IF(F340+G340&gt;H340,IF(F340+G340=0,0,H340*F340/(F340+G340)),MIN(B340+D340,F340+MAX(0,H340-F340-G340-IF((Inputs!$B$5)&lt;Inputs!$B$5,C340+E340-G340,0)))))</f>
        <v>0</v>
      </c>
      <c r="K340" s="3">
        <f>IF(Inputs!$B$26&lt;&gt;"Ready to model","PENDING INPUTS",MIN(C340+E340,MAX(0,H340-J340)))</f>
        <v>0</v>
      </c>
      <c r="L340" s="3">
        <f>IF(Inputs!$B$26&lt;&gt;"Ready to model","PENDING INPUTS",MAX(0,B340+D340-J340))</f>
        <v>0</v>
      </c>
      <c r="M340" s="3">
        <f>IF(Inputs!$B$26&lt;&gt;"Ready to model","PENDING INPUTS",MAX(0,C340+E340-K340))</f>
        <v>0</v>
      </c>
      <c r="N340" s="3">
        <f>IF(Inputs!$B$26&lt;&gt;"Ready to model","PENDING INPUTS",L340+M340)</f>
        <v>0</v>
      </c>
      <c r="O340" s="3">
        <f>IF(Inputs!$B$26&lt;&gt;"Ready to model","PENDING INPUTS",D340+E340+O339)</f>
        <v>5438.9299999999994</v>
      </c>
      <c r="P340" s="3">
        <f>IF(Inputs!$B$26&lt;&gt;"Ready to model","PENDING INPUTS",J340+K340+P339)</f>
        <v>15338.93</v>
      </c>
    </row>
    <row r="341" spans="1:16" ht="27.95" customHeight="1" x14ac:dyDescent="0.25">
      <c r="A341">
        <v>337</v>
      </c>
      <c r="B341" s="3">
        <f>IF(Inputs!$B$26&lt;&gt;"Ready to model","PENDING INPUTS",L340)</f>
        <v>0</v>
      </c>
      <c r="C341" s="3">
        <f>IF(Inputs!$B$26&lt;&gt;"Ready to model","PENDING INPUTS",M340)</f>
        <v>0</v>
      </c>
      <c r="D341" s="3">
        <f>IF(Inputs!$B$26&lt;&gt;"Ready to model","PENDING INPUTS",ROUND(B341*(Inputs!$B$5)/12,2))</f>
        <v>0</v>
      </c>
      <c r="E341" s="3">
        <f>IF(Inputs!$B$26&lt;&gt;"Ready to model","PENDING INPUTS",ROUND(C341*Inputs!$B$5/12,2))</f>
        <v>0</v>
      </c>
      <c r="F341" s="3">
        <f>IF(Inputs!$B$26&lt;&gt;"Ready to model","PENDING INPUTS",MIN(B341+D341,Inputs!$B$6))</f>
        <v>0</v>
      </c>
      <c r="G341" s="3">
        <f>IF(Inputs!$B$26&lt;&gt;"Ready to model","PENDING INPUTS",MIN(C341+E341,Inputs!$B$9))</f>
        <v>0</v>
      </c>
      <c r="H341" s="3">
        <f>IF(Inputs!$B$26&lt;&gt;"Ready to model","PENDING INPUTS",F341+G341)</f>
        <v>0</v>
      </c>
      <c r="I341" s="3">
        <f>IF(Inputs!$B$26&lt;&gt;"Ready to model","PENDING INPUTS",MAX(0,F341+G341-H341))</f>
        <v>0</v>
      </c>
      <c r="J341" s="3">
        <f>IF(Inputs!$B$26&lt;&gt;"Ready to model","PENDING INPUTS",IF(F341+G341&gt;H341,IF(F341+G341=0,0,H341*F341/(F341+G341)),MIN(B341+D341,F341+MAX(0,H341-F341-G341-IF((Inputs!$B$5)&lt;Inputs!$B$5,C341+E341-G341,0)))))</f>
        <v>0</v>
      </c>
      <c r="K341" s="3">
        <f>IF(Inputs!$B$26&lt;&gt;"Ready to model","PENDING INPUTS",MIN(C341+E341,MAX(0,H341-J341)))</f>
        <v>0</v>
      </c>
      <c r="L341" s="3">
        <f>IF(Inputs!$B$26&lt;&gt;"Ready to model","PENDING INPUTS",MAX(0,B341+D341-J341))</f>
        <v>0</v>
      </c>
      <c r="M341" s="3">
        <f>IF(Inputs!$B$26&lt;&gt;"Ready to model","PENDING INPUTS",MAX(0,C341+E341-K341))</f>
        <v>0</v>
      </c>
      <c r="N341" s="3">
        <f>IF(Inputs!$B$26&lt;&gt;"Ready to model","PENDING INPUTS",L341+M341)</f>
        <v>0</v>
      </c>
      <c r="O341" s="3">
        <f>IF(Inputs!$B$26&lt;&gt;"Ready to model","PENDING INPUTS",D341+E341+O340)</f>
        <v>5438.9299999999994</v>
      </c>
      <c r="P341" s="3">
        <f>IF(Inputs!$B$26&lt;&gt;"Ready to model","PENDING INPUTS",J341+K341+P340)</f>
        <v>15338.93</v>
      </c>
    </row>
    <row r="342" spans="1:16" ht="27.95" customHeight="1" x14ac:dyDescent="0.25">
      <c r="A342">
        <v>338</v>
      </c>
      <c r="B342" s="3">
        <f>IF(Inputs!$B$26&lt;&gt;"Ready to model","PENDING INPUTS",L341)</f>
        <v>0</v>
      </c>
      <c r="C342" s="3">
        <f>IF(Inputs!$B$26&lt;&gt;"Ready to model","PENDING INPUTS",M341)</f>
        <v>0</v>
      </c>
      <c r="D342" s="3">
        <f>IF(Inputs!$B$26&lt;&gt;"Ready to model","PENDING INPUTS",ROUND(B342*(Inputs!$B$5)/12,2))</f>
        <v>0</v>
      </c>
      <c r="E342" s="3">
        <f>IF(Inputs!$B$26&lt;&gt;"Ready to model","PENDING INPUTS",ROUND(C342*Inputs!$B$5/12,2))</f>
        <v>0</v>
      </c>
      <c r="F342" s="3">
        <f>IF(Inputs!$B$26&lt;&gt;"Ready to model","PENDING INPUTS",MIN(B342+D342,Inputs!$B$6))</f>
        <v>0</v>
      </c>
      <c r="G342" s="3">
        <f>IF(Inputs!$B$26&lt;&gt;"Ready to model","PENDING INPUTS",MIN(C342+E342,Inputs!$B$9))</f>
        <v>0</v>
      </c>
      <c r="H342" s="3">
        <f>IF(Inputs!$B$26&lt;&gt;"Ready to model","PENDING INPUTS",F342+G342)</f>
        <v>0</v>
      </c>
      <c r="I342" s="3">
        <f>IF(Inputs!$B$26&lt;&gt;"Ready to model","PENDING INPUTS",MAX(0,F342+G342-H342))</f>
        <v>0</v>
      </c>
      <c r="J342" s="3">
        <f>IF(Inputs!$B$26&lt;&gt;"Ready to model","PENDING INPUTS",IF(F342+G342&gt;H342,IF(F342+G342=0,0,H342*F342/(F342+G342)),MIN(B342+D342,F342+MAX(0,H342-F342-G342-IF((Inputs!$B$5)&lt;Inputs!$B$5,C342+E342-G342,0)))))</f>
        <v>0</v>
      </c>
      <c r="K342" s="3">
        <f>IF(Inputs!$B$26&lt;&gt;"Ready to model","PENDING INPUTS",MIN(C342+E342,MAX(0,H342-J342)))</f>
        <v>0</v>
      </c>
      <c r="L342" s="3">
        <f>IF(Inputs!$B$26&lt;&gt;"Ready to model","PENDING INPUTS",MAX(0,B342+D342-J342))</f>
        <v>0</v>
      </c>
      <c r="M342" s="3">
        <f>IF(Inputs!$B$26&lt;&gt;"Ready to model","PENDING INPUTS",MAX(0,C342+E342-K342))</f>
        <v>0</v>
      </c>
      <c r="N342" s="3">
        <f>IF(Inputs!$B$26&lt;&gt;"Ready to model","PENDING INPUTS",L342+M342)</f>
        <v>0</v>
      </c>
      <c r="O342" s="3">
        <f>IF(Inputs!$B$26&lt;&gt;"Ready to model","PENDING INPUTS",D342+E342+O341)</f>
        <v>5438.9299999999994</v>
      </c>
      <c r="P342" s="3">
        <f>IF(Inputs!$B$26&lt;&gt;"Ready to model","PENDING INPUTS",J342+K342+P341)</f>
        <v>15338.93</v>
      </c>
    </row>
    <row r="343" spans="1:16" ht="27.95" customHeight="1" x14ac:dyDescent="0.25">
      <c r="A343">
        <v>339</v>
      </c>
      <c r="B343" s="3">
        <f>IF(Inputs!$B$26&lt;&gt;"Ready to model","PENDING INPUTS",L342)</f>
        <v>0</v>
      </c>
      <c r="C343" s="3">
        <f>IF(Inputs!$B$26&lt;&gt;"Ready to model","PENDING INPUTS",M342)</f>
        <v>0</v>
      </c>
      <c r="D343" s="3">
        <f>IF(Inputs!$B$26&lt;&gt;"Ready to model","PENDING INPUTS",ROUND(B343*(Inputs!$B$5)/12,2))</f>
        <v>0</v>
      </c>
      <c r="E343" s="3">
        <f>IF(Inputs!$B$26&lt;&gt;"Ready to model","PENDING INPUTS",ROUND(C343*Inputs!$B$5/12,2))</f>
        <v>0</v>
      </c>
      <c r="F343" s="3">
        <f>IF(Inputs!$B$26&lt;&gt;"Ready to model","PENDING INPUTS",MIN(B343+D343,Inputs!$B$6))</f>
        <v>0</v>
      </c>
      <c r="G343" s="3">
        <f>IF(Inputs!$B$26&lt;&gt;"Ready to model","PENDING INPUTS",MIN(C343+E343,Inputs!$B$9))</f>
        <v>0</v>
      </c>
      <c r="H343" s="3">
        <f>IF(Inputs!$B$26&lt;&gt;"Ready to model","PENDING INPUTS",F343+G343)</f>
        <v>0</v>
      </c>
      <c r="I343" s="3">
        <f>IF(Inputs!$B$26&lt;&gt;"Ready to model","PENDING INPUTS",MAX(0,F343+G343-H343))</f>
        <v>0</v>
      </c>
      <c r="J343" s="3">
        <f>IF(Inputs!$B$26&lt;&gt;"Ready to model","PENDING INPUTS",IF(F343+G343&gt;H343,IF(F343+G343=0,0,H343*F343/(F343+G343)),MIN(B343+D343,F343+MAX(0,H343-F343-G343-IF((Inputs!$B$5)&lt;Inputs!$B$5,C343+E343-G343,0)))))</f>
        <v>0</v>
      </c>
      <c r="K343" s="3">
        <f>IF(Inputs!$B$26&lt;&gt;"Ready to model","PENDING INPUTS",MIN(C343+E343,MAX(0,H343-J343)))</f>
        <v>0</v>
      </c>
      <c r="L343" s="3">
        <f>IF(Inputs!$B$26&lt;&gt;"Ready to model","PENDING INPUTS",MAX(0,B343+D343-J343))</f>
        <v>0</v>
      </c>
      <c r="M343" s="3">
        <f>IF(Inputs!$B$26&lt;&gt;"Ready to model","PENDING INPUTS",MAX(0,C343+E343-K343))</f>
        <v>0</v>
      </c>
      <c r="N343" s="3">
        <f>IF(Inputs!$B$26&lt;&gt;"Ready to model","PENDING INPUTS",L343+M343)</f>
        <v>0</v>
      </c>
      <c r="O343" s="3">
        <f>IF(Inputs!$B$26&lt;&gt;"Ready to model","PENDING INPUTS",D343+E343+O342)</f>
        <v>5438.9299999999994</v>
      </c>
      <c r="P343" s="3">
        <f>IF(Inputs!$B$26&lt;&gt;"Ready to model","PENDING INPUTS",J343+K343+P342)</f>
        <v>15338.93</v>
      </c>
    </row>
    <row r="344" spans="1:16" ht="27.95" customHeight="1" x14ac:dyDescent="0.25">
      <c r="A344">
        <v>340</v>
      </c>
      <c r="B344" s="3">
        <f>IF(Inputs!$B$26&lt;&gt;"Ready to model","PENDING INPUTS",L343)</f>
        <v>0</v>
      </c>
      <c r="C344" s="3">
        <f>IF(Inputs!$B$26&lt;&gt;"Ready to model","PENDING INPUTS",M343)</f>
        <v>0</v>
      </c>
      <c r="D344" s="3">
        <f>IF(Inputs!$B$26&lt;&gt;"Ready to model","PENDING INPUTS",ROUND(B344*(Inputs!$B$5)/12,2))</f>
        <v>0</v>
      </c>
      <c r="E344" s="3">
        <f>IF(Inputs!$B$26&lt;&gt;"Ready to model","PENDING INPUTS",ROUND(C344*Inputs!$B$5/12,2))</f>
        <v>0</v>
      </c>
      <c r="F344" s="3">
        <f>IF(Inputs!$B$26&lt;&gt;"Ready to model","PENDING INPUTS",MIN(B344+D344,Inputs!$B$6))</f>
        <v>0</v>
      </c>
      <c r="G344" s="3">
        <f>IF(Inputs!$B$26&lt;&gt;"Ready to model","PENDING INPUTS",MIN(C344+E344,Inputs!$B$9))</f>
        <v>0</v>
      </c>
      <c r="H344" s="3">
        <f>IF(Inputs!$B$26&lt;&gt;"Ready to model","PENDING INPUTS",F344+G344)</f>
        <v>0</v>
      </c>
      <c r="I344" s="3">
        <f>IF(Inputs!$B$26&lt;&gt;"Ready to model","PENDING INPUTS",MAX(0,F344+G344-H344))</f>
        <v>0</v>
      </c>
      <c r="J344" s="3">
        <f>IF(Inputs!$B$26&lt;&gt;"Ready to model","PENDING INPUTS",IF(F344+G344&gt;H344,IF(F344+G344=0,0,H344*F344/(F344+G344)),MIN(B344+D344,F344+MAX(0,H344-F344-G344-IF((Inputs!$B$5)&lt;Inputs!$B$5,C344+E344-G344,0)))))</f>
        <v>0</v>
      </c>
      <c r="K344" s="3">
        <f>IF(Inputs!$B$26&lt;&gt;"Ready to model","PENDING INPUTS",MIN(C344+E344,MAX(0,H344-J344)))</f>
        <v>0</v>
      </c>
      <c r="L344" s="3">
        <f>IF(Inputs!$B$26&lt;&gt;"Ready to model","PENDING INPUTS",MAX(0,B344+D344-J344))</f>
        <v>0</v>
      </c>
      <c r="M344" s="3">
        <f>IF(Inputs!$B$26&lt;&gt;"Ready to model","PENDING INPUTS",MAX(0,C344+E344-K344))</f>
        <v>0</v>
      </c>
      <c r="N344" s="3">
        <f>IF(Inputs!$B$26&lt;&gt;"Ready to model","PENDING INPUTS",L344+M344)</f>
        <v>0</v>
      </c>
      <c r="O344" s="3">
        <f>IF(Inputs!$B$26&lt;&gt;"Ready to model","PENDING INPUTS",D344+E344+O343)</f>
        <v>5438.9299999999994</v>
      </c>
      <c r="P344" s="3">
        <f>IF(Inputs!$B$26&lt;&gt;"Ready to model","PENDING INPUTS",J344+K344+P343)</f>
        <v>15338.93</v>
      </c>
    </row>
    <row r="345" spans="1:16" ht="27.95" customHeight="1" x14ac:dyDescent="0.25">
      <c r="A345">
        <v>341</v>
      </c>
      <c r="B345" s="3">
        <f>IF(Inputs!$B$26&lt;&gt;"Ready to model","PENDING INPUTS",L344)</f>
        <v>0</v>
      </c>
      <c r="C345" s="3">
        <f>IF(Inputs!$B$26&lt;&gt;"Ready to model","PENDING INPUTS",M344)</f>
        <v>0</v>
      </c>
      <c r="D345" s="3">
        <f>IF(Inputs!$B$26&lt;&gt;"Ready to model","PENDING INPUTS",ROUND(B345*(Inputs!$B$5)/12,2))</f>
        <v>0</v>
      </c>
      <c r="E345" s="3">
        <f>IF(Inputs!$B$26&lt;&gt;"Ready to model","PENDING INPUTS",ROUND(C345*Inputs!$B$5/12,2))</f>
        <v>0</v>
      </c>
      <c r="F345" s="3">
        <f>IF(Inputs!$B$26&lt;&gt;"Ready to model","PENDING INPUTS",MIN(B345+D345,Inputs!$B$6))</f>
        <v>0</v>
      </c>
      <c r="G345" s="3">
        <f>IF(Inputs!$B$26&lt;&gt;"Ready to model","PENDING INPUTS",MIN(C345+E345,Inputs!$B$9))</f>
        <v>0</v>
      </c>
      <c r="H345" s="3">
        <f>IF(Inputs!$B$26&lt;&gt;"Ready to model","PENDING INPUTS",F345+G345)</f>
        <v>0</v>
      </c>
      <c r="I345" s="3">
        <f>IF(Inputs!$B$26&lt;&gt;"Ready to model","PENDING INPUTS",MAX(0,F345+G345-H345))</f>
        <v>0</v>
      </c>
      <c r="J345" s="3">
        <f>IF(Inputs!$B$26&lt;&gt;"Ready to model","PENDING INPUTS",IF(F345+G345&gt;H345,IF(F345+G345=0,0,H345*F345/(F345+G345)),MIN(B345+D345,F345+MAX(0,H345-F345-G345-IF((Inputs!$B$5)&lt;Inputs!$B$5,C345+E345-G345,0)))))</f>
        <v>0</v>
      </c>
      <c r="K345" s="3">
        <f>IF(Inputs!$B$26&lt;&gt;"Ready to model","PENDING INPUTS",MIN(C345+E345,MAX(0,H345-J345)))</f>
        <v>0</v>
      </c>
      <c r="L345" s="3">
        <f>IF(Inputs!$B$26&lt;&gt;"Ready to model","PENDING INPUTS",MAX(0,B345+D345-J345))</f>
        <v>0</v>
      </c>
      <c r="M345" s="3">
        <f>IF(Inputs!$B$26&lt;&gt;"Ready to model","PENDING INPUTS",MAX(0,C345+E345-K345))</f>
        <v>0</v>
      </c>
      <c r="N345" s="3">
        <f>IF(Inputs!$B$26&lt;&gt;"Ready to model","PENDING INPUTS",L345+M345)</f>
        <v>0</v>
      </c>
      <c r="O345" s="3">
        <f>IF(Inputs!$B$26&lt;&gt;"Ready to model","PENDING INPUTS",D345+E345+O344)</f>
        <v>5438.9299999999994</v>
      </c>
      <c r="P345" s="3">
        <f>IF(Inputs!$B$26&lt;&gt;"Ready to model","PENDING INPUTS",J345+K345+P344)</f>
        <v>15338.93</v>
      </c>
    </row>
    <row r="346" spans="1:16" ht="27.95" customHeight="1" x14ac:dyDescent="0.25">
      <c r="A346">
        <v>342</v>
      </c>
      <c r="B346" s="3">
        <f>IF(Inputs!$B$26&lt;&gt;"Ready to model","PENDING INPUTS",L345)</f>
        <v>0</v>
      </c>
      <c r="C346" s="3">
        <f>IF(Inputs!$B$26&lt;&gt;"Ready to model","PENDING INPUTS",M345)</f>
        <v>0</v>
      </c>
      <c r="D346" s="3">
        <f>IF(Inputs!$B$26&lt;&gt;"Ready to model","PENDING INPUTS",ROUND(B346*(Inputs!$B$5)/12,2))</f>
        <v>0</v>
      </c>
      <c r="E346" s="3">
        <f>IF(Inputs!$B$26&lt;&gt;"Ready to model","PENDING INPUTS",ROUND(C346*Inputs!$B$5/12,2))</f>
        <v>0</v>
      </c>
      <c r="F346" s="3">
        <f>IF(Inputs!$B$26&lt;&gt;"Ready to model","PENDING INPUTS",MIN(B346+D346,Inputs!$B$6))</f>
        <v>0</v>
      </c>
      <c r="G346" s="3">
        <f>IF(Inputs!$B$26&lt;&gt;"Ready to model","PENDING INPUTS",MIN(C346+E346,Inputs!$B$9))</f>
        <v>0</v>
      </c>
      <c r="H346" s="3">
        <f>IF(Inputs!$B$26&lt;&gt;"Ready to model","PENDING INPUTS",F346+G346)</f>
        <v>0</v>
      </c>
      <c r="I346" s="3">
        <f>IF(Inputs!$B$26&lt;&gt;"Ready to model","PENDING INPUTS",MAX(0,F346+G346-H346))</f>
        <v>0</v>
      </c>
      <c r="J346" s="3">
        <f>IF(Inputs!$B$26&lt;&gt;"Ready to model","PENDING INPUTS",IF(F346+G346&gt;H346,IF(F346+G346=0,0,H346*F346/(F346+G346)),MIN(B346+D346,F346+MAX(0,H346-F346-G346-IF((Inputs!$B$5)&lt;Inputs!$B$5,C346+E346-G346,0)))))</f>
        <v>0</v>
      </c>
      <c r="K346" s="3">
        <f>IF(Inputs!$B$26&lt;&gt;"Ready to model","PENDING INPUTS",MIN(C346+E346,MAX(0,H346-J346)))</f>
        <v>0</v>
      </c>
      <c r="L346" s="3">
        <f>IF(Inputs!$B$26&lt;&gt;"Ready to model","PENDING INPUTS",MAX(0,B346+D346-J346))</f>
        <v>0</v>
      </c>
      <c r="M346" s="3">
        <f>IF(Inputs!$B$26&lt;&gt;"Ready to model","PENDING INPUTS",MAX(0,C346+E346-K346))</f>
        <v>0</v>
      </c>
      <c r="N346" s="3">
        <f>IF(Inputs!$B$26&lt;&gt;"Ready to model","PENDING INPUTS",L346+M346)</f>
        <v>0</v>
      </c>
      <c r="O346" s="3">
        <f>IF(Inputs!$B$26&lt;&gt;"Ready to model","PENDING INPUTS",D346+E346+O345)</f>
        <v>5438.9299999999994</v>
      </c>
      <c r="P346" s="3">
        <f>IF(Inputs!$B$26&lt;&gt;"Ready to model","PENDING INPUTS",J346+K346+P345)</f>
        <v>15338.93</v>
      </c>
    </row>
    <row r="347" spans="1:16" ht="27.95" customHeight="1" x14ac:dyDescent="0.25">
      <c r="A347">
        <v>343</v>
      </c>
      <c r="B347" s="3">
        <f>IF(Inputs!$B$26&lt;&gt;"Ready to model","PENDING INPUTS",L346)</f>
        <v>0</v>
      </c>
      <c r="C347" s="3">
        <f>IF(Inputs!$B$26&lt;&gt;"Ready to model","PENDING INPUTS",M346)</f>
        <v>0</v>
      </c>
      <c r="D347" s="3">
        <f>IF(Inputs!$B$26&lt;&gt;"Ready to model","PENDING INPUTS",ROUND(B347*(Inputs!$B$5)/12,2))</f>
        <v>0</v>
      </c>
      <c r="E347" s="3">
        <f>IF(Inputs!$B$26&lt;&gt;"Ready to model","PENDING INPUTS",ROUND(C347*Inputs!$B$5/12,2))</f>
        <v>0</v>
      </c>
      <c r="F347" s="3">
        <f>IF(Inputs!$B$26&lt;&gt;"Ready to model","PENDING INPUTS",MIN(B347+D347,Inputs!$B$6))</f>
        <v>0</v>
      </c>
      <c r="G347" s="3">
        <f>IF(Inputs!$B$26&lt;&gt;"Ready to model","PENDING INPUTS",MIN(C347+E347,Inputs!$B$9))</f>
        <v>0</v>
      </c>
      <c r="H347" s="3">
        <f>IF(Inputs!$B$26&lt;&gt;"Ready to model","PENDING INPUTS",F347+G347)</f>
        <v>0</v>
      </c>
      <c r="I347" s="3">
        <f>IF(Inputs!$B$26&lt;&gt;"Ready to model","PENDING INPUTS",MAX(0,F347+G347-H347))</f>
        <v>0</v>
      </c>
      <c r="J347" s="3">
        <f>IF(Inputs!$B$26&lt;&gt;"Ready to model","PENDING INPUTS",IF(F347+G347&gt;H347,IF(F347+G347=0,0,H347*F347/(F347+G347)),MIN(B347+D347,F347+MAX(0,H347-F347-G347-IF((Inputs!$B$5)&lt;Inputs!$B$5,C347+E347-G347,0)))))</f>
        <v>0</v>
      </c>
      <c r="K347" s="3">
        <f>IF(Inputs!$B$26&lt;&gt;"Ready to model","PENDING INPUTS",MIN(C347+E347,MAX(0,H347-J347)))</f>
        <v>0</v>
      </c>
      <c r="L347" s="3">
        <f>IF(Inputs!$B$26&lt;&gt;"Ready to model","PENDING INPUTS",MAX(0,B347+D347-J347))</f>
        <v>0</v>
      </c>
      <c r="M347" s="3">
        <f>IF(Inputs!$B$26&lt;&gt;"Ready to model","PENDING INPUTS",MAX(0,C347+E347-K347))</f>
        <v>0</v>
      </c>
      <c r="N347" s="3">
        <f>IF(Inputs!$B$26&lt;&gt;"Ready to model","PENDING INPUTS",L347+M347)</f>
        <v>0</v>
      </c>
      <c r="O347" s="3">
        <f>IF(Inputs!$B$26&lt;&gt;"Ready to model","PENDING INPUTS",D347+E347+O346)</f>
        <v>5438.9299999999994</v>
      </c>
      <c r="P347" s="3">
        <f>IF(Inputs!$B$26&lt;&gt;"Ready to model","PENDING INPUTS",J347+K347+P346)</f>
        <v>15338.93</v>
      </c>
    </row>
    <row r="348" spans="1:16" ht="27.95" customHeight="1" x14ac:dyDescent="0.25">
      <c r="A348">
        <v>344</v>
      </c>
      <c r="B348" s="3">
        <f>IF(Inputs!$B$26&lt;&gt;"Ready to model","PENDING INPUTS",L347)</f>
        <v>0</v>
      </c>
      <c r="C348" s="3">
        <f>IF(Inputs!$B$26&lt;&gt;"Ready to model","PENDING INPUTS",M347)</f>
        <v>0</v>
      </c>
      <c r="D348" s="3">
        <f>IF(Inputs!$B$26&lt;&gt;"Ready to model","PENDING INPUTS",ROUND(B348*(Inputs!$B$5)/12,2))</f>
        <v>0</v>
      </c>
      <c r="E348" s="3">
        <f>IF(Inputs!$B$26&lt;&gt;"Ready to model","PENDING INPUTS",ROUND(C348*Inputs!$B$5/12,2))</f>
        <v>0</v>
      </c>
      <c r="F348" s="3">
        <f>IF(Inputs!$B$26&lt;&gt;"Ready to model","PENDING INPUTS",MIN(B348+D348,Inputs!$B$6))</f>
        <v>0</v>
      </c>
      <c r="G348" s="3">
        <f>IF(Inputs!$B$26&lt;&gt;"Ready to model","PENDING INPUTS",MIN(C348+E348,Inputs!$B$9))</f>
        <v>0</v>
      </c>
      <c r="H348" s="3">
        <f>IF(Inputs!$B$26&lt;&gt;"Ready to model","PENDING INPUTS",F348+G348)</f>
        <v>0</v>
      </c>
      <c r="I348" s="3">
        <f>IF(Inputs!$B$26&lt;&gt;"Ready to model","PENDING INPUTS",MAX(0,F348+G348-H348))</f>
        <v>0</v>
      </c>
      <c r="J348" s="3">
        <f>IF(Inputs!$B$26&lt;&gt;"Ready to model","PENDING INPUTS",IF(F348+G348&gt;H348,IF(F348+G348=0,0,H348*F348/(F348+G348)),MIN(B348+D348,F348+MAX(0,H348-F348-G348-IF((Inputs!$B$5)&lt;Inputs!$B$5,C348+E348-G348,0)))))</f>
        <v>0</v>
      </c>
      <c r="K348" s="3">
        <f>IF(Inputs!$B$26&lt;&gt;"Ready to model","PENDING INPUTS",MIN(C348+E348,MAX(0,H348-J348)))</f>
        <v>0</v>
      </c>
      <c r="L348" s="3">
        <f>IF(Inputs!$B$26&lt;&gt;"Ready to model","PENDING INPUTS",MAX(0,B348+D348-J348))</f>
        <v>0</v>
      </c>
      <c r="M348" s="3">
        <f>IF(Inputs!$B$26&lt;&gt;"Ready to model","PENDING INPUTS",MAX(0,C348+E348-K348))</f>
        <v>0</v>
      </c>
      <c r="N348" s="3">
        <f>IF(Inputs!$B$26&lt;&gt;"Ready to model","PENDING INPUTS",L348+M348)</f>
        <v>0</v>
      </c>
      <c r="O348" s="3">
        <f>IF(Inputs!$B$26&lt;&gt;"Ready to model","PENDING INPUTS",D348+E348+O347)</f>
        <v>5438.9299999999994</v>
      </c>
      <c r="P348" s="3">
        <f>IF(Inputs!$B$26&lt;&gt;"Ready to model","PENDING INPUTS",J348+K348+P347)</f>
        <v>15338.93</v>
      </c>
    </row>
    <row r="349" spans="1:16" ht="27.95" customHeight="1" x14ac:dyDescent="0.25">
      <c r="A349">
        <v>345</v>
      </c>
      <c r="B349" s="3">
        <f>IF(Inputs!$B$26&lt;&gt;"Ready to model","PENDING INPUTS",L348)</f>
        <v>0</v>
      </c>
      <c r="C349" s="3">
        <f>IF(Inputs!$B$26&lt;&gt;"Ready to model","PENDING INPUTS",M348)</f>
        <v>0</v>
      </c>
      <c r="D349" s="3">
        <f>IF(Inputs!$B$26&lt;&gt;"Ready to model","PENDING INPUTS",ROUND(B349*(Inputs!$B$5)/12,2))</f>
        <v>0</v>
      </c>
      <c r="E349" s="3">
        <f>IF(Inputs!$B$26&lt;&gt;"Ready to model","PENDING INPUTS",ROUND(C349*Inputs!$B$5/12,2))</f>
        <v>0</v>
      </c>
      <c r="F349" s="3">
        <f>IF(Inputs!$B$26&lt;&gt;"Ready to model","PENDING INPUTS",MIN(B349+D349,Inputs!$B$6))</f>
        <v>0</v>
      </c>
      <c r="G349" s="3">
        <f>IF(Inputs!$B$26&lt;&gt;"Ready to model","PENDING INPUTS",MIN(C349+E349,Inputs!$B$9))</f>
        <v>0</v>
      </c>
      <c r="H349" s="3">
        <f>IF(Inputs!$B$26&lt;&gt;"Ready to model","PENDING INPUTS",F349+G349)</f>
        <v>0</v>
      </c>
      <c r="I349" s="3">
        <f>IF(Inputs!$B$26&lt;&gt;"Ready to model","PENDING INPUTS",MAX(0,F349+G349-H349))</f>
        <v>0</v>
      </c>
      <c r="J349" s="3">
        <f>IF(Inputs!$B$26&lt;&gt;"Ready to model","PENDING INPUTS",IF(F349+G349&gt;H349,IF(F349+G349=0,0,H349*F349/(F349+G349)),MIN(B349+D349,F349+MAX(0,H349-F349-G349-IF((Inputs!$B$5)&lt;Inputs!$B$5,C349+E349-G349,0)))))</f>
        <v>0</v>
      </c>
      <c r="K349" s="3">
        <f>IF(Inputs!$B$26&lt;&gt;"Ready to model","PENDING INPUTS",MIN(C349+E349,MAX(0,H349-J349)))</f>
        <v>0</v>
      </c>
      <c r="L349" s="3">
        <f>IF(Inputs!$B$26&lt;&gt;"Ready to model","PENDING INPUTS",MAX(0,B349+D349-J349))</f>
        <v>0</v>
      </c>
      <c r="M349" s="3">
        <f>IF(Inputs!$B$26&lt;&gt;"Ready to model","PENDING INPUTS",MAX(0,C349+E349-K349))</f>
        <v>0</v>
      </c>
      <c r="N349" s="3">
        <f>IF(Inputs!$B$26&lt;&gt;"Ready to model","PENDING INPUTS",L349+M349)</f>
        <v>0</v>
      </c>
      <c r="O349" s="3">
        <f>IF(Inputs!$B$26&lt;&gt;"Ready to model","PENDING INPUTS",D349+E349+O348)</f>
        <v>5438.9299999999994</v>
      </c>
      <c r="P349" s="3">
        <f>IF(Inputs!$B$26&lt;&gt;"Ready to model","PENDING INPUTS",J349+K349+P348)</f>
        <v>15338.93</v>
      </c>
    </row>
    <row r="350" spans="1:16" ht="27.95" customHeight="1" x14ac:dyDescent="0.25">
      <c r="A350">
        <v>346</v>
      </c>
      <c r="B350" s="3">
        <f>IF(Inputs!$B$26&lt;&gt;"Ready to model","PENDING INPUTS",L349)</f>
        <v>0</v>
      </c>
      <c r="C350" s="3">
        <f>IF(Inputs!$B$26&lt;&gt;"Ready to model","PENDING INPUTS",M349)</f>
        <v>0</v>
      </c>
      <c r="D350" s="3">
        <f>IF(Inputs!$B$26&lt;&gt;"Ready to model","PENDING INPUTS",ROUND(B350*(Inputs!$B$5)/12,2))</f>
        <v>0</v>
      </c>
      <c r="E350" s="3">
        <f>IF(Inputs!$B$26&lt;&gt;"Ready to model","PENDING INPUTS",ROUND(C350*Inputs!$B$5/12,2))</f>
        <v>0</v>
      </c>
      <c r="F350" s="3">
        <f>IF(Inputs!$B$26&lt;&gt;"Ready to model","PENDING INPUTS",MIN(B350+D350,Inputs!$B$6))</f>
        <v>0</v>
      </c>
      <c r="G350" s="3">
        <f>IF(Inputs!$B$26&lt;&gt;"Ready to model","PENDING INPUTS",MIN(C350+E350,Inputs!$B$9))</f>
        <v>0</v>
      </c>
      <c r="H350" s="3">
        <f>IF(Inputs!$B$26&lt;&gt;"Ready to model","PENDING INPUTS",F350+G350)</f>
        <v>0</v>
      </c>
      <c r="I350" s="3">
        <f>IF(Inputs!$B$26&lt;&gt;"Ready to model","PENDING INPUTS",MAX(0,F350+G350-H350))</f>
        <v>0</v>
      </c>
      <c r="J350" s="3">
        <f>IF(Inputs!$B$26&lt;&gt;"Ready to model","PENDING INPUTS",IF(F350+G350&gt;H350,IF(F350+G350=0,0,H350*F350/(F350+G350)),MIN(B350+D350,F350+MAX(0,H350-F350-G350-IF((Inputs!$B$5)&lt;Inputs!$B$5,C350+E350-G350,0)))))</f>
        <v>0</v>
      </c>
      <c r="K350" s="3">
        <f>IF(Inputs!$B$26&lt;&gt;"Ready to model","PENDING INPUTS",MIN(C350+E350,MAX(0,H350-J350)))</f>
        <v>0</v>
      </c>
      <c r="L350" s="3">
        <f>IF(Inputs!$B$26&lt;&gt;"Ready to model","PENDING INPUTS",MAX(0,B350+D350-J350))</f>
        <v>0</v>
      </c>
      <c r="M350" s="3">
        <f>IF(Inputs!$B$26&lt;&gt;"Ready to model","PENDING INPUTS",MAX(0,C350+E350-K350))</f>
        <v>0</v>
      </c>
      <c r="N350" s="3">
        <f>IF(Inputs!$B$26&lt;&gt;"Ready to model","PENDING INPUTS",L350+M350)</f>
        <v>0</v>
      </c>
      <c r="O350" s="3">
        <f>IF(Inputs!$B$26&lt;&gt;"Ready to model","PENDING INPUTS",D350+E350+O349)</f>
        <v>5438.9299999999994</v>
      </c>
      <c r="P350" s="3">
        <f>IF(Inputs!$B$26&lt;&gt;"Ready to model","PENDING INPUTS",J350+K350+P349)</f>
        <v>15338.93</v>
      </c>
    </row>
    <row r="351" spans="1:16" ht="27.95" customHeight="1" x14ac:dyDescent="0.25">
      <c r="A351">
        <v>347</v>
      </c>
      <c r="B351" s="3">
        <f>IF(Inputs!$B$26&lt;&gt;"Ready to model","PENDING INPUTS",L350)</f>
        <v>0</v>
      </c>
      <c r="C351" s="3">
        <f>IF(Inputs!$B$26&lt;&gt;"Ready to model","PENDING INPUTS",M350)</f>
        <v>0</v>
      </c>
      <c r="D351" s="3">
        <f>IF(Inputs!$B$26&lt;&gt;"Ready to model","PENDING INPUTS",ROUND(B351*(Inputs!$B$5)/12,2))</f>
        <v>0</v>
      </c>
      <c r="E351" s="3">
        <f>IF(Inputs!$B$26&lt;&gt;"Ready to model","PENDING INPUTS",ROUND(C351*Inputs!$B$5/12,2))</f>
        <v>0</v>
      </c>
      <c r="F351" s="3">
        <f>IF(Inputs!$B$26&lt;&gt;"Ready to model","PENDING INPUTS",MIN(B351+D351,Inputs!$B$6))</f>
        <v>0</v>
      </c>
      <c r="G351" s="3">
        <f>IF(Inputs!$B$26&lt;&gt;"Ready to model","PENDING INPUTS",MIN(C351+E351,Inputs!$B$9))</f>
        <v>0</v>
      </c>
      <c r="H351" s="3">
        <f>IF(Inputs!$B$26&lt;&gt;"Ready to model","PENDING INPUTS",F351+G351)</f>
        <v>0</v>
      </c>
      <c r="I351" s="3">
        <f>IF(Inputs!$B$26&lt;&gt;"Ready to model","PENDING INPUTS",MAX(0,F351+G351-H351))</f>
        <v>0</v>
      </c>
      <c r="J351" s="3">
        <f>IF(Inputs!$B$26&lt;&gt;"Ready to model","PENDING INPUTS",IF(F351+G351&gt;H351,IF(F351+G351=0,0,H351*F351/(F351+G351)),MIN(B351+D351,F351+MAX(0,H351-F351-G351-IF((Inputs!$B$5)&lt;Inputs!$B$5,C351+E351-G351,0)))))</f>
        <v>0</v>
      </c>
      <c r="K351" s="3">
        <f>IF(Inputs!$B$26&lt;&gt;"Ready to model","PENDING INPUTS",MIN(C351+E351,MAX(0,H351-J351)))</f>
        <v>0</v>
      </c>
      <c r="L351" s="3">
        <f>IF(Inputs!$B$26&lt;&gt;"Ready to model","PENDING INPUTS",MAX(0,B351+D351-J351))</f>
        <v>0</v>
      </c>
      <c r="M351" s="3">
        <f>IF(Inputs!$B$26&lt;&gt;"Ready to model","PENDING INPUTS",MAX(0,C351+E351-K351))</f>
        <v>0</v>
      </c>
      <c r="N351" s="3">
        <f>IF(Inputs!$B$26&lt;&gt;"Ready to model","PENDING INPUTS",L351+M351)</f>
        <v>0</v>
      </c>
      <c r="O351" s="3">
        <f>IF(Inputs!$B$26&lt;&gt;"Ready to model","PENDING INPUTS",D351+E351+O350)</f>
        <v>5438.9299999999994</v>
      </c>
      <c r="P351" s="3">
        <f>IF(Inputs!$B$26&lt;&gt;"Ready to model","PENDING INPUTS",J351+K351+P350)</f>
        <v>15338.93</v>
      </c>
    </row>
    <row r="352" spans="1:16" ht="27.95" customHeight="1" x14ac:dyDescent="0.25">
      <c r="A352">
        <v>348</v>
      </c>
      <c r="B352" s="3">
        <f>IF(Inputs!$B$26&lt;&gt;"Ready to model","PENDING INPUTS",L351)</f>
        <v>0</v>
      </c>
      <c r="C352" s="3">
        <f>IF(Inputs!$B$26&lt;&gt;"Ready to model","PENDING INPUTS",M351)</f>
        <v>0</v>
      </c>
      <c r="D352" s="3">
        <f>IF(Inputs!$B$26&lt;&gt;"Ready to model","PENDING INPUTS",ROUND(B352*(Inputs!$B$5)/12,2))</f>
        <v>0</v>
      </c>
      <c r="E352" s="3">
        <f>IF(Inputs!$B$26&lt;&gt;"Ready to model","PENDING INPUTS",ROUND(C352*Inputs!$B$5/12,2))</f>
        <v>0</v>
      </c>
      <c r="F352" s="3">
        <f>IF(Inputs!$B$26&lt;&gt;"Ready to model","PENDING INPUTS",MIN(B352+D352,Inputs!$B$6))</f>
        <v>0</v>
      </c>
      <c r="G352" s="3">
        <f>IF(Inputs!$B$26&lt;&gt;"Ready to model","PENDING INPUTS",MIN(C352+E352,Inputs!$B$9))</f>
        <v>0</v>
      </c>
      <c r="H352" s="3">
        <f>IF(Inputs!$B$26&lt;&gt;"Ready to model","PENDING INPUTS",F352+G352)</f>
        <v>0</v>
      </c>
      <c r="I352" s="3">
        <f>IF(Inputs!$B$26&lt;&gt;"Ready to model","PENDING INPUTS",MAX(0,F352+G352-H352))</f>
        <v>0</v>
      </c>
      <c r="J352" s="3">
        <f>IF(Inputs!$B$26&lt;&gt;"Ready to model","PENDING INPUTS",IF(F352+G352&gt;H352,IF(F352+G352=0,0,H352*F352/(F352+G352)),MIN(B352+D352,F352+MAX(0,H352-F352-G352-IF((Inputs!$B$5)&lt;Inputs!$B$5,C352+E352-G352,0)))))</f>
        <v>0</v>
      </c>
      <c r="K352" s="3">
        <f>IF(Inputs!$B$26&lt;&gt;"Ready to model","PENDING INPUTS",MIN(C352+E352,MAX(0,H352-J352)))</f>
        <v>0</v>
      </c>
      <c r="L352" s="3">
        <f>IF(Inputs!$B$26&lt;&gt;"Ready to model","PENDING INPUTS",MAX(0,B352+D352-J352))</f>
        <v>0</v>
      </c>
      <c r="M352" s="3">
        <f>IF(Inputs!$B$26&lt;&gt;"Ready to model","PENDING INPUTS",MAX(0,C352+E352-K352))</f>
        <v>0</v>
      </c>
      <c r="N352" s="3">
        <f>IF(Inputs!$B$26&lt;&gt;"Ready to model","PENDING INPUTS",L352+M352)</f>
        <v>0</v>
      </c>
      <c r="O352" s="3">
        <f>IF(Inputs!$B$26&lt;&gt;"Ready to model","PENDING INPUTS",D352+E352+O351)</f>
        <v>5438.9299999999994</v>
      </c>
      <c r="P352" s="3">
        <f>IF(Inputs!$B$26&lt;&gt;"Ready to model","PENDING INPUTS",J352+K352+P351)</f>
        <v>15338.93</v>
      </c>
    </row>
    <row r="353" spans="1:16" ht="27.95" customHeight="1" x14ac:dyDescent="0.25">
      <c r="A353">
        <v>349</v>
      </c>
      <c r="B353" s="3">
        <f>IF(Inputs!$B$26&lt;&gt;"Ready to model","PENDING INPUTS",L352)</f>
        <v>0</v>
      </c>
      <c r="C353" s="3">
        <f>IF(Inputs!$B$26&lt;&gt;"Ready to model","PENDING INPUTS",M352)</f>
        <v>0</v>
      </c>
      <c r="D353" s="3">
        <f>IF(Inputs!$B$26&lt;&gt;"Ready to model","PENDING INPUTS",ROUND(B353*(Inputs!$B$5)/12,2))</f>
        <v>0</v>
      </c>
      <c r="E353" s="3">
        <f>IF(Inputs!$B$26&lt;&gt;"Ready to model","PENDING INPUTS",ROUND(C353*Inputs!$B$5/12,2))</f>
        <v>0</v>
      </c>
      <c r="F353" s="3">
        <f>IF(Inputs!$B$26&lt;&gt;"Ready to model","PENDING INPUTS",MIN(B353+D353,Inputs!$B$6))</f>
        <v>0</v>
      </c>
      <c r="G353" s="3">
        <f>IF(Inputs!$B$26&lt;&gt;"Ready to model","PENDING INPUTS",MIN(C353+E353,Inputs!$B$9))</f>
        <v>0</v>
      </c>
      <c r="H353" s="3">
        <f>IF(Inputs!$B$26&lt;&gt;"Ready to model","PENDING INPUTS",F353+G353)</f>
        <v>0</v>
      </c>
      <c r="I353" s="3">
        <f>IF(Inputs!$B$26&lt;&gt;"Ready to model","PENDING INPUTS",MAX(0,F353+G353-H353))</f>
        <v>0</v>
      </c>
      <c r="J353" s="3">
        <f>IF(Inputs!$B$26&lt;&gt;"Ready to model","PENDING INPUTS",IF(F353+G353&gt;H353,IF(F353+G353=0,0,H353*F353/(F353+G353)),MIN(B353+D353,F353+MAX(0,H353-F353-G353-IF((Inputs!$B$5)&lt;Inputs!$B$5,C353+E353-G353,0)))))</f>
        <v>0</v>
      </c>
      <c r="K353" s="3">
        <f>IF(Inputs!$B$26&lt;&gt;"Ready to model","PENDING INPUTS",MIN(C353+E353,MAX(0,H353-J353)))</f>
        <v>0</v>
      </c>
      <c r="L353" s="3">
        <f>IF(Inputs!$B$26&lt;&gt;"Ready to model","PENDING INPUTS",MAX(0,B353+D353-J353))</f>
        <v>0</v>
      </c>
      <c r="M353" s="3">
        <f>IF(Inputs!$B$26&lt;&gt;"Ready to model","PENDING INPUTS",MAX(0,C353+E353-K353))</f>
        <v>0</v>
      </c>
      <c r="N353" s="3">
        <f>IF(Inputs!$B$26&lt;&gt;"Ready to model","PENDING INPUTS",L353+M353)</f>
        <v>0</v>
      </c>
      <c r="O353" s="3">
        <f>IF(Inputs!$B$26&lt;&gt;"Ready to model","PENDING INPUTS",D353+E353+O352)</f>
        <v>5438.9299999999994</v>
      </c>
      <c r="P353" s="3">
        <f>IF(Inputs!$B$26&lt;&gt;"Ready to model","PENDING INPUTS",J353+K353+P352)</f>
        <v>15338.93</v>
      </c>
    </row>
    <row r="354" spans="1:16" ht="27.95" customHeight="1" x14ac:dyDescent="0.25">
      <c r="A354">
        <v>350</v>
      </c>
      <c r="B354" s="3">
        <f>IF(Inputs!$B$26&lt;&gt;"Ready to model","PENDING INPUTS",L353)</f>
        <v>0</v>
      </c>
      <c r="C354" s="3">
        <f>IF(Inputs!$B$26&lt;&gt;"Ready to model","PENDING INPUTS",M353)</f>
        <v>0</v>
      </c>
      <c r="D354" s="3">
        <f>IF(Inputs!$B$26&lt;&gt;"Ready to model","PENDING INPUTS",ROUND(B354*(Inputs!$B$5)/12,2))</f>
        <v>0</v>
      </c>
      <c r="E354" s="3">
        <f>IF(Inputs!$B$26&lt;&gt;"Ready to model","PENDING INPUTS",ROUND(C354*Inputs!$B$5/12,2))</f>
        <v>0</v>
      </c>
      <c r="F354" s="3">
        <f>IF(Inputs!$B$26&lt;&gt;"Ready to model","PENDING INPUTS",MIN(B354+D354,Inputs!$B$6))</f>
        <v>0</v>
      </c>
      <c r="G354" s="3">
        <f>IF(Inputs!$B$26&lt;&gt;"Ready to model","PENDING INPUTS",MIN(C354+E354,Inputs!$B$9))</f>
        <v>0</v>
      </c>
      <c r="H354" s="3">
        <f>IF(Inputs!$B$26&lt;&gt;"Ready to model","PENDING INPUTS",F354+G354)</f>
        <v>0</v>
      </c>
      <c r="I354" s="3">
        <f>IF(Inputs!$B$26&lt;&gt;"Ready to model","PENDING INPUTS",MAX(0,F354+G354-H354))</f>
        <v>0</v>
      </c>
      <c r="J354" s="3">
        <f>IF(Inputs!$B$26&lt;&gt;"Ready to model","PENDING INPUTS",IF(F354+G354&gt;H354,IF(F354+G354=0,0,H354*F354/(F354+G354)),MIN(B354+D354,F354+MAX(0,H354-F354-G354-IF((Inputs!$B$5)&lt;Inputs!$B$5,C354+E354-G354,0)))))</f>
        <v>0</v>
      </c>
      <c r="K354" s="3">
        <f>IF(Inputs!$B$26&lt;&gt;"Ready to model","PENDING INPUTS",MIN(C354+E354,MAX(0,H354-J354)))</f>
        <v>0</v>
      </c>
      <c r="L354" s="3">
        <f>IF(Inputs!$B$26&lt;&gt;"Ready to model","PENDING INPUTS",MAX(0,B354+D354-J354))</f>
        <v>0</v>
      </c>
      <c r="M354" s="3">
        <f>IF(Inputs!$B$26&lt;&gt;"Ready to model","PENDING INPUTS",MAX(0,C354+E354-K354))</f>
        <v>0</v>
      </c>
      <c r="N354" s="3">
        <f>IF(Inputs!$B$26&lt;&gt;"Ready to model","PENDING INPUTS",L354+M354)</f>
        <v>0</v>
      </c>
      <c r="O354" s="3">
        <f>IF(Inputs!$B$26&lt;&gt;"Ready to model","PENDING INPUTS",D354+E354+O353)</f>
        <v>5438.9299999999994</v>
      </c>
      <c r="P354" s="3">
        <f>IF(Inputs!$B$26&lt;&gt;"Ready to model","PENDING INPUTS",J354+K354+P353)</f>
        <v>15338.93</v>
      </c>
    </row>
    <row r="355" spans="1:16" ht="27.95" customHeight="1" x14ac:dyDescent="0.25">
      <c r="A355">
        <v>351</v>
      </c>
      <c r="B355" s="3">
        <f>IF(Inputs!$B$26&lt;&gt;"Ready to model","PENDING INPUTS",L354)</f>
        <v>0</v>
      </c>
      <c r="C355" s="3">
        <f>IF(Inputs!$B$26&lt;&gt;"Ready to model","PENDING INPUTS",M354)</f>
        <v>0</v>
      </c>
      <c r="D355" s="3">
        <f>IF(Inputs!$B$26&lt;&gt;"Ready to model","PENDING INPUTS",ROUND(B355*(Inputs!$B$5)/12,2))</f>
        <v>0</v>
      </c>
      <c r="E355" s="3">
        <f>IF(Inputs!$B$26&lt;&gt;"Ready to model","PENDING INPUTS",ROUND(C355*Inputs!$B$5/12,2))</f>
        <v>0</v>
      </c>
      <c r="F355" s="3">
        <f>IF(Inputs!$B$26&lt;&gt;"Ready to model","PENDING INPUTS",MIN(B355+D355,Inputs!$B$6))</f>
        <v>0</v>
      </c>
      <c r="G355" s="3">
        <f>IF(Inputs!$B$26&lt;&gt;"Ready to model","PENDING INPUTS",MIN(C355+E355,Inputs!$B$9))</f>
        <v>0</v>
      </c>
      <c r="H355" s="3">
        <f>IF(Inputs!$B$26&lt;&gt;"Ready to model","PENDING INPUTS",F355+G355)</f>
        <v>0</v>
      </c>
      <c r="I355" s="3">
        <f>IF(Inputs!$B$26&lt;&gt;"Ready to model","PENDING INPUTS",MAX(0,F355+G355-H355))</f>
        <v>0</v>
      </c>
      <c r="J355" s="3">
        <f>IF(Inputs!$B$26&lt;&gt;"Ready to model","PENDING INPUTS",IF(F355+G355&gt;H355,IF(F355+G355=0,0,H355*F355/(F355+G355)),MIN(B355+D355,F355+MAX(0,H355-F355-G355-IF((Inputs!$B$5)&lt;Inputs!$B$5,C355+E355-G355,0)))))</f>
        <v>0</v>
      </c>
      <c r="K355" s="3">
        <f>IF(Inputs!$B$26&lt;&gt;"Ready to model","PENDING INPUTS",MIN(C355+E355,MAX(0,H355-J355)))</f>
        <v>0</v>
      </c>
      <c r="L355" s="3">
        <f>IF(Inputs!$B$26&lt;&gt;"Ready to model","PENDING INPUTS",MAX(0,B355+D355-J355))</f>
        <v>0</v>
      </c>
      <c r="M355" s="3">
        <f>IF(Inputs!$B$26&lt;&gt;"Ready to model","PENDING INPUTS",MAX(0,C355+E355-K355))</f>
        <v>0</v>
      </c>
      <c r="N355" s="3">
        <f>IF(Inputs!$B$26&lt;&gt;"Ready to model","PENDING INPUTS",L355+M355)</f>
        <v>0</v>
      </c>
      <c r="O355" s="3">
        <f>IF(Inputs!$B$26&lt;&gt;"Ready to model","PENDING INPUTS",D355+E355+O354)</f>
        <v>5438.9299999999994</v>
      </c>
      <c r="P355" s="3">
        <f>IF(Inputs!$B$26&lt;&gt;"Ready to model","PENDING INPUTS",J355+K355+P354)</f>
        <v>15338.93</v>
      </c>
    </row>
    <row r="356" spans="1:16" ht="27.95" customHeight="1" x14ac:dyDescent="0.25">
      <c r="A356">
        <v>352</v>
      </c>
      <c r="B356" s="3">
        <f>IF(Inputs!$B$26&lt;&gt;"Ready to model","PENDING INPUTS",L355)</f>
        <v>0</v>
      </c>
      <c r="C356" s="3">
        <f>IF(Inputs!$B$26&lt;&gt;"Ready to model","PENDING INPUTS",M355)</f>
        <v>0</v>
      </c>
      <c r="D356" s="3">
        <f>IF(Inputs!$B$26&lt;&gt;"Ready to model","PENDING INPUTS",ROUND(B356*(Inputs!$B$5)/12,2))</f>
        <v>0</v>
      </c>
      <c r="E356" s="3">
        <f>IF(Inputs!$B$26&lt;&gt;"Ready to model","PENDING INPUTS",ROUND(C356*Inputs!$B$5/12,2))</f>
        <v>0</v>
      </c>
      <c r="F356" s="3">
        <f>IF(Inputs!$B$26&lt;&gt;"Ready to model","PENDING INPUTS",MIN(B356+D356,Inputs!$B$6))</f>
        <v>0</v>
      </c>
      <c r="G356" s="3">
        <f>IF(Inputs!$B$26&lt;&gt;"Ready to model","PENDING INPUTS",MIN(C356+E356,Inputs!$B$9))</f>
        <v>0</v>
      </c>
      <c r="H356" s="3">
        <f>IF(Inputs!$B$26&lt;&gt;"Ready to model","PENDING INPUTS",F356+G356)</f>
        <v>0</v>
      </c>
      <c r="I356" s="3">
        <f>IF(Inputs!$B$26&lt;&gt;"Ready to model","PENDING INPUTS",MAX(0,F356+G356-H356))</f>
        <v>0</v>
      </c>
      <c r="J356" s="3">
        <f>IF(Inputs!$B$26&lt;&gt;"Ready to model","PENDING INPUTS",IF(F356+G356&gt;H356,IF(F356+G356=0,0,H356*F356/(F356+G356)),MIN(B356+D356,F356+MAX(0,H356-F356-G356-IF((Inputs!$B$5)&lt;Inputs!$B$5,C356+E356-G356,0)))))</f>
        <v>0</v>
      </c>
      <c r="K356" s="3">
        <f>IF(Inputs!$B$26&lt;&gt;"Ready to model","PENDING INPUTS",MIN(C356+E356,MAX(0,H356-J356)))</f>
        <v>0</v>
      </c>
      <c r="L356" s="3">
        <f>IF(Inputs!$B$26&lt;&gt;"Ready to model","PENDING INPUTS",MAX(0,B356+D356-J356))</f>
        <v>0</v>
      </c>
      <c r="M356" s="3">
        <f>IF(Inputs!$B$26&lt;&gt;"Ready to model","PENDING INPUTS",MAX(0,C356+E356-K356))</f>
        <v>0</v>
      </c>
      <c r="N356" s="3">
        <f>IF(Inputs!$B$26&lt;&gt;"Ready to model","PENDING INPUTS",L356+M356)</f>
        <v>0</v>
      </c>
      <c r="O356" s="3">
        <f>IF(Inputs!$B$26&lt;&gt;"Ready to model","PENDING INPUTS",D356+E356+O355)</f>
        <v>5438.9299999999994</v>
      </c>
      <c r="P356" s="3">
        <f>IF(Inputs!$B$26&lt;&gt;"Ready to model","PENDING INPUTS",J356+K356+P355)</f>
        <v>15338.93</v>
      </c>
    </row>
    <row r="357" spans="1:16" ht="27.95" customHeight="1" x14ac:dyDescent="0.25">
      <c r="A357">
        <v>353</v>
      </c>
      <c r="B357" s="3">
        <f>IF(Inputs!$B$26&lt;&gt;"Ready to model","PENDING INPUTS",L356)</f>
        <v>0</v>
      </c>
      <c r="C357" s="3">
        <f>IF(Inputs!$B$26&lt;&gt;"Ready to model","PENDING INPUTS",M356)</f>
        <v>0</v>
      </c>
      <c r="D357" s="3">
        <f>IF(Inputs!$B$26&lt;&gt;"Ready to model","PENDING INPUTS",ROUND(B357*(Inputs!$B$5)/12,2))</f>
        <v>0</v>
      </c>
      <c r="E357" s="3">
        <f>IF(Inputs!$B$26&lt;&gt;"Ready to model","PENDING INPUTS",ROUND(C357*Inputs!$B$5/12,2))</f>
        <v>0</v>
      </c>
      <c r="F357" s="3">
        <f>IF(Inputs!$B$26&lt;&gt;"Ready to model","PENDING INPUTS",MIN(B357+D357,Inputs!$B$6))</f>
        <v>0</v>
      </c>
      <c r="G357" s="3">
        <f>IF(Inputs!$B$26&lt;&gt;"Ready to model","PENDING INPUTS",MIN(C357+E357,Inputs!$B$9))</f>
        <v>0</v>
      </c>
      <c r="H357" s="3">
        <f>IF(Inputs!$B$26&lt;&gt;"Ready to model","PENDING INPUTS",F357+G357)</f>
        <v>0</v>
      </c>
      <c r="I357" s="3">
        <f>IF(Inputs!$B$26&lt;&gt;"Ready to model","PENDING INPUTS",MAX(0,F357+G357-H357))</f>
        <v>0</v>
      </c>
      <c r="J357" s="3">
        <f>IF(Inputs!$B$26&lt;&gt;"Ready to model","PENDING INPUTS",IF(F357+G357&gt;H357,IF(F357+G357=0,0,H357*F357/(F357+G357)),MIN(B357+D357,F357+MAX(0,H357-F357-G357-IF((Inputs!$B$5)&lt;Inputs!$B$5,C357+E357-G357,0)))))</f>
        <v>0</v>
      </c>
      <c r="K357" s="3">
        <f>IF(Inputs!$B$26&lt;&gt;"Ready to model","PENDING INPUTS",MIN(C357+E357,MAX(0,H357-J357)))</f>
        <v>0</v>
      </c>
      <c r="L357" s="3">
        <f>IF(Inputs!$B$26&lt;&gt;"Ready to model","PENDING INPUTS",MAX(0,B357+D357-J357))</f>
        <v>0</v>
      </c>
      <c r="M357" s="3">
        <f>IF(Inputs!$B$26&lt;&gt;"Ready to model","PENDING INPUTS",MAX(0,C357+E357-K357))</f>
        <v>0</v>
      </c>
      <c r="N357" s="3">
        <f>IF(Inputs!$B$26&lt;&gt;"Ready to model","PENDING INPUTS",L357+M357)</f>
        <v>0</v>
      </c>
      <c r="O357" s="3">
        <f>IF(Inputs!$B$26&lt;&gt;"Ready to model","PENDING INPUTS",D357+E357+O356)</f>
        <v>5438.9299999999994</v>
      </c>
      <c r="P357" s="3">
        <f>IF(Inputs!$B$26&lt;&gt;"Ready to model","PENDING INPUTS",J357+K357+P356)</f>
        <v>15338.93</v>
      </c>
    </row>
    <row r="358" spans="1:16" ht="27.95" customHeight="1" x14ac:dyDescent="0.25">
      <c r="A358">
        <v>354</v>
      </c>
      <c r="B358" s="3">
        <f>IF(Inputs!$B$26&lt;&gt;"Ready to model","PENDING INPUTS",L357)</f>
        <v>0</v>
      </c>
      <c r="C358" s="3">
        <f>IF(Inputs!$B$26&lt;&gt;"Ready to model","PENDING INPUTS",M357)</f>
        <v>0</v>
      </c>
      <c r="D358" s="3">
        <f>IF(Inputs!$B$26&lt;&gt;"Ready to model","PENDING INPUTS",ROUND(B358*(Inputs!$B$5)/12,2))</f>
        <v>0</v>
      </c>
      <c r="E358" s="3">
        <f>IF(Inputs!$B$26&lt;&gt;"Ready to model","PENDING INPUTS",ROUND(C358*Inputs!$B$5/12,2))</f>
        <v>0</v>
      </c>
      <c r="F358" s="3">
        <f>IF(Inputs!$B$26&lt;&gt;"Ready to model","PENDING INPUTS",MIN(B358+D358,Inputs!$B$6))</f>
        <v>0</v>
      </c>
      <c r="G358" s="3">
        <f>IF(Inputs!$B$26&lt;&gt;"Ready to model","PENDING INPUTS",MIN(C358+E358,Inputs!$B$9))</f>
        <v>0</v>
      </c>
      <c r="H358" s="3">
        <f>IF(Inputs!$B$26&lt;&gt;"Ready to model","PENDING INPUTS",F358+G358)</f>
        <v>0</v>
      </c>
      <c r="I358" s="3">
        <f>IF(Inputs!$B$26&lt;&gt;"Ready to model","PENDING INPUTS",MAX(0,F358+G358-H358))</f>
        <v>0</v>
      </c>
      <c r="J358" s="3">
        <f>IF(Inputs!$B$26&lt;&gt;"Ready to model","PENDING INPUTS",IF(F358+G358&gt;H358,IF(F358+G358=0,0,H358*F358/(F358+G358)),MIN(B358+D358,F358+MAX(0,H358-F358-G358-IF((Inputs!$B$5)&lt;Inputs!$B$5,C358+E358-G358,0)))))</f>
        <v>0</v>
      </c>
      <c r="K358" s="3">
        <f>IF(Inputs!$B$26&lt;&gt;"Ready to model","PENDING INPUTS",MIN(C358+E358,MAX(0,H358-J358)))</f>
        <v>0</v>
      </c>
      <c r="L358" s="3">
        <f>IF(Inputs!$B$26&lt;&gt;"Ready to model","PENDING INPUTS",MAX(0,B358+D358-J358))</f>
        <v>0</v>
      </c>
      <c r="M358" s="3">
        <f>IF(Inputs!$B$26&lt;&gt;"Ready to model","PENDING INPUTS",MAX(0,C358+E358-K358))</f>
        <v>0</v>
      </c>
      <c r="N358" s="3">
        <f>IF(Inputs!$B$26&lt;&gt;"Ready to model","PENDING INPUTS",L358+M358)</f>
        <v>0</v>
      </c>
      <c r="O358" s="3">
        <f>IF(Inputs!$B$26&lt;&gt;"Ready to model","PENDING INPUTS",D358+E358+O357)</f>
        <v>5438.9299999999994</v>
      </c>
      <c r="P358" s="3">
        <f>IF(Inputs!$B$26&lt;&gt;"Ready to model","PENDING INPUTS",J358+K358+P357)</f>
        <v>15338.93</v>
      </c>
    </row>
    <row r="359" spans="1:16" ht="27.95" customHeight="1" x14ac:dyDescent="0.25">
      <c r="A359">
        <v>355</v>
      </c>
      <c r="B359" s="3">
        <f>IF(Inputs!$B$26&lt;&gt;"Ready to model","PENDING INPUTS",L358)</f>
        <v>0</v>
      </c>
      <c r="C359" s="3">
        <f>IF(Inputs!$B$26&lt;&gt;"Ready to model","PENDING INPUTS",M358)</f>
        <v>0</v>
      </c>
      <c r="D359" s="3">
        <f>IF(Inputs!$B$26&lt;&gt;"Ready to model","PENDING INPUTS",ROUND(B359*(Inputs!$B$5)/12,2))</f>
        <v>0</v>
      </c>
      <c r="E359" s="3">
        <f>IF(Inputs!$B$26&lt;&gt;"Ready to model","PENDING INPUTS",ROUND(C359*Inputs!$B$5/12,2))</f>
        <v>0</v>
      </c>
      <c r="F359" s="3">
        <f>IF(Inputs!$B$26&lt;&gt;"Ready to model","PENDING INPUTS",MIN(B359+D359,Inputs!$B$6))</f>
        <v>0</v>
      </c>
      <c r="G359" s="3">
        <f>IF(Inputs!$B$26&lt;&gt;"Ready to model","PENDING INPUTS",MIN(C359+E359,Inputs!$B$9))</f>
        <v>0</v>
      </c>
      <c r="H359" s="3">
        <f>IF(Inputs!$B$26&lt;&gt;"Ready to model","PENDING INPUTS",F359+G359)</f>
        <v>0</v>
      </c>
      <c r="I359" s="3">
        <f>IF(Inputs!$B$26&lt;&gt;"Ready to model","PENDING INPUTS",MAX(0,F359+G359-H359))</f>
        <v>0</v>
      </c>
      <c r="J359" s="3">
        <f>IF(Inputs!$B$26&lt;&gt;"Ready to model","PENDING INPUTS",IF(F359+G359&gt;H359,IF(F359+G359=0,0,H359*F359/(F359+G359)),MIN(B359+D359,F359+MAX(0,H359-F359-G359-IF((Inputs!$B$5)&lt;Inputs!$B$5,C359+E359-G359,0)))))</f>
        <v>0</v>
      </c>
      <c r="K359" s="3">
        <f>IF(Inputs!$B$26&lt;&gt;"Ready to model","PENDING INPUTS",MIN(C359+E359,MAX(0,H359-J359)))</f>
        <v>0</v>
      </c>
      <c r="L359" s="3">
        <f>IF(Inputs!$B$26&lt;&gt;"Ready to model","PENDING INPUTS",MAX(0,B359+D359-J359))</f>
        <v>0</v>
      </c>
      <c r="M359" s="3">
        <f>IF(Inputs!$B$26&lt;&gt;"Ready to model","PENDING INPUTS",MAX(0,C359+E359-K359))</f>
        <v>0</v>
      </c>
      <c r="N359" s="3">
        <f>IF(Inputs!$B$26&lt;&gt;"Ready to model","PENDING INPUTS",L359+M359)</f>
        <v>0</v>
      </c>
      <c r="O359" s="3">
        <f>IF(Inputs!$B$26&lt;&gt;"Ready to model","PENDING INPUTS",D359+E359+O358)</f>
        <v>5438.9299999999994</v>
      </c>
      <c r="P359" s="3">
        <f>IF(Inputs!$B$26&lt;&gt;"Ready to model","PENDING INPUTS",J359+K359+P358)</f>
        <v>15338.93</v>
      </c>
    </row>
    <row r="360" spans="1:16" ht="27.95" customHeight="1" x14ac:dyDescent="0.25">
      <c r="A360">
        <v>356</v>
      </c>
      <c r="B360" s="3">
        <f>IF(Inputs!$B$26&lt;&gt;"Ready to model","PENDING INPUTS",L359)</f>
        <v>0</v>
      </c>
      <c r="C360" s="3">
        <f>IF(Inputs!$B$26&lt;&gt;"Ready to model","PENDING INPUTS",M359)</f>
        <v>0</v>
      </c>
      <c r="D360" s="3">
        <f>IF(Inputs!$B$26&lt;&gt;"Ready to model","PENDING INPUTS",ROUND(B360*(Inputs!$B$5)/12,2))</f>
        <v>0</v>
      </c>
      <c r="E360" s="3">
        <f>IF(Inputs!$B$26&lt;&gt;"Ready to model","PENDING INPUTS",ROUND(C360*Inputs!$B$5/12,2))</f>
        <v>0</v>
      </c>
      <c r="F360" s="3">
        <f>IF(Inputs!$B$26&lt;&gt;"Ready to model","PENDING INPUTS",MIN(B360+D360,Inputs!$B$6))</f>
        <v>0</v>
      </c>
      <c r="G360" s="3">
        <f>IF(Inputs!$B$26&lt;&gt;"Ready to model","PENDING INPUTS",MIN(C360+E360,Inputs!$B$9))</f>
        <v>0</v>
      </c>
      <c r="H360" s="3">
        <f>IF(Inputs!$B$26&lt;&gt;"Ready to model","PENDING INPUTS",F360+G360)</f>
        <v>0</v>
      </c>
      <c r="I360" s="3">
        <f>IF(Inputs!$B$26&lt;&gt;"Ready to model","PENDING INPUTS",MAX(0,F360+G360-H360))</f>
        <v>0</v>
      </c>
      <c r="J360" s="3">
        <f>IF(Inputs!$B$26&lt;&gt;"Ready to model","PENDING INPUTS",IF(F360+G360&gt;H360,IF(F360+G360=0,0,H360*F360/(F360+G360)),MIN(B360+D360,F360+MAX(0,H360-F360-G360-IF((Inputs!$B$5)&lt;Inputs!$B$5,C360+E360-G360,0)))))</f>
        <v>0</v>
      </c>
      <c r="K360" s="3">
        <f>IF(Inputs!$B$26&lt;&gt;"Ready to model","PENDING INPUTS",MIN(C360+E360,MAX(0,H360-J360)))</f>
        <v>0</v>
      </c>
      <c r="L360" s="3">
        <f>IF(Inputs!$B$26&lt;&gt;"Ready to model","PENDING INPUTS",MAX(0,B360+D360-J360))</f>
        <v>0</v>
      </c>
      <c r="M360" s="3">
        <f>IF(Inputs!$B$26&lt;&gt;"Ready to model","PENDING INPUTS",MAX(0,C360+E360-K360))</f>
        <v>0</v>
      </c>
      <c r="N360" s="3">
        <f>IF(Inputs!$B$26&lt;&gt;"Ready to model","PENDING INPUTS",L360+M360)</f>
        <v>0</v>
      </c>
      <c r="O360" s="3">
        <f>IF(Inputs!$B$26&lt;&gt;"Ready to model","PENDING INPUTS",D360+E360+O359)</f>
        <v>5438.9299999999994</v>
      </c>
      <c r="P360" s="3">
        <f>IF(Inputs!$B$26&lt;&gt;"Ready to model","PENDING INPUTS",J360+K360+P359)</f>
        <v>15338.93</v>
      </c>
    </row>
    <row r="361" spans="1:16" ht="27.95" customHeight="1" x14ac:dyDescent="0.25">
      <c r="A361">
        <v>357</v>
      </c>
      <c r="B361" s="3">
        <f>IF(Inputs!$B$26&lt;&gt;"Ready to model","PENDING INPUTS",L360)</f>
        <v>0</v>
      </c>
      <c r="C361" s="3">
        <f>IF(Inputs!$B$26&lt;&gt;"Ready to model","PENDING INPUTS",M360)</f>
        <v>0</v>
      </c>
      <c r="D361" s="3">
        <f>IF(Inputs!$B$26&lt;&gt;"Ready to model","PENDING INPUTS",ROUND(B361*(Inputs!$B$5)/12,2))</f>
        <v>0</v>
      </c>
      <c r="E361" s="3">
        <f>IF(Inputs!$B$26&lt;&gt;"Ready to model","PENDING INPUTS",ROUND(C361*Inputs!$B$5/12,2))</f>
        <v>0</v>
      </c>
      <c r="F361" s="3">
        <f>IF(Inputs!$B$26&lt;&gt;"Ready to model","PENDING INPUTS",MIN(B361+D361,Inputs!$B$6))</f>
        <v>0</v>
      </c>
      <c r="G361" s="3">
        <f>IF(Inputs!$B$26&lt;&gt;"Ready to model","PENDING INPUTS",MIN(C361+E361,Inputs!$B$9))</f>
        <v>0</v>
      </c>
      <c r="H361" s="3">
        <f>IF(Inputs!$B$26&lt;&gt;"Ready to model","PENDING INPUTS",F361+G361)</f>
        <v>0</v>
      </c>
      <c r="I361" s="3">
        <f>IF(Inputs!$B$26&lt;&gt;"Ready to model","PENDING INPUTS",MAX(0,F361+G361-H361))</f>
        <v>0</v>
      </c>
      <c r="J361" s="3">
        <f>IF(Inputs!$B$26&lt;&gt;"Ready to model","PENDING INPUTS",IF(F361+G361&gt;H361,IF(F361+G361=0,0,H361*F361/(F361+G361)),MIN(B361+D361,F361+MAX(0,H361-F361-G361-IF((Inputs!$B$5)&lt;Inputs!$B$5,C361+E361-G361,0)))))</f>
        <v>0</v>
      </c>
      <c r="K361" s="3">
        <f>IF(Inputs!$B$26&lt;&gt;"Ready to model","PENDING INPUTS",MIN(C361+E361,MAX(0,H361-J361)))</f>
        <v>0</v>
      </c>
      <c r="L361" s="3">
        <f>IF(Inputs!$B$26&lt;&gt;"Ready to model","PENDING INPUTS",MAX(0,B361+D361-J361))</f>
        <v>0</v>
      </c>
      <c r="M361" s="3">
        <f>IF(Inputs!$B$26&lt;&gt;"Ready to model","PENDING INPUTS",MAX(0,C361+E361-K361))</f>
        <v>0</v>
      </c>
      <c r="N361" s="3">
        <f>IF(Inputs!$B$26&lt;&gt;"Ready to model","PENDING INPUTS",L361+M361)</f>
        <v>0</v>
      </c>
      <c r="O361" s="3">
        <f>IF(Inputs!$B$26&lt;&gt;"Ready to model","PENDING INPUTS",D361+E361+O360)</f>
        <v>5438.9299999999994</v>
      </c>
      <c r="P361" s="3">
        <f>IF(Inputs!$B$26&lt;&gt;"Ready to model","PENDING INPUTS",J361+K361+P360)</f>
        <v>15338.93</v>
      </c>
    </row>
    <row r="362" spans="1:16" ht="27.95" customHeight="1" x14ac:dyDescent="0.25">
      <c r="A362">
        <v>358</v>
      </c>
      <c r="B362" s="3">
        <f>IF(Inputs!$B$26&lt;&gt;"Ready to model","PENDING INPUTS",L361)</f>
        <v>0</v>
      </c>
      <c r="C362" s="3">
        <f>IF(Inputs!$B$26&lt;&gt;"Ready to model","PENDING INPUTS",M361)</f>
        <v>0</v>
      </c>
      <c r="D362" s="3">
        <f>IF(Inputs!$B$26&lt;&gt;"Ready to model","PENDING INPUTS",ROUND(B362*(Inputs!$B$5)/12,2))</f>
        <v>0</v>
      </c>
      <c r="E362" s="3">
        <f>IF(Inputs!$B$26&lt;&gt;"Ready to model","PENDING INPUTS",ROUND(C362*Inputs!$B$5/12,2))</f>
        <v>0</v>
      </c>
      <c r="F362" s="3">
        <f>IF(Inputs!$B$26&lt;&gt;"Ready to model","PENDING INPUTS",MIN(B362+D362,Inputs!$B$6))</f>
        <v>0</v>
      </c>
      <c r="G362" s="3">
        <f>IF(Inputs!$B$26&lt;&gt;"Ready to model","PENDING INPUTS",MIN(C362+E362,Inputs!$B$9))</f>
        <v>0</v>
      </c>
      <c r="H362" s="3">
        <f>IF(Inputs!$B$26&lt;&gt;"Ready to model","PENDING INPUTS",F362+G362)</f>
        <v>0</v>
      </c>
      <c r="I362" s="3">
        <f>IF(Inputs!$B$26&lt;&gt;"Ready to model","PENDING INPUTS",MAX(0,F362+G362-H362))</f>
        <v>0</v>
      </c>
      <c r="J362" s="3">
        <f>IF(Inputs!$B$26&lt;&gt;"Ready to model","PENDING INPUTS",IF(F362+G362&gt;H362,IF(F362+G362=0,0,H362*F362/(F362+G362)),MIN(B362+D362,F362+MAX(0,H362-F362-G362-IF((Inputs!$B$5)&lt;Inputs!$B$5,C362+E362-G362,0)))))</f>
        <v>0</v>
      </c>
      <c r="K362" s="3">
        <f>IF(Inputs!$B$26&lt;&gt;"Ready to model","PENDING INPUTS",MIN(C362+E362,MAX(0,H362-J362)))</f>
        <v>0</v>
      </c>
      <c r="L362" s="3">
        <f>IF(Inputs!$B$26&lt;&gt;"Ready to model","PENDING INPUTS",MAX(0,B362+D362-J362))</f>
        <v>0</v>
      </c>
      <c r="M362" s="3">
        <f>IF(Inputs!$B$26&lt;&gt;"Ready to model","PENDING INPUTS",MAX(0,C362+E362-K362))</f>
        <v>0</v>
      </c>
      <c r="N362" s="3">
        <f>IF(Inputs!$B$26&lt;&gt;"Ready to model","PENDING INPUTS",L362+M362)</f>
        <v>0</v>
      </c>
      <c r="O362" s="3">
        <f>IF(Inputs!$B$26&lt;&gt;"Ready to model","PENDING INPUTS",D362+E362+O361)</f>
        <v>5438.9299999999994</v>
      </c>
      <c r="P362" s="3">
        <f>IF(Inputs!$B$26&lt;&gt;"Ready to model","PENDING INPUTS",J362+K362+P361)</f>
        <v>15338.93</v>
      </c>
    </row>
    <row r="363" spans="1:16" ht="27.95" customHeight="1" x14ac:dyDescent="0.25">
      <c r="A363">
        <v>359</v>
      </c>
      <c r="B363" s="3">
        <f>IF(Inputs!$B$26&lt;&gt;"Ready to model","PENDING INPUTS",L362)</f>
        <v>0</v>
      </c>
      <c r="C363" s="3">
        <f>IF(Inputs!$B$26&lt;&gt;"Ready to model","PENDING INPUTS",M362)</f>
        <v>0</v>
      </c>
      <c r="D363" s="3">
        <f>IF(Inputs!$B$26&lt;&gt;"Ready to model","PENDING INPUTS",ROUND(B363*(Inputs!$B$5)/12,2))</f>
        <v>0</v>
      </c>
      <c r="E363" s="3">
        <f>IF(Inputs!$B$26&lt;&gt;"Ready to model","PENDING INPUTS",ROUND(C363*Inputs!$B$5/12,2))</f>
        <v>0</v>
      </c>
      <c r="F363" s="3">
        <f>IF(Inputs!$B$26&lt;&gt;"Ready to model","PENDING INPUTS",MIN(B363+D363,Inputs!$B$6))</f>
        <v>0</v>
      </c>
      <c r="G363" s="3">
        <f>IF(Inputs!$B$26&lt;&gt;"Ready to model","PENDING INPUTS",MIN(C363+E363,Inputs!$B$9))</f>
        <v>0</v>
      </c>
      <c r="H363" s="3">
        <f>IF(Inputs!$B$26&lt;&gt;"Ready to model","PENDING INPUTS",F363+G363)</f>
        <v>0</v>
      </c>
      <c r="I363" s="3">
        <f>IF(Inputs!$B$26&lt;&gt;"Ready to model","PENDING INPUTS",MAX(0,F363+G363-H363))</f>
        <v>0</v>
      </c>
      <c r="J363" s="3">
        <f>IF(Inputs!$B$26&lt;&gt;"Ready to model","PENDING INPUTS",IF(F363+G363&gt;H363,IF(F363+G363=0,0,H363*F363/(F363+G363)),MIN(B363+D363,F363+MAX(0,H363-F363-G363-IF((Inputs!$B$5)&lt;Inputs!$B$5,C363+E363-G363,0)))))</f>
        <v>0</v>
      </c>
      <c r="K363" s="3">
        <f>IF(Inputs!$B$26&lt;&gt;"Ready to model","PENDING INPUTS",MIN(C363+E363,MAX(0,H363-J363)))</f>
        <v>0</v>
      </c>
      <c r="L363" s="3">
        <f>IF(Inputs!$B$26&lt;&gt;"Ready to model","PENDING INPUTS",MAX(0,B363+D363-J363))</f>
        <v>0</v>
      </c>
      <c r="M363" s="3">
        <f>IF(Inputs!$B$26&lt;&gt;"Ready to model","PENDING INPUTS",MAX(0,C363+E363-K363))</f>
        <v>0</v>
      </c>
      <c r="N363" s="3">
        <f>IF(Inputs!$B$26&lt;&gt;"Ready to model","PENDING INPUTS",L363+M363)</f>
        <v>0</v>
      </c>
      <c r="O363" s="3">
        <f>IF(Inputs!$B$26&lt;&gt;"Ready to model","PENDING INPUTS",D363+E363+O362)</f>
        <v>5438.9299999999994</v>
      </c>
      <c r="P363" s="3">
        <f>IF(Inputs!$B$26&lt;&gt;"Ready to model","PENDING INPUTS",J363+K363+P362)</f>
        <v>15338.93</v>
      </c>
    </row>
    <row r="364" spans="1:16" ht="27.95" customHeight="1" x14ac:dyDescent="0.25">
      <c r="A364">
        <v>360</v>
      </c>
      <c r="B364" s="3">
        <f>IF(Inputs!$B$26&lt;&gt;"Ready to model","PENDING INPUTS",L363)</f>
        <v>0</v>
      </c>
      <c r="C364" s="3">
        <f>IF(Inputs!$B$26&lt;&gt;"Ready to model","PENDING INPUTS",M363)</f>
        <v>0</v>
      </c>
      <c r="D364" s="3">
        <f>IF(Inputs!$B$26&lt;&gt;"Ready to model","PENDING INPUTS",ROUND(B364*(Inputs!$B$5)/12,2))</f>
        <v>0</v>
      </c>
      <c r="E364" s="3">
        <f>IF(Inputs!$B$26&lt;&gt;"Ready to model","PENDING INPUTS",ROUND(C364*Inputs!$B$5/12,2))</f>
        <v>0</v>
      </c>
      <c r="F364" s="3">
        <f>IF(Inputs!$B$26&lt;&gt;"Ready to model","PENDING INPUTS",MIN(B364+D364,Inputs!$B$6))</f>
        <v>0</v>
      </c>
      <c r="G364" s="3">
        <f>IF(Inputs!$B$26&lt;&gt;"Ready to model","PENDING INPUTS",MIN(C364+E364,Inputs!$B$9))</f>
        <v>0</v>
      </c>
      <c r="H364" s="3">
        <f>IF(Inputs!$B$26&lt;&gt;"Ready to model","PENDING INPUTS",F364+G364)</f>
        <v>0</v>
      </c>
      <c r="I364" s="3">
        <f>IF(Inputs!$B$26&lt;&gt;"Ready to model","PENDING INPUTS",MAX(0,F364+G364-H364))</f>
        <v>0</v>
      </c>
      <c r="J364" s="3">
        <f>IF(Inputs!$B$26&lt;&gt;"Ready to model","PENDING INPUTS",IF(F364+G364&gt;H364,IF(F364+G364=0,0,H364*F364/(F364+G364)),MIN(B364+D364,F364+MAX(0,H364-F364-G364-IF((Inputs!$B$5)&lt;Inputs!$B$5,C364+E364-G364,0)))))</f>
        <v>0</v>
      </c>
      <c r="K364" s="3">
        <f>IF(Inputs!$B$26&lt;&gt;"Ready to model","PENDING INPUTS",MIN(C364+E364,MAX(0,H364-J364)))</f>
        <v>0</v>
      </c>
      <c r="L364" s="3">
        <f>IF(Inputs!$B$26&lt;&gt;"Ready to model","PENDING INPUTS",MAX(0,B364+D364-J364))</f>
        <v>0</v>
      </c>
      <c r="M364" s="3">
        <f>IF(Inputs!$B$26&lt;&gt;"Ready to model","PENDING INPUTS",MAX(0,C364+E364-K364))</f>
        <v>0</v>
      </c>
      <c r="N364" s="3">
        <f>IF(Inputs!$B$26&lt;&gt;"Ready to model","PENDING INPUTS",L364+M364)</f>
        <v>0</v>
      </c>
      <c r="O364" s="3">
        <f>IF(Inputs!$B$26&lt;&gt;"Ready to model","PENDING INPUTS",D364+E364+O363)</f>
        <v>5438.9299999999994</v>
      </c>
      <c r="P364" s="3">
        <f>IF(Inputs!$B$26&lt;&gt;"Ready to model","PENDING INPUTS",J364+K364+P363)</f>
        <v>15338.93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>
        <f>IF(Inputs!$B$27&lt;&gt;"Ready to model","PENDING INPUTS",Inputs!B8*(1+Inputs!B10*Inputs!B11))</f>
        <v>5974</v>
      </c>
      <c r="C5" s="3">
        <f>IF(Inputs!$B$27&lt;&gt;"Ready to model","PENDING INPUTS",MAX(0,Inputs!B4-Inputs!B8))</f>
        <v>4100</v>
      </c>
      <c r="D5" s="3">
        <f>IF(Inputs!$B$27&lt;&gt;"Ready to model","PENDING INPUTS",ROUND(B5*(IF(A5&lt;=Inputs!$B$13,Inputs!$B$12,Inputs!$B$14))/12,2))</f>
        <v>0</v>
      </c>
      <c r="E5" s="3">
        <f>IF(Inputs!$B$27&lt;&gt;"Ready to model","PENDING INPUTS",ROUND(C5*Inputs!$B$5/12,2))</f>
        <v>75.17</v>
      </c>
      <c r="F5" s="3">
        <f>IF(Inputs!$B$27&lt;&gt;"Ready to model","PENDING INPUTS",MIN(B5+D5,MAX(Inputs!$B$16,ROUND(B5*Inputs!$B$15,2))))</f>
        <v>119.48</v>
      </c>
      <c r="G5" s="3">
        <f>IF(Inputs!$B$27&lt;&gt;"Ready to model","PENDING INPUTS",MIN(C5+E5,Inputs!$B$9))</f>
        <v>125</v>
      </c>
      <c r="H5" s="3">
        <f>IF(Inputs!$B$27&lt;&gt;"Ready to model","PENDING INPUTS",F5+G5)</f>
        <v>244.48000000000002</v>
      </c>
      <c r="I5" s="3">
        <f>IF(Inputs!$B$27&lt;&gt;"Ready to model","PENDING INPUTS",MAX(0,F5+G5-H5))</f>
        <v>0</v>
      </c>
      <c r="J5" s="3">
        <f>IF(Inputs!$B$27&lt;&gt;"Ready to model","PENDING INPUTS",IF(F5+G5&gt;H5,IF(F5+G5=0,0,H5*F5/(F5+G5)),MIN(B5+D5,F5+MAX(0,H5-F5-G5-IF((IF(A5&lt;=Inputs!$B$13,Inputs!$B$12,Inputs!$B$14))&lt;Inputs!$B$5,C5+E5-G5,0)))))</f>
        <v>119.48</v>
      </c>
      <c r="K5" s="3">
        <f>IF(Inputs!$B$27&lt;&gt;"Ready to model","PENDING INPUTS",MIN(C5+E5,MAX(0,H5-J5)))</f>
        <v>125.00000000000001</v>
      </c>
      <c r="L5" s="3">
        <f>IF(Inputs!$B$27&lt;&gt;"Ready to model","PENDING INPUTS",MAX(0,B5+D5-J5))</f>
        <v>5854.52</v>
      </c>
      <c r="M5" s="3">
        <f>IF(Inputs!$B$27&lt;&gt;"Ready to model","PENDING INPUTS",MAX(0,C5+E5-K5))</f>
        <v>4050.17</v>
      </c>
      <c r="N5" s="3">
        <f>IF(Inputs!$B$27&lt;&gt;"Ready to model","PENDING INPUTS",L5+M5)</f>
        <v>9904.69</v>
      </c>
      <c r="O5" s="3">
        <f>IF(Inputs!$B$27&lt;&gt;"Ready to model","PENDING INPUTS",D5+E5)</f>
        <v>75.17</v>
      </c>
      <c r="P5" s="3">
        <f>IF(Inputs!$B$27&lt;&gt;"Ready to model","PENDING INPUTS",J5+K5)</f>
        <v>244.48000000000002</v>
      </c>
    </row>
    <row r="6" spans="1:16" ht="27.95" customHeight="1" x14ac:dyDescent="0.25">
      <c r="A6">
        <v>2</v>
      </c>
      <c r="B6" s="3">
        <f>IF(Inputs!$B$27&lt;&gt;"Ready to model","PENDING INPUTS",L5)</f>
        <v>5854.52</v>
      </c>
      <c r="C6" s="3">
        <f>IF(Inputs!$B$27&lt;&gt;"Ready to model","PENDING INPUTS",M5)</f>
        <v>4050.17</v>
      </c>
      <c r="D6" s="3">
        <f>IF(Inputs!$B$27&lt;&gt;"Ready to model","PENDING INPUTS",ROUND(B6*(IF(A6&lt;=Inputs!$B$13,Inputs!$B$12,Inputs!$B$14))/12,2))</f>
        <v>0</v>
      </c>
      <c r="E6" s="3">
        <f>IF(Inputs!$B$27&lt;&gt;"Ready to model","PENDING INPUTS",ROUND(C6*Inputs!$B$5/12,2))</f>
        <v>74.25</v>
      </c>
      <c r="F6" s="3">
        <f>IF(Inputs!$B$27&lt;&gt;"Ready to model","PENDING INPUTS",MIN(B6+D6,MAX(Inputs!$B$16,ROUND(B6*Inputs!$B$15,2))))</f>
        <v>117.09</v>
      </c>
      <c r="G6" s="3">
        <f>IF(Inputs!$B$27&lt;&gt;"Ready to model","PENDING INPUTS",MIN(C6+E6,Inputs!$B$9))</f>
        <v>125</v>
      </c>
      <c r="H6" s="3">
        <f>IF(Inputs!$B$27&lt;&gt;"Ready to model","PENDING INPUTS",F6+G6)</f>
        <v>242.09</v>
      </c>
      <c r="I6" s="3">
        <f>IF(Inputs!$B$27&lt;&gt;"Ready to model","PENDING INPUTS",MAX(0,F6+G6-H6))</f>
        <v>0</v>
      </c>
      <c r="J6" s="3">
        <f>IF(Inputs!$B$27&lt;&gt;"Ready to model","PENDING INPUTS",IF(F6+G6&gt;H6,IF(F6+G6=0,0,H6*F6/(F6+G6)),MIN(B6+D6,F6+MAX(0,H6-F6-G6-IF((IF(A6&lt;=Inputs!$B$13,Inputs!$B$12,Inputs!$B$14))&lt;Inputs!$B$5,C6+E6-G6,0)))))</f>
        <v>117.09</v>
      </c>
      <c r="K6" s="3">
        <f>IF(Inputs!$B$27&lt;&gt;"Ready to model","PENDING INPUTS",MIN(C6+E6,MAX(0,H6-J6)))</f>
        <v>125</v>
      </c>
      <c r="L6" s="3">
        <f>IF(Inputs!$B$27&lt;&gt;"Ready to model","PENDING INPUTS",MAX(0,B6+D6-J6))</f>
        <v>5737.43</v>
      </c>
      <c r="M6" s="3">
        <f>IF(Inputs!$B$27&lt;&gt;"Ready to model","PENDING INPUTS",MAX(0,C6+E6-K6))</f>
        <v>3999.42</v>
      </c>
      <c r="N6" s="3">
        <f>IF(Inputs!$B$27&lt;&gt;"Ready to model","PENDING INPUTS",L6+M6)</f>
        <v>9736.85</v>
      </c>
      <c r="O6" s="3">
        <f>IF(Inputs!$B$27&lt;&gt;"Ready to model","PENDING INPUTS",D6+E6+O5)</f>
        <v>149.42000000000002</v>
      </c>
      <c r="P6" s="3">
        <f>IF(Inputs!$B$27&lt;&gt;"Ready to model","PENDING INPUTS",J6+K6+P5)</f>
        <v>486.57000000000005</v>
      </c>
    </row>
    <row r="7" spans="1:16" ht="27.95" customHeight="1" x14ac:dyDescent="0.25">
      <c r="A7">
        <v>3</v>
      </c>
      <c r="B7" s="3">
        <f>IF(Inputs!$B$27&lt;&gt;"Ready to model","PENDING INPUTS",L6)</f>
        <v>5737.43</v>
      </c>
      <c r="C7" s="3">
        <f>IF(Inputs!$B$27&lt;&gt;"Ready to model","PENDING INPUTS",M6)</f>
        <v>3999.42</v>
      </c>
      <c r="D7" s="3">
        <f>IF(Inputs!$B$27&lt;&gt;"Ready to model","PENDING INPUTS",ROUND(B7*(IF(A7&lt;=Inputs!$B$13,Inputs!$B$12,Inputs!$B$14))/12,2))</f>
        <v>0</v>
      </c>
      <c r="E7" s="3">
        <f>IF(Inputs!$B$27&lt;&gt;"Ready to model","PENDING INPUTS",ROUND(C7*Inputs!$B$5/12,2))</f>
        <v>73.319999999999993</v>
      </c>
      <c r="F7" s="3">
        <f>IF(Inputs!$B$27&lt;&gt;"Ready to model","PENDING INPUTS",MIN(B7+D7,MAX(Inputs!$B$16,ROUND(B7*Inputs!$B$15,2))))</f>
        <v>114.75</v>
      </c>
      <c r="G7" s="3">
        <f>IF(Inputs!$B$27&lt;&gt;"Ready to model","PENDING INPUTS",MIN(C7+E7,Inputs!$B$9))</f>
        <v>125</v>
      </c>
      <c r="H7" s="3">
        <f>IF(Inputs!$B$27&lt;&gt;"Ready to model","PENDING INPUTS",F7+G7)</f>
        <v>239.75</v>
      </c>
      <c r="I7" s="3">
        <f>IF(Inputs!$B$27&lt;&gt;"Ready to model","PENDING INPUTS",MAX(0,F7+G7-H7))</f>
        <v>0</v>
      </c>
      <c r="J7" s="3">
        <f>IF(Inputs!$B$27&lt;&gt;"Ready to model","PENDING INPUTS",IF(F7+G7&gt;H7,IF(F7+G7=0,0,H7*F7/(F7+G7)),MIN(B7+D7,F7+MAX(0,H7-F7-G7-IF((IF(A7&lt;=Inputs!$B$13,Inputs!$B$12,Inputs!$B$14))&lt;Inputs!$B$5,C7+E7-G7,0)))))</f>
        <v>114.75</v>
      </c>
      <c r="K7" s="3">
        <f>IF(Inputs!$B$27&lt;&gt;"Ready to model","PENDING INPUTS",MIN(C7+E7,MAX(0,H7-J7)))</f>
        <v>125</v>
      </c>
      <c r="L7" s="3">
        <f>IF(Inputs!$B$27&lt;&gt;"Ready to model","PENDING INPUTS",MAX(0,B7+D7-J7))</f>
        <v>5622.68</v>
      </c>
      <c r="M7" s="3">
        <f>IF(Inputs!$B$27&lt;&gt;"Ready to model","PENDING INPUTS",MAX(0,C7+E7-K7))</f>
        <v>3947.7400000000002</v>
      </c>
      <c r="N7" s="3">
        <f>IF(Inputs!$B$27&lt;&gt;"Ready to model","PENDING INPUTS",L7+M7)</f>
        <v>9570.42</v>
      </c>
      <c r="O7" s="3">
        <f>IF(Inputs!$B$27&lt;&gt;"Ready to model","PENDING INPUTS",D7+E7+O6)</f>
        <v>222.74</v>
      </c>
      <c r="P7" s="3">
        <f>IF(Inputs!$B$27&lt;&gt;"Ready to model","PENDING INPUTS",J7+K7+P6)</f>
        <v>726.32</v>
      </c>
    </row>
    <row r="8" spans="1:16" ht="27.95" customHeight="1" x14ac:dyDescent="0.25">
      <c r="A8">
        <v>4</v>
      </c>
      <c r="B8" s="3">
        <f>IF(Inputs!$B$27&lt;&gt;"Ready to model","PENDING INPUTS",L7)</f>
        <v>5622.68</v>
      </c>
      <c r="C8" s="3">
        <f>IF(Inputs!$B$27&lt;&gt;"Ready to model","PENDING INPUTS",M7)</f>
        <v>3947.7400000000002</v>
      </c>
      <c r="D8" s="3">
        <f>IF(Inputs!$B$27&lt;&gt;"Ready to model","PENDING INPUTS",ROUND(B8*(IF(A8&lt;=Inputs!$B$13,Inputs!$B$12,Inputs!$B$14))/12,2))</f>
        <v>0</v>
      </c>
      <c r="E8" s="3">
        <f>IF(Inputs!$B$27&lt;&gt;"Ready to model","PENDING INPUTS",ROUND(C8*Inputs!$B$5/12,2))</f>
        <v>72.38</v>
      </c>
      <c r="F8" s="3">
        <f>IF(Inputs!$B$27&lt;&gt;"Ready to model","PENDING INPUTS",MIN(B8+D8,MAX(Inputs!$B$16,ROUND(B8*Inputs!$B$15,2))))</f>
        <v>112.45</v>
      </c>
      <c r="G8" s="3">
        <f>IF(Inputs!$B$27&lt;&gt;"Ready to model","PENDING INPUTS",MIN(C8+E8,Inputs!$B$9))</f>
        <v>125</v>
      </c>
      <c r="H8" s="3">
        <f>IF(Inputs!$B$27&lt;&gt;"Ready to model","PENDING INPUTS",F8+G8)</f>
        <v>237.45</v>
      </c>
      <c r="I8" s="3">
        <f>IF(Inputs!$B$27&lt;&gt;"Ready to model","PENDING INPUTS",MAX(0,F8+G8-H8))</f>
        <v>0</v>
      </c>
      <c r="J8" s="3">
        <f>IF(Inputs!$B$27&lt;&gt;"Ready to model","PENDING INPUTS",IF(F8+G8&gt;H8,IF(F8+G8=0,0,H8*F8/(F8+G8)),MIN(B8+D8,F8+MAX(0,H8-F8-G8-IF((IF(A8&lt;=Inputs!$B$13,Inputs!$B$12,Inputs!$B$14))&lt;Inputs!$B$5,C8+E8-G8,0)))))</f>
        <v>112.45</v>
      </c>
      <c r="K8" s="3">
        <f>IF(Inputs!$B$27&lt;&gt;"Ready to model","PENDING INPUTS",MIN(C8+E8,MAX(0,H8-J8)))</f>
        <v>124.99999999999999</v>
      </c>
      <c r="L8" s="3">
        <f>IF(Inputs!$B$27&lt;&gt;"Ready to model","PENDING INPUTS",MAX(0,B8+D8-J8))</f>
        <v>5510.2300000000005</v>
      </c>
      <c r="M8" s="3">
        <f>IF(Inputs!$B$27&lt;&gt;"Ready to model","PENDING INPUTS",MAX(0,C8+E8-K8))</f>
        <v>3895.1200000000003</v>
      </c>
      <c r="N8" s="3">
        <f>IF(Inputs!$B$27&lt;&gt;"Ready to model","PENDING INPUTS",L8+M8)</f>
        <v>9405.35</v>
      </c>
      <c r="O8" s="3">
        <f>IF(Inputs!$B$27&lt;&gt;"Ready to model","PENDING INPUTS",D8+E8+O7)</f>
        <v>295.12</v>
      </c>
      <c r="P8" s="3">
        <f>IF(Inputs!$B$27&lt;&gt;"Ready to model","PENDING INPUTS",J8+K8+P7)</f>
        <v>963.77</v>
      </c>
    </row>
    <row r="9" spans="1:16" ht="27.95" customHeight="1" x14ac:dyDescent="0.25">
      <c r="A9">
        <v>5</v>
      </c>
      <c r="B9" s="3">
        <f>IF(Inputs!$B$27&lt;&gt;"Ready to model","PENDING INPUTS",L8)</f>
        <v>5510.2300000000005</v>
      </c>
      <c r="C9" s="3">
        <f>IF(Inputs!$B$27&lt;&gt;"Ready to model","PENDING INPUTS",M8)</f>
        <v>3895.1200000000003</v>
      </c>
      <c r="D9" s="3">
        <f>IF(Inputs!$B$27&lt;&gt;"Ready to model","PENDING INPUTS",ROUND(B9*(IF(A9&lt;=Inputs!$B$13,Inputs!$B$12,Inputs!$B$14))/12,2))</f>
        <v>0</v>
      </c>
      <c r="E9" s="3">
        <f>IF(Inputs!$B$27&lt;&gt;"Ready to model","PENDING INPUTS",ROUND(C9*Inputs!$B$5/12,2))</f>
        <v>71.41</v>
      </c>
      <c r="F9" s="3">
        <f>IF(Inputs!$B$27&lt;&gt;"Ready to model","PENDING INPUTS",MIN(B9+D9,MAX(Inputs!$B$16,ROUND(B9*Inputs!$B$15,2))))</f>
        <v>110.2</v>
      </c>
      <c r="G9" s="3">
        <f>IF(Inputs!$B$27&lt;&gt;"Ready to model","PENDING INPUTS",MIN(C9+E9,Inputs!$B$9))</f>
        <v>125</v>
      </c>
      <c r="H9" s="3">
        <f>IF(Inputs!$B$27&lt;&gt;"Ready to model","PENDING INPUTS",F9+G9)</f>
        <v>235.2</v>
      </c>
      <c r="I9" s="3">
        <f>IF(Inputs!$B$27&lt;&gt;"Ready to model","PENDING INPUTS",MAX(0,F9+G9-H9))</f>
        <v>0</v>
      </c>
      <c r="J9" s="3">
        <f>IF(Inputs!$B$27&lt;&gt;"Ready to model","PENDING INPUTS",IF(F9+G9&gt;H9,IF(F9+G9=0,0,H9*F9/(F9+G9)),MIN(B9+D9,F9+MAX(0,H9-F9-G9-IF((IF(A9&lt;=Inputs!$B$13,Inputs!$B$12,Inputs!$B$14))&lt;Inputs!$B$5,C9+E9-G9,0)))))</f>
        <v>110.2</v>
      </c>
      <c r="K9" s="3">
        <f>IF(Inputs!$B$27&lt;&gt;"Ready to model","PENDING INPUTS",MIN(C9+E9,MAX(0,H9-J9)))</f>
        <v>124.99999999999999</v>
      </c>
      <c r="L9" s="3">
        <f>IF(Inputs!$B$27&lt;&gt;"Ready to model","PENDING INPUTS",MAX(0,B9+D9-J9))</f>
        <v>5400.0300000000007</v>
      </c>
      <c r="M9" s="3">
        <f>IF(Inputs!$B$27&lt;&gt;"Ready to model","PENDING INPUTS",MAX(0,C9+E9-K9))</f>
        <v>3841.53</v>
      </c>
      <c r="N9" s="3">
        <f>IF(Inputs!$B$27&lt;&gt;"Ready to model","PENDING INPUTS",L9+M9)</f>
        <v>9241.5600000000013</v>
      </c>
      <c r="O9" s="3">
        <f>IF(Inputs!$B$27&lt;&gt;"Ready to model","PENDING INPUTS",D9+E9+O8)</f>
        <v>366.53</v>
      </c>
      <c r="P9" s="3">
        <f>IF(Inputs!$B$27&lt;&gt;"Ready to model","PENDING INPUTS",J9+K9+P8)</f>
        <v>1198.97</v>
      </c>
    </row>
    <row r="10" spans="1:16" ht="27.95" customHeight="1" x14ac:dyDescent="0.25">
      <c r="A10">
        <v>6</v>
      </c>
      <c r="B10" s="3">
        <f>IF(Inputs!$B$27&lt;&gt;"Ready to model","PENDING INPUTS",L9)</f>
        <v>5400.0300000000007</v>
      </c>
      <c r="C10" s="3">
        <f>IF(Inputs!$B$27&lt;&gt;"Ready to model","PENDING INPUTS",M9)</f>
        <v>3841.53</v>
      </c>
      <c r="D10" s="3">
        <f>IF(Inputs!$B$27&lt;&gt;"Ready to model","PENDING INPUTS",ROUND(B10*(IF(A10&lt;=Inputs!$B$13,Inputs!$B$12,Inputs!$B$14))/12,2))</f>
        <v>0</v>
      </c>
      <c r="E10" s="3">
        <f>IF(Inputs!$B$27&lt;&gt;"Ready to model","PENDING INPUTS",ROUND(C10*Inputs!$B$5/12,2))</f>
        <v>70.430000000000007</v>
      </c>
      <c r="F10" s="3">
        <f>IF(Inputs!$B$27&lt;&gt;"Ready to model","PENDING INPUTS",MIN(B10+D10,MAX(Inputs!$B$16,ROUND(B10*Inputs!$B$15,2))))</f>
        <v>108</v>
      </c>
      <c r="G10" s="3">
        <f>IF(Inputs!$B$27&lt;&gt;"Ready to model","PENDING INPUTS",MIN(C10+E10,Inputs!$B$9))</f>
        <v>125</v>
      </c>
      <c r="H10" s="3">
        <f>IF(Inputs!$B$27&lt;&gt;"Ready to model","PENDING INPUTS",F10+G10)</f>
        <v>233</v>
      </c>
      <c r="I10" s="3">
        <f>IF(Inputs!$B$27&lt;&gt;"Ready to model","PENDING INPUTS",MAX(0,F10+G10-H10))</f>
        <v>0</v>
      </c>
      <c r="J10" s="3">
        <f>IF(Inputs!$B$27&lt;&gt;"Ready to model","PENDING INPUTS",IF(F10+G10&gt;H10,IF(F10+G10=0,0,H10*F10/(F10+G10)),MIN(B10+D10,F10+MAX(0,H10-F10-G10-IF((IF(A10&lt;=Inputs!$B$13,Inputs!$B$12,Inputs!$B$14))&lt;Inputs!$B$5,C10+E10-G10,0)))))</f>
        <v>108</v>
      </c>
      <c r="K10" s="3">
        <f>IF(Inputs!$B$27&lt;&gt;"Ready to model","PENDING INPUTS",MIN(C10+E10,MAX(0,H10-J10)))</f>
        <v>125</v>
      </c>
      <c r="L10" s="3">
        <f>IF(Inputs!$B$27&lt;&gt;"Ready to model","PENDING INPUTS",MAX(0,B10+D10-J10))</f>
        <v>5292.0300000000007</v>
      </c>
      <c r="M10" s="3">
        <f>IF(Inputs!$B$27&lt;&gt;"Ready to model","PENDING INPUTS",MAX(0,C10+E10-K10))</f>
        <v>3786.96</v>
      </c>
      <c r="N10" s="3">
        <f>IF(Inputs!$B$27&lt;&gt;"Ready to model","PENDING INPUTS",L10+M10)</f>
        <v>9078.9900000000016</v>
      </c>
      <c r="O10" s="3">
        <f>IF(Inputs!$B$27&lt;&gt;"Ready to model","PENDING INPUTS",D10+E10+O9)</f>
        <v>436.96</v>
      </c>
      <c r="P10" s="3">
        <f>IF(Inputs!$B$27&lt;&gt;"Ready to model","PENDING INPUTS",J10+K10+P9)</f>
        <v>1431.97</v>
      </c>
    </row>
    <row r="11" spans="1:16" ht="27.95" customHeight="1" x14ac:dyDescent="0.25">
      <c r="A11">
        <v>7</v>
      </c>
      <c r="B11" s="3">
        <f>IF(Inputs!$B$27&lt;&gt;"Ready to model","PENDING INPUTS",L10)</f>
        <v>5292.0300000000007</v>
      </c>
      <c r="C11" s="3">
        <f>IF(Inputs!$B$27&lt;&gt;"Ready to model","PENDING INPUTS",M10)</f>
        <v>3786.96</v>
      </c>
      <c r="D11" s="3">
        <f>IF(Inputs!$B$27&lt;&gt;"Ready to model","PENDING INPUTS",ROUND(B11*(IF(A11&lt;=Inputs!$B$13,Inputs!$B$12,Inputs!$B$14))/12,2))</f>
        <v>0</v>
      </c>
      <c r="E11" s="3">
        <f>IF(Inputs!$B$27&lt;&gt;"Ready to model","PENDING INPUTS",ROUND(C11*Inputs!$B$5/12,2))</f>
        <v>69.430000000000007</v>
      </c>
      <c r="F11" s="3">
        <f>IF(Inputs!$B$27&lt;&gt;"Ready to model","PENDING INPUTS",MIN(B11+D11,MAX(Inputs!$B$16,ROUND(B11*Inputs!$B$15,2))))</f>
        <v>105.84</v>
      </c>
      <c r="G11" s="3">
        <f>IF(Inputs!$B$27&lt;&gt;"Ready to model","PENDING INPUTS",MIN(C11+E11,Inputs!$B$9))</f>
        <v>125</v>
      </c>
      <c r="H11" s="3">
        <f>IF(Inputs!$B$27&lt;&gt;"Ready to model","PENDING INPUTS",F11+G11)</f>
        <v>230.84</v>
      </c>
      <c r="I11" s="3">
        <f>IF(Inputs!$B$27&lt;&gt;"Ready to model","PENDING INPUTS",MAX(0,F11+G11-H11))</f>
        <v>0</v>
      </c>
      <c r="J11" s="3">
        <f>IF(Inputs!$B$27&lt;&gt;"Ready to model","PENDING INPUTS",IF(F11+G11&gt;H11,IF(F11+G11=0,0,H11*F11/(F11+G11)),MIN(B11+D11,F11+MAX(0,H11-F11-G11-IF((IF(A11&lt;=Inputs!$B$13,Inputs!$B$12,Inputs!$B$14))&lt;Inputs!$B$5,C11+E11-G11,0)))))</f>
        <v>105.84</v>
      </c>
      <c r="K11" s="3">
        <f>IF(Inputs!$B$27&lt;&gt;"Ready to model","PENDING INPUTS",MIN(C11+E11,MAX(0,H11-J11)))</f>
        <v>125</v>
      </c>
      <c r="L11" s="3">
        <f>IF(Inputs!$B$27&lt;&gt;"Ready to model","PENDING INPUTS",MAX(0,B11+D11-J11))</f>
        <v>5186.1900000000005</v>
      </c>
      <c r="M11" s="3">
        <f>IF(Inputs!$B$27&lt;&gt;"Ready to model","PENDING INPUTS",MAX(0,C11+E11-K11))</f>
        <v>3731.39</v>
      </c>
      <c r="N11" s="3">
        <f>IF(Inputs!$B$27&lt;&gt;"Ready to model","PENDING INPUTS",L11+M11)</f>
        <v>8917.58</v>
      </c>
      <c r="O11" s="3">
        <f>IF(Inputs!$B$27&lt;&gt;"Ready to model","PENDING INPUTS",D11+E11+O10)</f>
        <v>506.39</v>
      </c>
      <c r="P11" s="3">
        <f>IF(Inputs!$B$27&lt;&gt;"Ready to model","PENDING INPUTS",J11+K11+P10)</f>
        <v>1662.81</v>
      </c>
    </row>
    <row r="12" spans="1:16" ht="27.95" customHeight="1" x14ac:dyDescent="0.25">
      <c r="A12">
        <v>8</v>
      </c>
      <c r="B12" s="3">
        <f>IF(Inputs!$B$27&lt;&gt;"Ready to model","PENDING INPUTS",L11)</f>
        <v>5186.1900000000005</v>
      </c>
      <c r="C12" s="3">
        <f>IF(Inputs!$B$27&lt;&gt;"Ready to model","PENDING INPUTS",M11)</f>
        <v>3731.39</v>
      </c>
      <c r="D12" s="3">
        <f>IF(Inputs!$B$27&lt;&gt;"Ready to model","PENDING INPUTS",ROUND(B12*(IF(A12&lt;=Inputs!$B$13,Inputs!$B$12,Inputs!$B$14))/12,2))</f>
        <v>0</v>
      </c>
      <c r="E12" s="3">
        <f>IF(Inputs!$B$27&lt;&gt;"Ready to model","PENDING INPUTS",ROUND(C12*Inputs!$B$5/12,2))</f>
        <v>68.41</v>
      </c>
      <c r="F12" s="3">
        <f>IF(Inputs!$B$27&lt;&gt;"Ready to model","PENDING INPUTS",MIN(B12+D12,MAX(Inputs!$B$16,ROUND(B12*Inputs!$B$15,2))))</f>
        <v>103.72</v>
      </c>
      <c r="G12" s="3">
        <f>IF(Inputs!$B$27&lt;&gt;"Ready to model","PENDING INPUTS",MIN(C12+E12,Inputs!$B$9))</f>
        <v>125</v>
      </c>
      <c r="H12" s="3">
        <f>IF(Inputs!$B$27&lt;&gt;"Ready to model","PENDING INPUTS",F12+G12)</f>
        <v>228.72</v>
      </c>
      <c r="I12" s="3">
        <f>IF(Inputs!$B$27&lt;&gt;"Ready to model","PENDING INPUTS",MAX(0,F12+G12-H12))</f>
        <v>0</v>
      </c>
      <c r="J12" s="3">
        <f>IF(Inputs!$B$27&lt;&gt;"Ready to model","PENDING INPUTS",IF(F12+G12&gt;H12,IF(F12+G12=0,0,H12*F12/(F12+G12)),MIN(B12+D12,F12+MAX(0,H12-F12-G12-IF((IF(A12&lt;=Inputs!$B$13,Inputs!$B$12,Inputs!$B$14))&lt;Inputs!$B$5,C12+E12-G12,0)))))</f>
        <v>103.72</v>
      </c>
      <c r="K12" s="3">
        <f>IF(Inputs!$B$27&lt;&gt;"Ready to model","PENDING INPUTS",MIN(C12+E12,MAX(0,H12-J12)))</f>
        <v>125</v>
      </c>
      <c r="L12" s="3">
        <f>IF(Inputs!$B$27&lt;&gt;"Ready to model","PENDING INPUTS",MAX(0,B12+D12-J12))</f>
        <v>5082.47</v>
      </c>
      <c r="M12" s="3">
        <f>IF(Inputs!$B$27&lt;&gt;"Ready to model","PENDING INPUTS",MAX(0,C12+E12-K12))</f>
        <v>3674.7999999999997</v>
      </c>
      <c r="N12" s="3">
        <f>IF(Inputs!$B$27&lt;&gt;"Ready to model","PENDING INPUTS",L12+M12)</f>
        <v>8757.27</v>
      </c>
      <c r="O12" s="3">
        <f>IF(Inputs!$B$27&lt;&gt;"Ready to model","PENDING INPUTS",D12+E12+O11)</f>
        <v>574.79999999999995</v>
      </c>
      <c r="P12" s="3">
        <f>IF(Inputs!$B$27&lt;&gt;"Ready to model","PENDING INPUTS",J12+K12+P11)</f>
        <v>1891.53</v>
      </c>
    </row>
    <row r="13" spans="1:16" ht="27.95" customHeight="1" x14ac:dyDescent="0.25">
      <c r="A13">
        <v>9</v>
      </c>
      <c r="B13" s="3">
        <f>IF(Inputs!$B$27&lt;&gt;"Ready to model","PENDING INPUTS",L12)</f>
        <v>5082.47</v>
      </c>
      <c r="C13" s="3">
        <f>IF(Inputs!$B$27&lt;&gt;"Ready to model","PENDING INPUTS",M12)</f>
        <v>3674.7999999999997</v>
      </c>
      <c r="D13" s="3">
        <f>IF(Inputs!$B$27&lt;&gt;"Ready to model","PENDING INPUTS",ROUND(B13*(IF(A13&lt;=Inputs!$B$13,Inputs!$B$12,Inputs!$B$14))/12,2))</f>
        <v>0</v>
      </c>
      <c r="E13" s="3">
        <f>IF(Inputs!$B$27&lt;&gt;"Ready to model","PENDING INPUTS",ROUND(C13*Inputs!$B$5/12,2))</f>
        <v>67.37</v>
      </c>
      <c r="F13" s="3">
        <f>IF(Inputs!$B$27&lt;&gt;"Ready to model","PENDING INPUTS",MIN(B13+D13,MAX(Inputs!$B$16,ROUND(B13*Inputs!$B$15,2))))</f>
        <v>101.65</v>
      </c>
      <c r="G13" s="3">
        <f>IF(Inputs!$B$27&lt;&gt;"Ready to model","PENDING INPUTS",MIN(C13+E13,Inputs!$B$9))</f>
        <v>125</v>
      </c>
      <c r="H13" s="3">
        <f>IF(Inputs!$B$27&lt;&gt;"Ready to model","PENDING INPUTS",F13+G13)</f>
        <v>226.65</v>
      </c>
      <c r="I13" s="3">
        <f>IF(Inputs!$B$27&lt;&gt;"Ready to model","PENDING INPUTS",MAX(0,F13+G13-H13))</f>
        <v>0</v>
      </c>
      <c r="J13" s="3">
        <f>IF(Inputs!$B$27&lt;&gt;"Ready to model","PENDING INPUTS",IF(F13+G13&gt;H13,IF(F13+G13=0,0,H13*F13/(F13+G13)),MIN(B13+D13,F13+MAX(0,H13-F13-G13-IF((IF(A13&lt;=Inputs!$B$13,Inputs!$B$12,Inputs!$B$14))&lt;Inputs!$B$5,C13+E13-G13,0)))))</f>
        <v>101.65</v>
      </c>
      <c r="K13" s="3">
        <f>IF(Inputs!$B$27&lt;&gt;"Ready to model","PENDING INPUTS",MIN(C13+E13,MAX(0,H13-J13)))</f>
        <v>125</v>
      </c>
      <c r="L13" s="3">
        <f>IF(Inputs!$B$27&lt;&gt;"Ready to model","PENDING INPUTS",MAX(0,B13+D13-J13))</f>
        <v>4980.8200000000006</v>
      </c>
      <c r="M13" s="3">
        <f>IF(Inputs!$B$27&lt;&gt;"Ready to model","PENDING INPUTS",MAX(0,C13+E13-K13))</f>
        <v>3617.1699999999996</v>
      </c>
      <c r="N13" s="3">
        <f>IF(Inputs!$B$27&lt;&gt;"Ready to model","PENDING INPUTS",L13+M13)</f>
        <v>8597.99</v>
      </c>
      <c r="O13" s="3">
        <f>IF(Inputs!$B$27&lt;&gt;"Ready to model","PENDING INPUTS",D13+E13+O12)</f>
        <v>642.16999999999996</v>
      </c>
      <c r="P13" s="3">
        <f>IF(Inputs!$B$27&lt;&gt;"Ready to model","PENDING INPUTS",J13+K13+P12)</f>
        <v>2118.1799999999998</v>
      </c>
    </row>
    <row r="14" spans="1:16" ht="27.95" customHeight="1" x14ac:dyDescent="0.25">
      <c r="A14">
        <v>10</v>
      </c>
      <c r="B14" s="3">
        <f>IF(Inputs!$B$27&lt;&gt;"Ready to model","PENDING INPUTS",L13)</f>
        <v>4980.8200000000006</v>
      </c>
      <c r="C14" s="3">
        <f>IF(Inputs!$B$27&lt;&gt;"Ready to model","PENDING INPUTS",M13)</f>
        <v>3617.1699999999996</v>
      </c>
      <c r="D14" s="3">
        <f>IF(Inputs!$B$27&lt;&gt;"Ready to model","PENDING INPUTS",ROUND(B14*(IF(A14&lt;=Inputs!$B$13,Inputs!$B$12,Inputs!$B$14))/12,2))</f>
        <v>0</v>
      </c>
      <c r="E14" s="3">
        <f>IF(Inputs!$B$27&lt;&gt;"Ready to model","PENDING INPUTS",ROUND(C14*Inputs!$B$5/12,2))</f>
        <v>66.31</v>
      </c>
      <c r="F14" s="3">
        <f>IF(Inputs!$B$27&lt;&gt;"Ready to model","PENDING INPUTS",MIN(B14+D14,MAX(Inputs!$B$16,ROUND(B14*Inputs!$B$15,2))))</f>
        <v>99.62</v>
      </c>
      <c r="G14" s="3">
        <f>IF(Inputs!$B$27&lt;&gt;"Ready to model","PENDING INPUTS",MIN(C14+E14,Inputs!$B$9))</f>
        <v>125</v>
      </c>
      <c r="H14" s="3">
        <f>IF(Inputs!$B$27&lt;&gt;"Ready to model","PENDING INPUTS",F14+G14)</f>
        <v>224.62</v>
      </c>
      <c r="I14" s="3">
        <f>IF(Inputs!$B$27&lt;&gt;"Ready to model","PENDING INPUTS",MAX(0,F14+G14-H14))</f>
        <v>0</v>
      </c>
      <c r="J14" s="3">
        <f>IF(Inputs!$B$27&lt;&gt;"Ready to model","PENDING INPUTS",IF(F14+G14&gt;H14,IF(F14+G14=0,0,H14*F14/(F14+G14)),MIN(B14+D14,F14+MAX(0,H14-F14-G14-IF((IF(A14&lt;=Inputs!$B$13,Inputs!$B$12,Inputs!$B$14))&lt;Inputs!$B$5,C14+E14-G14,0)))))</f>
        <v>99.62</v>
      </c>
      <c r="K14" s="3">
        <f>IF(Inputs!$B$27&lt;&gt;"Ready to model","PENDING INPUTS",MIN(C14+E14,MAX(0,H14-J14)))</f>
        <v>125</v>
      </c>
      <c r="L14" s="3">
        <f>IF(Inputs!$B$27&lt;&gt;"Ready to model","PENDING INPUTS",MAX(0,B14+D14-J14))</f>
        <v>4881.2000000000007</v>
      </c>
      <c r="M14" s="3">
        <f>IF(Inputs!$B$27&lt;&gt;"Ready to model","PENDING INPUTS",MAX(0,C14+E14-K14))</f>
        <v>3558.4799999999996</v>
      </c>
      <c r="N14" s="3">
        <f>IF(Inputs!$B$27&lt;&gt;"Ready to model","PENDING INPUTS",L14+M14)</f>
        <v>8439.68</v>
      </c>
      <c r="O14" s="3">
        <f>IF(Inputs!$B$27&lt;&gt;"Ready to model","PENDING INPUTS",D14+E14+O13)</f>
        <v>708.48</v>
      </c>
      <c r="P14" s="3">
        <f>IF(Inputs!$B$27&lt;&gt;"Ready to model","PENDING INPUTS",J14+K14+P13)</f>
        <v>2342.7999999999997</v>
      </c>
    </row>
    <row r="15" spans="1:16" ht="27.95" customHeight="1" x14ac:dyDescent="0.25">
      <c r="A15">
        <v>11</v>
      </c>
      <c r="B15" s="3">
        <f>IF(Inputs!$B$27&lt;&gt;"Ready to model","PENDING INPUTS",L14)</f>
        <v>4881.2000000000007</v>
      </c>
      <c r="C15" s="3">
        <f>IF(Inputs!$B$27&lt;&gt;"Ready to model","PENDING INPUTS",M14)</f>
        <v>3558.4799999999996</v>
      </c>
      <c r="D15" s="3">
        <f>IF(Inputs!$B$27&lt;&gt;"Ready to model","PENDING INPUTS",ROUND(B15*(IF(A15&lt;=Inputs!$B$13,Inputs!$B$12,Inputs!$B$14))/12,2))</f>
        <v>0</v>
      </c>
      <c r="E15" s="3">
        <f>IF(Inputs!$B$27&lt;&gt;"Ready to model","PENDING INPUTS",ROUND(C15*Inputs!$B$5/12,2))</f>
        <v>65.239999999999995</v>
      </c>
      <c r="F15" s="3">
        <f>IF(Inputs!$B$27&lt;&gt;"Ready to model","PENDING INPUTS",MIN(B15+D15,MAX(Inputs!$B$16,ROUND(B15*Inputs!$B$15,2))))</f>
        <v>97.62</v>
      </c>
      <c r="G15" s="3">
        <f>IF(Inputs!$B$27&lt;&gt;"Ready to model","PENDING INPUTS",MIN(C15+E15,Inputs!$B$9))</f>
        <v>125</v>
      </c>
      <c r="H15" s="3">
        <f>IF(Inputs!$B$27&lt;&gt;"Ready to model","PENDING INPUTS",F15+G15)</f>
        <v>222.62</v>
      </c>
      <c r="I15" s="3">
        <f>IF(Inputs!$B$27&lt;&gt;"Ready to model","PENDING INPUTS",MAX(0,F15+G15-H15))</f>
        <v>0</v>
      </c>
      <c r="J15" s="3">
        <f>IF(Inputs!$B$27&lt;&gt;"Ready to model","PENDING INPUTS",IF(F15+G15&gt;H15,IF(F15+G15=0,0,H15*F15/(F15+G15)),MIN(B15+D15,F15+MAX(0,H15-F15-G15-IF((IF(A15&lt;=Inputs!$B$13,Inputs!$B$12,Inputs!$B$14))&lt;Inputs!$B$5,C15+E15-G15,0)))))</f>
        <v>97.62</v>
      </c>
      <c r="K15" s="3">
        <f>IF(Inputs!$B$27&lt;&gt;"Ready to model","PENDING INPUTS",MIN(C15+E15,MAX(0,H15-J15)))</f>
        <v>125</v>
      </c>
      <c r="L15" s="3">
        <f>IF(Inputs!$B$27&lt;&gt;"Ready to model","PENDING INPUTS",MAX(0,B15+D15-J15))</f>
        <v>4783.5800000000008</v>
      </c>
      <c r="M15" s="3">
        <f>IF(Inputs!$B$27&lt;&gt;"Ready to model","PENDING INPUTS",MAX(0,C15+E15-K15))</f>
        <v>3498.7199999999993</v>
      </c>
      <c r="N15" s="3">
        <f>IF(Inputs!$B$27&lt;&gt;"Ready to model","PENDING INPUTS",L15+M15)</f>
        <v>8282.2999999999993</v>
      </c>
      <c r="O15" s="3">
        <f>IF(Inputs!$B$27&lt;&gt;"Ready to model","PENDING INPUTS",D15+E15+O14)</f>
        <v>773.72</v>
      </c>
      <c r="P15" s="3">
        <f>IF(Inputs!$B$27&lt;&gt;"Ready to model","PENDING INPUTS",J15+K15+P14)</f>
        <v>2565.4199999999996</v>
      </c>
    </row>
    <row r="16" spans="1:16" ht="27.95" customHeight="1" x14ac:dyDescent="0.25">
      <c r="A16">
        <v>12</v>
      </c>
      <c r="B16" s="3">
        <f>IF(Inputs!$B$27&lt;&gt;"Ready to model","PENDING INPUTS",L15)</f>
        <v>4783.5800000000008</v>
      </c>
      <c r="C16" s="3">
        <f>IF(Inputs!$B$27&lt;&gt;"Ready to model","PENDING INPUTS",M15)</f>
        <v>3498.7199999999993</v>
      </c>
      <c r="D16" s="3">
        <f>IF(Inputs!$B$27&lt;&gt;"Ready to model","PENDING INPUTS",ROUND(B16*(IF(A16&lt;=Inputs!$B$13,Inputs!$B$12,Inputs!$B$14))/12,2))</f>
        <v>0</v>
      </c>
      <c r="E16" s="3">
        <f>IF(Inputs!$B$27&lt;&gt;"Ready to model","PENDING INPUTS",ROUND(C16*Inputs!$B$5/12,2))</f>
        <v>64.14</v>
      </c>
      <c r="F16" s="3">
        <f>IF(Inputs!$B$27&lt;&gt;"Ready to model","PENDING INPUTS",MIN(B16+D16,MAX(Inputs!$B$16,ROUND(B16*Inputs!$B$15,2))))</f>
        <v>95.67</v>
      </c>
      <c r="G16" s="3">
        <f>IF(Inputs!$B$27&lt;&gt;"Ready to model","PENDING INPUTS",MIN(C16+E16,Inputs!$B$9))</f>
        <v>125</v>
      </c>
      <c r="H16" s="3">
        <f>IF(Inputs!$B$27&lt;&gt;"Ready to model","PENDING INPUTS",F16+G16)</f>
        <v>220.67000000000002</v>
      </c>
      <c r="I16" s="3">
        <f>IF(Inputs!$B$27&lt;&gt;"Ready to model","PENDING INPUTS",MAX(0,F16+G16-H16))</f>
        <v>0</v>
      </c>
      <c r="J16" s="3">
        <f>IF(Inputs!$B$27&lt;&gt;"Ready to model","PENDING INPUTS",IF(F16+G16&gt;H16,IF(F16+G16=0,0,H16*F16/(F16+G16)),MIN(B16+D16,F16+MAX(0,H16-F16-G16-IF((IF(A16&lt;=Inputs!$B$13,Inputs!$B$12,Inputs!$B$14))&lt;Inputs!$B$5,C16+E16-G16,0)))))</f>
        <v>95.67</v>
      </c>
      <c r="K16" s="3">
        <f>IF(Inputs!$B$27&lt;&gt;"Ready to model","PENDING INPUTS",MIN(C16+E16,MAX(0,H16-J16)))</f>
        <v>125.00000000000001</v>
      </c>
      <c r="L16" s="3">
        <f>IF(Inputs!$B$27&lt;&gt;"Ready to model","PENDING INPUTS",MAX(0,B16+D16-J16))</f>
        <v>4687.9100000000008</v>
      </c>
      <c r="M16" s="3">
        <f>IF(Inputs!$B$27&lt;&gt;"Ready to model","PENDING INPUTS",MAX(0,C16+E16-K16))</f>
        <v>3437.8599999999992</v>
      </c>
      <c r="N16" s="3">
        <f>IF(Inputs!$B$27&lt;&gt;"Ready to model","PENDING INPUTS",L16+M16)</f>
        <v>8125.77</v>
      </c>
      <c r="O16" s="3">
        <f>IF(Inputs!$B$27&lt;&gt;"Ready to model","PENDING INPUTS",D16+E16+O15)</f>
        <v>837.86</v>
      </c>
      <c r="P16" s="3">
        <f>IF(Inputs!$B$27&lt;&gt;"Ready to model","PENDING INPUTS",J16+K16+P15)</f>
        <v>2786.0899999999997</v>
      </c>
    </row>
    <row r="17" spans="1:16" ht="27.95" customHeight="1" x14ac:dyDescent="0.25">
      <c r="A17">
        <v>13</v>
      </c>
      <c r="B17" s="3">
        <f>IF(Inputs!$B$27&lt;&gt;"Ready to model","PENDING INPUTS",L16)</f>
        <v>4687.9100000000008</v>
      </c>
      <c r="C17" s="3">
        <f>IF(Inputs!$B$27&lt;&gt;"Ready to model","PENDING INPUTS",M16)</f>
        <v>3437.8599999999992</v>
      </c>
      <c r="D17" s="3">
        <f>IF(Inputs!$B$27&lt;&gt;"Ready to model","PENDING INPUTS",ROUND(B17*(IF(A17&lt;=Inputs!$B$13,Inputs!$B$12,Inputs!$B$14))/12,2))</f>
        <v>93.76</v>
      </c>
      <c r="E17" s="3">
        <f>IF(Inputs!$B$27&lt;&gt;"Ready to model","PENDING INPUTS",ROUND(C17*Inputs!$B$5/12,2))</f>
        <v>63.03</v>
      </c>
      <c r="F17" s="3">
        <f>IF(Inputs!$B$27&lt;&gt;"Ready to model","PENDING INPUTS",MIN(B17+D17,MAX(Inputs!$B$16,ROUND(B17*Inputs!$B$15,2))))</f>
        <v>93.76</v>
      </c>
      <c r="G17" s="3">
        <f>IF(Inputs!$B$27&lt;&gt;"Ready to model","PENDING INPUTS",MIN(C17+E17,Inputs!$B$9))</f>
        <v>125</v>
      </c>
      <c r="H17" s="3">
        <f>IF(Inputs!$B$27&lt;&gt;"Ready to model","PENDING INPUTS",F17+G17)</f>
        <v>218.76</v>
      </c>
      <c r="I17" s="3">
        <f>IF(Inputs!$B$27&lt;&gt;"Ready to model","PENDING INPUTS",MAX(0,F17+G17-H17))</f>
        <v>0</v>
      </c>
      <c r="J17" s="3">
        <f>IF(Inputs!$B$27&lt;&gt;"Ready to model","PENDING INPUTS",IF(F17+G17&gt;H17,IF(F17+G17=0,0,H17*F17/(F17+G17)),MIN(B17+D17,F17+MAX(0,H17-F17-G17-IF((IF(A17&lt;=Inputs!$B$13,Inputs!$B$12,Inputs!$B$14))&lt;Inputs!$B$5,C17+E17-G17,0)))))</f>
        <v>93.76</v>
      </c>
      <c r="K17" s="3">
        <f>IF(Inputs!$B$27&lt;&gt;"Ready to model","PENDING INPUTS",MIN(C17+E17,MAX(0,H17-J17)))</f>
        <v>124.99999999999999</v>
      </c>
      <c r="L17" s="3">
        <f>IF(Inputs!$B$27&lt;&gt;"Ready to model","PENDING INPUTS",MAX(0,B17+D17-J17))</f>
        <v>4687.9100000000008</v>
      </c>
      <c r="M17" s="3">
        <f>IF(Inputs!$B$27&lt;&gt;"Ready to model","PENDING INPUTS",MAX(0,C17+E17-K17))</f>
        <v>3375.8899999999994</v>
      </c>
      <c r="N17" s="3">
        <f>IF(Inputs!$B$27&lt;&gt;"Ready to model","PENDING INPUTS",L17+M17)</f>
        <v>8063.8</v>
      </c>
      <c r="O17" s="3">
        <f>IF(Inputs!$B$27&lt;&gt;"Ready to model","PENDING INPUTS",D17+E17+O16)</f>
        <v>994.65000000000009</v>
      </c>
      <c r="P17" s="3">
        <f>IF(Inputs!$B$27&lt;&gt;"Ready to model","PENDING INPUTS",J17+K17+P16)</f>
        <v>3004.8499999999995</v>
      </c>
    </row>
    <row r="18" spans="1:16" ht="27.95" customHeight="1" x14ac:dyDescent="0.25">
      <c r="A18">
        <v>14</v>
      </c>
      <c r="B18" s="3">
        <f>IF(Inputs!$B$27&lt;&gt;"Ready to model","PENDING INPUTS",L17)</f>
        <v>4687.9100000000008</v>
      </c>
      <c r="C18" s="3">
        <f>IF(Inputs!$B$27&lt;&gt;"Ready to model","PENDING INPUTS",M17)</f>
        <v>3375.8899999999994</v>
      </c>
      <c r="D18" s="3">
        <f>IF(Inputs!$B$27&lt;&gt;"Ready to model","PENDING INPUTS",ROUND(B18*(IF(A18&lt;=Inputs!$B$13,Inputs!$B$12,Inputs!$B$14))/12,2))</f>
        <v>93.76</v>
      </c>
      <c r="E18" s="3">
        <f>IF(Inputs!$B$27&lt;&gt;"Ready to model","PENDING INPUTS",ROUND(C18*Inputs!$B$5/12,2))</f>
        <v>61.89</v>
      </c>
      <c r="F18" s="3">
        <f>IF(Inputs!$B$27&lt;&gt;"Ready to model","PENDING INPUTS",MIN(B18+D18,MAX(Inputs!$B$16,ROUND(B18*Inputs!$B$15,2))))</f>
        <v>93.76</v>
      </c>
      <c r="G18" s="3">
        <f>IF(Inputs!$B$27&lt;&gt;"Ready to model","PENDING INPUTS",MIN(C18+E18,Inputs!$B$9))</f>
        <v>125</v>
      </c>
      <c r="H18" s="3">
        <f>IF(Inputs!$B$27&lt;&gt;"Ready to model","PENDING INPUTS",F18+G18)</f>
        <v>218.76</v>
      </c>
      <c r="I18" s="3">
        <f>IF(Inputs!$B$27&lt;&gt;"Ready to model","PENDING INPUTS",MAX(0,F18+G18-H18))</f>
        <v>0</v>
      </c>
      <c r="J18" s="3">
        <f>IF(Inputs!$B$27&lt;&gt;"Ready to model","PENDING INPUTS",IF(F18+G18&gt;H18,IF(F18+G18=0,0,H18*F18/(F18+G18)),MIN(B18+D18,F18+MAX(0,H18-F18-G18-IF((IF(A18&lt;=Inputs!$B$13,Inputs!$B$12,Inputs!$B$14))&lt;Inputs!$B$5,C18+E18-G18,0)))))</f>
        <v>93.76</v>
      </c>
      <c r="K18" s="3">
        <f>IF(Inputs!$B$27&lt;&gt;"Ready to model","PENDING INPUTS",MIN(C18+E18,MAX(0,H18-J18)))</f>
        <v>124.99999999999999</v>
      </c>
      <c r="L18" s="3">
        <f>IF(Inputs!$B$27&lt;&gt;"Ready to model","PENDING INPUTS",MAX(0,B18+D18-J18))</f>
        <v>4687.9100000000008</v>
      </c>
      <c r="M18" s="3">
        <f>IF(Inputs!$B$27&lt;&gt;"Ready to model","PENDING INPUTS",MAX(0,C18+E18-K18))</f>
        <v>3312.7799999999993</v>
      </c>
      <c r="N18" s="3">
        <f>IF(Inputs!$B$27&lt;&gt;"Ready to model","PENDING INPUTS",L18+M18)</f>
        <v>8000.6900000000005</v>
      </c>
      <c r="O18" s="3">
        <f>IF(Inputs!$B$27&lt;&gt;"Ready to model","PENDING INPUTS",D18+E18+O17)</f>
        <v>1150.3000000000002</v>
      </c>
      <c r="P18" s="3">
        <f>IF(Inputs!$B$27&lt;&gt;"Ready to model","PENDING INPUTS",J18+K18+P17)</f>
        <v>3223.6099999999997</v>
      </c>
    </row>
    <row r="19" spans="1:16" ht="27.95" customHeight="1" x14ac:dyDescent="0.25">
      <c r="A19">
        <v>15</v>
      </c>
      <c r="B19" s="3">
        <f>IF(Inputs!$B$27&lt;&gt;"Ready to model","PENDING INPUTS",L18)</f>
        <v>4687.9100000000008</v>
      </c>
      <c r="C19" s="3">
        <f>IF(Inputs!$B$27&lt;&gt;"Ready to model","PENDING INPUTS",M18)</f>
        <v>3312.7799999999993</v>
      </c>
      <c r="D19" s="3">
        <f>IF(Inputs!$B$27&lt;&gt;"Ready to model","PENDING INPUTS",ROUND(B19*(IF(A19&lt;=Inputs!$B$13,Inputs!$B$12,Inputs!$B$14))/12,2))</f>
        <v>93.76</v>
      </c>
      <c r="E19" s="3">
        <f>IF(Inputs!$B$27&lt;&gt;"Ready to model","PENDING INPUTS",ROUND(C19*Inputs!$B$5/12,2))</f>
        <v>60.73</v>
      </c>
      <c r="F19" s="3">
        <f>IF(Inputs!$B$27&lt;&gt;"Ready to model","PENDING INPUTS",MIN(B19+D19,MAX(Inputs!$B$16,ROUND(B19*Inputs!$B$15,2))))</f>
        <v>93.76</v>
      </c>
      <c r="G19" s="3">
        <f>IF(Inputs!$B$27&lt;&gt;"Ready to model","PENDING INPUTS",MIN(C19+E19,Inputs!$B$9))</f>
        <v>125</v>
      </c>
      <c r="H19" s="3">
        <f>IF(Inputs!$B$27&lt;&gt;"Ready to model","PENDING INPUTS",F19+G19)</f>
        <v>218.76</v>
      </c>
      <c r="I19" s="3">
        <f>IF(Inputs!$B$27&lt;&gt;"Ready to model","PENDING INPUTS",MAX(0,F19+G19-H19))</f>
        <v>0</v>
      </c>
      <c r="J19" s="3">
        <f>IF(Inputs!$B$27&lt;&gt;"Ready to model","PENDING INPUTS",IF(F19+G19&gt;H19,IF(F19+G19=0,0,H19*F19/(F19+G19)),MIN(B19+D19,F19+MAX(0,H19-F19-G19-IF((IF(A19&lt;=Inputs!$B$13,Inputs!$B$12,Inputs!$B$14))&lt;Inputs!$B$5,C19+E19-G19,0)))))</f>
        <v>93.76</v>
      </c>
      <c r="K19" s="3">
        <f>IF(Inputs!$B$27&lt;&gt;"Ready to model","PENDING INPUTS",MIN(C19+E19,MAX(0,H19-J19)))</f>
        <v>124.99999999999999</v>
      </c>
      <c r="L19" s="3">
        <f>IF(Inputs!$B$27&lt;&gt;"Ready to model","PENDING INPUTS",MAX(0,B19+D19-J19))</f>
        <v>4687.9100000000008</v>
      </c>
      <c r="M19" s="3">
        <f>IF(Inputs!$B$27&lt;&gt;"Ready to model","PENDING INPUTS",MAX(0,C19+E19-K19))</f>
        <v>3248.5099999999993</v>
      </c>
      <c r="N19" s="3">
        <f>IF(Inputs!$B$27&lt;&gt;"Ready to model","PENDING INPUTS",L19+M19)</f>
        <v>7936.42</v>
      </c>
      <c r="O19" s="3">
        <f>IF(Inputs!$B$27&lt;&gt;"Ready to model","PENDING INPUTS",D19+E19+O18)</f>
        <v>1304.7900000000002</v>
      </c>
      <c r="P19" s="3">
        <f>IF(Inputs!$B$27&lt;&gt;"Ready to model","PENDING INPUTS",J19+K19+P18)</f>
        <v>3442.37</v>
      </c>
    </row>
    <row r="20" spans="1:16" ht="27.95" customHeight="1" x14ac:dyDescent="0.25">
      <c r="A20">
        <v>16</v>
      </c>
      <c r="B20" s="3">
        <f>IF(Inputs!$B$27&lt;&gt;"Ready to model","PENDING INPUTS",L19)</f>
        <v>4687.9100000000008</v>
      </c>
      <c r="C20" s="3">
        <f>IF(Inputs!$B$27&lt;&gt;"Ready to model","PENDING INPUTS",M19)</f>
        <v>3248.5099999999993</v>
      </c>
      <c r="D20" s="3">
        <f>IF(Inputs!$B$27&lt;&gt;"Ready to model","PENDING INPUTS",ROUND(B20*(IF(A20&lt;=Inputs!$B$13,Inputs!$B$12,Inputs!$B$14))/12,2))</f>
        <v>93.76</v>
      </c>
      <c r="E20" s="3">
        <f>IF(Inputs!$B$27&lt;&gt;"Ready to model","PENDING INPUTS",ROUND(C20*Inputs!$B$5/12,2))</f>
        <v>59.56</v>
      </c>
      <c r="F20" s="3">
        <f>IF(Inputs!$B$27&lt;&gt;"Ready to model","PENDING INPUTS",MIN(B20+D20,MAX(Inputs!$B$16,ROUND(B20*Inputs!$B$15,2))))</f>
        <v>93.76</v>
      </c>
      <c r="G20" s="3">
        <f>IF(Inputs!$B$27&lt;&gt;"Ready to model","PENDING INPUTS",MIN(C20+E20,Inputs!$B$9))</f>
        <v>125</v>
      </c>
      <c r="H20" s="3">
        <f>IF(Inputs!$B$27&lt;&gt;"Ready to model","PENDING INPUTS",F20+G20)</f>
        <v>218.76</v>
      </c>
      <c r="I20" s="3">
        <f>IF(Inputs!$B$27&lt;&gt;"Ready to model","PENDING INPUTS",MAX(0,F20+G20-H20))</f>
        <v>0</v>
      </c>
      <c r="J20" s="3">
        <f>IF(Inputs!$B$27&lt;&gt;"Ready to model","PENDING INPUTS",IF(F20+G20&gt;H20,IF(F20+G20=0,0,H20*F20/(F20+G20)),MIN(B20+D20,F20+MAX(0,H20-F20-G20-IF((IF(A20&lt;=Inputs!$B$13,Inputs!$B$12,Inputs!$B$14))&lt;Inputs!$B$5,C20+E20-G20,0)))))</f>
        <v>93.76</v>
      </c>
      <c r="K20" s="3">
        <f>IF(Inputs!$B$27&lt;&gt;"Ready to model","PENDING INPUTS",MIN(C20+E20,MAX(0,H20-J20)))</f>
        <v>124.99999999999999</v>
      </c>
      <c r="L20" s="3">
        <f>IF(Inputs!$B$27&lt;&gt;"Ready to model","PENDING INPUTS",MAX(0,B20+D20-J20))</f>
        <v>4687.9100000000008</v>
      </c>
      <c r="M20" s="3">
        <f>IF(Inputs!$B$27&lt;&gt;"Ready to model","PENDING INPUTS",MAX(0,C20+E20-K20))</f>
        <v>3183.0699999999993</v>
      </c>
      <c r="N20" s="3">
        <f>IF(Inputs!$B$27&lt;&gt;"Ready to model","PENDING INPUTS",L20+M20)</f>
        <v>7870.98</v>
      </c>
      <c r="O20" s="3">
        <f>IF(Inputs!$B$27&lt;&gt;"Ready to model","PENDING INPUTS",D20+E20+O19)</f>
        <v>1458.1100000000001</v>
      </c>
      <c r="P20" s="3">
        <f>IF(Inputs!$B$27&lt;&gt;"Ready to model","PENDING INPUTS",J20+K20+P19)</f>
        <v>3661.13</v>
      </c>
    </row>
    <row r="21" spans="1:16" ht="27.95" customHeight="1" x14ac:dyDescent="0.25">
      <c r="A21">
        <v>17</v>
      </c>
      <c r="B21" s="3">
        <f>IF(Inputs!$B$27&lt;&gt;"Ready to model","PENDING INPUTS",L20)</f>
        <v>4687.9100000000008</v>
      </c>
      <c r="C21" s="3">
        <f>IF(Inputs!$B$27&lt;&gt;"Ready to model","PENDING INPUTS",M20)</f>
        <v>3183.0699999999993</v>
      </c>
      <c r="D21" s="3">
        <f>IF(Inputs!$B$27&lt;&gt;"Ready to model","PENDING INPUTS",ROUND(B21*(IF(A21&lt;=Inputs!$B$13,Inputs!$B$12,Inputs!$B$14))/12,2))</f>
        <v>93.76</v>
      </c>
      <c r="E21" s="3">
        <f>IF(Inputs!$B$27&lt;&gt;"Ready to model","PENDING INPUTS",ROUND(C21*Inputs!$B$5/12,2))</f>
        <v>58.36</v>
      </c>
      <c r="F21" s="3">
        <f>IF(Inputs!$B$27&lt;&gt;"Ready to model","PENDING INPUTS",MIN(B21+D21,MAX(Inputs!$B$16,ROUND(B21*Inputs!$B$15,2))))</f>
        <v>93.76</v>
      </c>
      <c r="G21" s="3">
        <f>IF(Inputs!$B$27&lt;&gt;"Ready to model","PENDING INPUTS",MIN(C21+E21,Inputs!$B$9))</f>
        <v>125</v>
      </c>
      <c r="H21" s="3">
        <f>IF(Inputs!$B$27&lt;&gt;"Ready to model","PENDING INPUTS",F21+G21)</f>
        <v>218.76</v>
      </c>
      <c r="I21" s="3">
        <f>IF(Inputs!$B$27&lt;&gt;"Ready to model","PENDING INPUTS",MAX(0,F21+G21-H21))</f>
        <v>0</v>
      </c>
      <c r="J21" s="3">
        <f>IF(Inputs!$B$27&lt;&gt;"Ready to model","PENDING INPUTS",IF(F21+G21&gt;H21,IF(F21+G21=0,0,H21*F21/(F21+G21)),MIN(B21+D21,F21+MAX(0,H21-F21-G21-IF((IF(A21&lt;=Inputs!$B$13,Inputs!$B$12,Inputs!$B$14))&lt;Inputs!$B$5,C21+E21-G21,0)))))</f>
        <v>93.76</v>
      </c>
      <c r="K21" s="3">
        <f>IF(Inputs!$B$27&lt;&gt;"Ready to model","PENDING INPUTS",MIN(C21+E21,MAX(0,H21-J21)))</f>
        <v>124.99999999999999</v>
      </c>
      <c r="L21" s="3">
        <f>IF(Inputs!$B$27&lt;&gt;"Ready to model","PENDING INPUTS",MAX(0,B21+D21-J21))</f>
        <v>4687.9100000000008</v>
      </c>
      <c r="M21" s="3">
        <f>IF(Inputs!$B$27&lt;&gt;"Ready to model","PENDING INPUTS",MAX(0,C21+E21-K21))</f>
        <v>3116.4299999999994</v>
      </c>
      <c r="N21" s="3">
        <f>IF(Inputs!$B$27&lt;&gt;"Ready to model","PENDING INPUTS",L21+M21)</f>
        <v>7804.34</v>
      </c>
      <c r="O21" s="3">
        <f>IF(Inputs!$B$27&lt;&gt;"Ready to model","PENDING INPUTS",D21+E21+O20)</f>
        <v>1610.23</v>
      </c>
      <c r="P21" s="3">
        <f>IF(Inputs!$B$27&lt;&gt;"Ready to model","PENDING INPUTS",J21+K21+P20)</f>
        <v>3879.8900000000003</v>
      </c>
    </row>
    <row r="22" spans="1:16" ht="27.95" customHeight="1" x14ac:dyDescent="0.25">
      <c r="A22">
        <v>18</v>
      </c>
      <c r="B22" s="3">
        <f>IF(Inputs!$B$27&lt;&gt;"Ready to model","PENDING INPUTS",L21)</f>
        <v>4687.9100000000008</v>
      </c>
      <c r="C22" s="3">
        <f>IF(Inputs!$B$27&lt;&gt;"Ready to model","PENDING INPUTS",M21)</f>
        <v>3116.4299999999994</v>
      </c>
      <c r="D22" s="3">
        <f>IF(Inputs!$B$27&lt;&gt;"Ready to model","PENDING INPUTS",ROUND(B22*(IF(A22&lt;=Inputs!$B$13,Inputs!$B$12,Inputs!$B$14))/12,2))</f>
        <v>93.76</v>
      </c>
      <c r="E22" s="3">
        <f>IF(Inputs!$B$27&lt;&gt;"Ready to model","PENDING INPUTS",ROUND(C22*Inputs!$B$5/12,2))</f>
        <v>57.13</v>
      </c>
      <c r="F22" s="3">
        <f>IF(Inputs!$B$27&lt;&gt;"Ready to model","PENDING INPUTS",MIN(B22+D22,MAX(Inputs!$B$16,ROUND(B22*Inputs!$B$15,2))))</f>
        <v>93.76</v>
      </c>
      <c r="G22" s="3">
        <f>IF(Inputs!$B$27&lt;&gt;"Ready to model","PENDING INPUTS",MIN(C22+E22,Inputs!$B$9))</f>
        <v>125</v>
      </c>
      <c r="H22" s="3">
        <f>IF(Inputs!$B$27&lt;&gt;"Ready to model","PENDING INPUTS",F22+G22)</f>
        <v>218.76</v>
      </c>
      <c r="I22" s="3">
        <f>IF(Inputs!$B$27&lt;&gt;"Ready to model","PENDING INPUTS",MAX(0,F22+G22-H22))</f>
        <v>0</v>
      </c>
      <c r="J22" s="3">
        <f>IF(Inputs!$B$27&lt;&gt;"Ready to model","PENDING INPUTS",IF(F22+G22&gt;H22,IF(F22+G22=0,0,H22*F22/(F22+G22)),MIN(B22+D22,F22+MAX(0,H22-F22-G22-IF((IF(A22&lt;=Inputs!$B$13,Inputs!$B$12,Inputs!$B$14))&lt;Inputs!$B$5,C22+E22-G22,0)))))</f>
        <v>93.76</v>
      </c>
      <c r="K22" s="3">
        <f>IF(Inputs!$B$27&lt;&gt;"Ready to model","PENDING INPUTS",MIN(C22+E22,MAX(0,H22-J22)))</f>
        <v>124.99999999999999</v>
      </c>
      <c r="L22" s="3">
        <f>IF(Inputs!$B$27&lt;&gt;"Ready to model","PENDING INPUTS",MAX(0,B22+D22-J22))</f>
        <v>4687.9100000000008</v>
      </c>
      <c r="M22" s="3">
        <f>IF(Inputs!$B$27&lt;&gt;"Ready to model","PENDING INPUTS",MAX(0,C22+E22-K22))</f>
        <v>3048.5599999999995</v>
      </c>
      <c r="N22" s="3">
        <f>IF(Inputs!$B$27&lt;&gt;"Ready to model","PENDING INPUTS",L22+M22)</f>
        <v>7736.47</v>
      </c>
      <c r="O22" s="3">
        <f>IF(Inputs!$B$27&lt;&gt;"Ready to model","PENDING INPUTS",D22+E22+O21)</f>
        <v>1761.1200000000001</v>
      </c>
      <c r="P22" s="3">
        <f>IF(Inputs!$B$27&lt;&gt;"Ready to model","PENDING INPUTS",J22+K22+P21)</f>
        <v>4098.6500000000005</v>
      </c>
    </row>
    <row r="23" spans="1:16" ht="27.95" customHeight="1" x14ac:dyDescent="0.25">
      <c r="A23">
        <v>19</v>
      </c>
      <c r="B23" s="3">
        <f>IF(Inputs!$B$27&lt;&gt;"Ready to model","PENDING INPUTS",L22)</f>
        <v>4687.9100000000008</v>
      </c>
      <c r="C23" s="3">
        <f>IF(Inputs!$B$27&lt;&gt;"Ready to model","PENDING INPUTS",M22)</f>
        <v>3048.5599999999995</v>
      </c>
      <c r="D23" s="3">
        <f>IF(Inputs!$B$27&lt;&gt;"Ready to model","PENDING INPUTS",ROUND(B23*(IF(A23&lt;=Inputs!$B$13,Inputs!$B$12,Inputs!$B$14))/12,2))</f>
        <v>93.76</v>
      </c>
      <c r="E23" s="3">
        <f>IF(Inputs!$B$27&lt;&gt;"Ready to model","PENDING INPUTS",ROUND(C23*Inputs!$B$5/12,2))</f>
        <v>55.89</v>
      </c>
      <c r="F23" s="3">
        <f>IF(Inputs!$B$27&lt;&gt;"Ready to model","PENDING INPUTS",MIN(B23+D23,MAX(Inputs!$B$16,ROUND(B23*Inputs!$B$15,2))))</f>
        <v>93.76</v>
      </c>
      <c r="G23" s="3">
        <f>IF(Inputs!$B$27&lt;&gt;"Ready to model","PENDING INPUTS",MIN(C23+E23,Inputs!$B$9))</f>
        <v>125</v>
      </c>
      <c r="H23" s="3">
        <f>IF(Inputs!$B$27&lt;&gt;"Ready to model","PENDING INPUTS",F23+G23)</f>
        <v>218.76</v>
      </c>
      <c r="I23" s="3">
        <f>IF(Inputs!$B$27&lt;&gt;"Ready to model","PENDING INPUTS",MAX(0,F23+G23-H23))</f>
        <v>0</v>
      </c>
      <c r="J23" s="3">
        <f>IF(Inputs!$B$27&lt;&gt;"Ready to model","PENDING INPUTS",IF(F23+G23&gt;H23,IF(F23+G23=0,0,H23*F23/(F23+G23)),MIN(B23+D23,F23+MAX(0,H23-F23-G23-IF((IF(A23&lt;=Inputs!$B$13,Inputs!$B$12,Inputs!$B$14))&lt;Inputs!$B$5,C23+E23-G23,0)))))</f>
        <v>93.76</v>
      </c>
      <c r="K23" s="3">
        <f>IF(Inputs!$B$27&lt;&gt;"Ready to model","PENDING INPUTS",MIN(C23+E23,MAX(0,H23-J23)))</f>
        <v>124.99999999999999</v>
      </c>
      <c r="L23" s="3">
        <f>IF(Inputs!$B$27&lt;&gt;"Ready to model","PENDING INPUTS",MAX(0,B23+D23-J23))</f>
        <v>4687.9100000000008</v>
      </c>
      <c r="M23" s="3">
        <f>IF(Inputs!$B$27&lt;&gt;"Ready to model","PENDING INPUTS",MAX(0,C23+E23-K23))</f>
        <v>2979.4499999999994</v>
      </c>
      <c r="N23" s="3">
        <f>IF(Inputs!$B$27&lt;&gt;"Ready to model","PENDING INPUTS",L23+M23)</f>
        <v>7667.3600000000006</v>
      </c>
      <c r="O23" s="3">
        <f>IF(Inputs!$B$27&lt;&gt;"Ready to model","PENDING INPUTS",D23+E23+O22)</f>
        <v>1910.7700000000002</v>
      </c>
      <c r="P23" s="3">
        <f>IF(Inputs!$B$27&lt;&gt;"Ready to model","PENDING INPUTS",J23+K23+P22)</f>
        <v>4317.4100000000008</v>
      </c>
    </row>
    <row r="24" spans="1:16" ht="27.95" customHeight="1" x14ac:dyDescent="0.25">
      <c r="A24">
        <v>20</v>
      </c>
      <c r="B24" s="3">
        <f>IF(Inputs!$B$27&lt;&gt;"Ready to model","PENDING INPUTS",L23)</f>
        <v>4687.9100000000008</v>
      </c>
      <c r="C24" s="3">
        <f>IF(Inputs!$B$27&lt;&gt;"Ready to model","PENDING INPUTS",M23)</f>
        <v>2979.4499999999994</v>
      </c>
      <c r="D24" s="3">
        <f>IF(Inputs!$B$27&lt;&gt;"Ready to model","PENDING INPUTS",ROUND(B24*(IF(A24&lt;=Inputs!$B$13,Inputs!$B$12,Inputs!$B$14))/12,2))</f>
        <v>93.76</v>
      </c>
      <c r="E24" s="3">
        <f>IF(Inputs!$B$27&lt;&gt;"Ready to model","PENDING INPUTS",ROUND(C24*Inputs!$B$5/12,2))</f>
        <v>54.62</v>
      </c>
      <c r="F24" s="3">
        <f>IF(Inputs!$B$27&lt;&gt;"Ready to model","PENDING INPUTS",MIN(B24+D24,MAX(Inputs!$B$16,ROUND(B24*Inputs!$B$15,2))))</f>
        <v>93.76</v>
      </c>
      <c r="G24" s="3">
        <f>IF(Inputs!$B$27&lt;&gt;"Ready to model","PENDING INPUTS",MIN(C24+E24,Inputs!$B$9))</f>
        <v>125</v>
      </c>
      <c r="H24" s="3">
        <f>IF(Inputs!$B$27&lt;&gt;"Ready to model","PENDING INPUTS",F24+G24)</f>
        <v>218.76</v>
      </c>
      <c r="I24" s="3">
        <f>IF(Inputs!$B$27&lt;&gt;"Ready to model","PENDING INPUTS",MAX(0,F24+G24-H24))</f>
        <v>0</v>
      </c>
      <c r="J24" s="3">
        <f>IF(Inputs!$B$27&lt;&gt;"Ready to model","PENDING INPUTS",IF(F24+G24&gt;H24,IF(F24+G24=0,0,H24*F24/(F24+G24)),MIN(B24+D24,F24+MAX(0,H24-F24-G24-IF((IF(A24&lt;=Inputs!$B$13,Inputs!$B$12,Inputs!$B$14))&lt;Inputs!$B$5,C24+E24-G24,0)))))</f>
        <v>93.76</v>
      </c>
      <c r="K24" s="3">
        <f>IF(Inputs!$B$27&lt;&gt;"Ready to model","PENDING INPUTS",MIN(C24+E24,MAX(0,H24-J24)))</f>
        <v>124.99999999999999</v>
      </c>
      <c r="L24" s="3">
        <f>IF(Inputs!$B$27&lt;&gt;"Ready to model","PENDING INPUTS",MAX(0,B24+D24-J24))</f>
        <v>4687.9100000000008</v>
      </c>
      <c r="M24" s="3">
        <f>IF(Inputs!$B$27&lt;&gt;"Ready to model","PENDING INPUTS",MAX(0,C24+E24-K24))</f>
        <v>2909.0699999999993</v>
      </c>
      <c r="N24" s="3">
        <f>IF(Inputs!$B$27&lt;&gt;"Ready to model","PENDING INPUTS",L24+M24)</f>
        <v>7596.98</v>
      </c>
      <c r="O24" s="3">
        <f>IF(Inputs!$B$27&lt;&gt;"Ready to model","PENDING INPUTS",D24+E24+O23)</f>
        <v>2059.15</v>
      </c>
      <c r="P24" s="3">
        <f>IF(Inputs!$B$27&lt;&gt;"Ready to model","PENDING INPUTS",J24+K24+P23)</f>
        <v>4536.170000000001</v>
      </c>
    </row>
    <row r="25" spans="1:16" ht="27.95" customHeight="1" x14ac:dyDescent="0.25">
      <c r="A25">
        <v>21</v>
      </c>
      <c r="B25" s="3">
        <f>IF(Inputs!$B$27&lt;&gt;"Ready to model","PENDING INPUTS",L24)</f>
        <v>4687.9100000000008</v>
      </c>
      <c r="C25" s="3">
        <f>IF(Inputs!$B$27&lt;&gt;"Ready to model","PENDING INPUTS",M24)</f>
        <v>2909.0699999999993</v>
      </c>
      <c r="D25" s="3">
        <f>IF(Inputs!$B$27&lt;&gt;"Ready to model","PENDING INPUTS",ROUND(B25*(IF(A25&lt;=Inputs!$B$13,Inputs!$B$12,Inputs!$B$14))/12,2))</f>
        <v>93.76</v>
      </c>
      <c r="E25" s="3">
        <f>IF(Inputs!$B$27&lt;&gt;"Ready to model","PENDING INPUTS",ROUND(C25*Inputs!$B$5/12,2))</f>
        <v>53.33</v>
      </c>
      <c r="F25" s="3">
        <f>IF(Inputs!$B$27&lt;&gt;"Ready to model","PENDING INPUTS",MIN(B25+D25,MAX(Inputs!$B$16,ROUND(B25*Inputs!$B$15,2))))</f>
        <v>93.76</v>
      </c>
      <c r="G25" s="3">
        <f>IF(Inputs!$B$27&lt;&gt;"Ready to model","PENDING INPUTS",MIN(C25+E25,Inputs!$B$9))</f>
        <v>125</v>
      </c>
      <c r="H25" s="3">
        <f>IF(Inputs!$B$27&lt;&gt;"Ready to model","PENDING INPUTS",F25+G25)</f>
        <v>218.76</v>
      </c>
      <c r="I25" s="3">
        <f>IF(Inputs!$B$27&lt;&gt;"Ready to model","PENDING INPUTS",MAX(0,F25+G25-H25))</f>
        <v>0</v>
      </c>
      <c r="J25" s="3">
        <f>IF(Inputs!$B$27&lt;&gt;"Ready to model","PENDING INPUTS",IF(F25+G25&gt;H25,IF(F25+G25=0,0,H25*F25/(F25+G25)),MIN(B25+D25,F25+MAX(0,H25-F25-G25-IF((IF(A25&lt;=Inputs!$B$13,Inputs!$B$12,Inputs!$B$14))&lt;Inputs!$B$5,C25+E25-G25,0)))))</f>
        <v>93.76</v>
      </c>
      <c r="K25" s="3">
        <f>IF(Inputs!$B$27&lt;&gt;"Ready to model","PENDING INPUTS",MIN(C25+E25,MAX(0,H25-J25)))</f>
        <v>124.99999999999999</v>
      </c>
      <c r="L25" s="3">
        <f>IF(Inputs!$B$27&lt;&gt;"Ready to model","PENDING INPUTS",MAX(0,B25+D25-J25))</f>
        <v>4687.9100000000008</v>
      </c>
      <c r="M25" s="3">
        <f>IF(Inputs!$B$27&lt;&gt;"Ready to model","PENDING INPUTS",MAX(0,C25+E25-K25))</f>
        <v>2837.3999999999992</v>
      </c>
      <c r="N25" s="3">
        <f>IF(Inputs!$B$27&lt;&gt;"Ready to model","PENDING INPUTS",L25+M25)</f>
        <v>7525.3099999999995</v>
      </c>
      <c r="O25" s="3">
        <f>IF(Inputs!$B$27&lt;&gt;"Ready to model","PENDING INPUTS",D25+E25+O24)</f>
        <v>2206.2400000000002</v>
      </c>
      <c r="P25" s="3">
        <f>IF(Inputs!$B$27&lt;&gt;"Ready to model","PENDING INPUTS",J25+K25+P24)</f>
        <v>4754.9300000000012</v>
      </c>
    </row>
    <row r="26" spans="1:16" ht="27.95" customHeight="1" x14ac:dyDescent="0.25">
      <c r="A26">
        <v>22</v>
      </c>
      <c r="B26" s="3">
        <f>IF(Inputs!$B$27&lt;&gt;"Ready to model","PENDING INPUTS",L25)</f>
        <v>4687.9100000000008</v>
      </c>
      <c r="C26" s="3">
        <f>IF(Inputs!$B$27&lt;&gt;"Ready to model","PENDING INPUTS",M25)</f>
        <v>2837.3999999999992</v>
      </c>
      <c r="D26" s="3">
        <f>IF(Inputs!$B$27&lt;&gt;"Ready to model","PENDING INPUTS",ROUND(B26*(IF(A26&lt;=Inputs!$B$13,Inputs!$B$12,Inputs!$B$14))/12,2))</f>
        <v>93.76</v>
      </c>
      <c r="E26" s="3">
        <f>IF(Inputs!$B$27&lt;&gt;"Ready to model","PENDING INPUTS",ROUND(C26*Inputs!$B$5/12,2))</f>
        <v>52.02</v>
      </c>
      <c r="F26" s="3">
        <f>IF(Inputs!$B$27&lt;&gt;"Ready to model","PENDING INPUTS",MIN(B26+D26,MAX(Inputs!$B$16,ROUND(B26*Inputs!$B$15,2))))</f>
        <v>93.76</v>
      </c>
      <c r="G26" s="3">
        <f>IF(Inputs!$B$27&lt;&gt;"Ready to model","PENDING INPUTS",MIN(C26+E26,Inputs!$B$9))</f>
        <v>125</v>
      </c>
      <c r="H26" s="3">
        <f>IF(Inputs!$B$27&lt;&gt;"Ready to model","PENDING INPUTS",F26+G26)</f>
        <v>218.76</v>
      </c>
      <c r="I26" s="3">
        <f>IF(Inputs!$B$27&lt;&gt;"Ready to model","PENDING INPUTS",MAX(0,F26+G26-H26))</f>
        <v>0</v>
      </c>
      <c r="J26" s="3">
        <f>IF(Inputs!$B$27&lt;&gt;"Ready to model","PENDING INPUTS",IF(F26+G26&gt;H26,IF(F26+G26=0,0,H26*F26/(F26+G26)),MIN(B26+D26,F26+MAX(0,H26-F26-G26-IF((IF(A26&lt;=Inputs!$B$13,Inputs!$B$12,Inputs!$B$14))&lt;Inputs!$B$5,C26+E26-G26,0)))))</f>
        <v>93.76</v>
      </c>
      <c r="K26" s="3">
        <f>IF(Inputs!$B$27&lt;&gt;"Ready to model","PENDING INPUTS",MIN(C26+E26,MAX(0,H26-J26)))</f>
        <v>124.99999999999999</v>
      </c>
      <c r="L26" s="3">
        <f>IF(Inputs!$B$27&lt;&gt;"Ready to model","PENDING INPUTS",MAX(0,B26+D26-J26))</f>
        <v>4687.9100000000008</v>
      </c>
      <c r="M26" s="3">
        <f>IF(Inputs!$B$27&lt;&gt;"Ready to model","PENDING INPUTS",MAX(0,C26+E26-K26))</f>
        <v>2764.4199999999992</v>
      </c>
      <c r="N26" s="3">
        <f>IF(Inputs!$B$27&lt;&gt;"Ready to model","PENDING INPUTS",L26+M26)</f>
        <v>7452.33</v>
      </c>
      <c r="O26" s="3">
        <f>IF(Inputs!$B$27&lt;&gt;"Ready to model","PENDING INPUTS",D26+E26+O25)</f>
        <v>2352.0200000000004</v>
      </c>
      <c r="P26" s="3">
        <f>IF(Inputs!$B$27&lt;&gt;"Ready to model","PENDING INPUTS",J26+K26+P25)</f>
        <v>4973.6900000000014</v>
      </c>
    </row>
    <row r="27" spans="1:16" ht="27.95" customHeight="1" x14ac:dyDescent="0.25">
      <c r="A27">
        <v>23</v>
      </c>
      <c r="B27" s="3">
        <f>IF(Inputs!$B$27&lt;&gt;"Ready to model","PENDING INPUTS",L26)</f>
        <v>4687.9100000000008</v>
      </c>
      <c r="C27" s="3">
        <f>IF(Inputs!$B$27&lt;&gt;"Ready to model","PENDING INPUTS",M26)</f>
        <v>2764.4199999999992</v>
      </c>
      <c r="D27" s="3">
        <f>IF(Inputs!$B$27&lt;&gt;"Ready to model","PENDING INPUTS",ROUND(B27*(IF(A27&lt;=Inputs!$B$13,Inputs!$B$12,Inputs!$B$14))/12,2))</f>
        <v>93.76</v>
      </c>
      <c r="E27" s="3">
        <f>IF(Inputs!$B$27&lt;&gt;"Ready to model","PENDING INPUTS",ROUND(C27*Inputs!$B$5/12,2))</f>
        <v>50.68</v>
      </c>
      <c r="F27" s="3">
        <f>IF(Inputs!$B$27&lt;&gt;"Ready to model","PENDING INPUTS",MIN(B27+D27,MAX(Inputs!$B$16,ROUND(B27*Inputs!$B$15,2))))</f>
        <v>93.76</v>
      </c>
      <c r="G27" s="3">
        <f>IF(Inputs!$B$27&lt;&gt;"Ready to model","PENDING INPUTS",MIN(C27+E27,Inputs!$B$9))</f>
        <v>125</v>
      </c>
      <c r="H27" s="3">
        <f>IF(Inputs!$B$27&lt;&gt;"Ready to model","PENDING INPUTS",F27+G27)</f>
        <v>218.76</v>
      </c>
      <c r="I27" s="3">
        <f>IF(Inputs!$B$27&lt;&gt;"Ready to model","PENDING INPUTS",MAX(0,F27+G27-H27))</f>
        <v>0</v>
      </c>
      <c r="J27" s="3">
        <f>IF(Inputs!$B$27&lt;&gt;"Ready to model","PENDING INPUTS",IF(F27+G27&gt;H27,IF(F27+G27=0,0,H27*F27/(F27+G27)),MIN(B27+D27,F27+MAX(0,H27-F27-G27-IF((IF(A27&lt;=Inputs!$B$13,Inputs!$B$12,Inputs!$B$14))&lt;Inputs!$B$5,C27+E27-G27,0)))))</f>
        <v>93.76</v>
      </c>
      <c r="K27" s="3">
        <f>IF(Inputs!$B$27&lt;&gt;"Ready to model","PENDING INPUTS",MIN(C27+E27,MAX(0,H27-J27)))</f>
        <v>124.99999999999999</v>
      </c>
      <c r="L27" s="3">
        <f>IF(Inputs!$B$27&lt;&gt;"Ready to model","PENDING INPUTS",MAX(0,B27+D27-J27))</f>
        <v>4687.9100000000008</v>
      </c>
      <c r="M27" s="3">
        <f>IF(Inputs!$B$27&lt;&gt;"Ready to model","PENDING INPUTS",MAX(0,C27+E27-K27))</f>
        <v>2690.099999999999</v>
      </c>
      <c r="N27" s="3">
        <f>IF(Inputs!$B$27&lt;&gt;"Ready to model","PENDING INPUTS",L27+M27)</f>
        <v>7378.01</v>
      </c>
      <c r="O27" s="3">
        <f>IF(Inputs!$B$27&lt;&gt;"Ready to model","PENDING INPUTS",D27+E27+O26)</f>
        <v>2496.4600000000005</v>
      </c>
      <c r="P27" s="3">
        <f>IF(Inputs!$B$27&lt;&gt;"Ready to model","PENDING INPUTS",J27+K27+P26)</f>
        <v>5192.4500000000016</v>
      </c>
    </row>
    <row r="28" spans="1:16" ht="27.95" customHeight="1" x14ac:dyDescent="0.25">
      <c r="A28">
        <v>24</v>
      </c>
      <c r="B28" s="3">
        <f>IF(Inputs!$B$27&lt;&gt;"Ready to model","PENDING INPUTS",L27)</f>
        <v>4687.9100000000008</v>
      </c>
      <c r="C28" s="3">
        <f>IF(Inputs!$B$27&lt;&gt;"Ready to model","PENDING INPUTS",M27)</f>
        <v>2690.099999999999</v>
      </c>
      <c r="D28" s="3">
        <f>IF(Inputs!$B$27&lt;&gt;"Ready to model","PENDING INPUTS",ROUND(B28*(IF(A28&lt;=Inputs!$B$13,Inputs!$B$12,Inputs!$B$14))/12,2))</f>
        <v>93.76</v>
      </c>
      <c r="E28" s="3">
        <f>IF(Inputs!$B$27&lt;&gt;"Ready to model","PENDING INPUTS",ROUND(C28*Inputs!$B$5/12,2))</f>
        <v>49.32</v>
      </c>
      <c r="F28" s="3">
        <f>IF(Inputs!$B$27&lt;&gt;"Ready to model","PENDING INPUTS",MIN(B28+D28,MAX(Inputs!$B$16,ROUND(B28*Inputs!$B$15,2))))</f>
        <v>93.76</v>
      </c>
      <c r="G28" s="3">
        <f>IF(Inputs!$B$27&lt;&gt;"Ready to model","PENDING INPUTS",MIN(C28+E28,Inputs!$B$9))</f>
        <v>125</v>
      </c>
      <c r="H28" s="3">
        <f>IF(Inputs!$B$27&lt;&gt;"Ready to model","PENDING INPUTS",F28+G28)</f>
        <v>218.76</v>
      </c>
      <c r="I28" s="3">
        <f>IF(Inputs!$B$27&lt;&gt;"Ready to model","PENDING INPUTS",MAX(0,F28+G28-H28))</f>
        <v>0</v>
      </c>
      <c r="J28" s="3">
        <f>IF(Inputs!$B$27&lt;&gt;"Ready to model","PENDING INPUTS",IF(F28+G28&gt;H28,IF(F28+G28=0,0,H28*F28/(F28+G28)),MIN(B28+D28,F28+MAX(0,H28-F28-G28-IF((IF(A28&lt;=Inputs!$B$13,Inputs!$B$12,Inputs!$B$14))&lt;Inputs!$B$5,C28+E28-G28,0)))))</f>
        <v>93.76</v>
      </c>
      <c r="K28" s="3">
        <f>IF(Inputs!$B$27&lt;&gt;"Ready to model","PENDING INPUTS",MIN(C28+E28,MAX(0,H28-J28)))</f>
        <v>124.99999999999999</v>
      </c>
      <c r="L28" s="3">
        <f>IF(Inputs!$B$27&lt;&gt;"Ready to model","PENDING INPUTS",MAX(0,B28+D28-J28))</f>
        <v>4687.9100000000008</v>
      </c>
      <c r="M28" s="3">
        <f>IF(Inputs!$B$27&lt;&gt;"Ready to model","PENDING INPUTS",MAX(0,C28+E28-K28))</f>
        <v>2614.4199999999992</v>
      </c>
      <c r="N28" s="3">
        <f>IF(Inputs!$B$27&lt;&gt;"Ready to model","PENDING INPUTS",L28+M28)</f>
        <v>7302.33</v>
      </c>
      <c r="O28" s="3">
        <f>IF(Inputs!$B$27&lt;&gt;"Ready to model","PENDING INPUTS",D28+E28+O27)</f>
        <v>2639.5400000000004</v>
      </c>
      <c r="P28" s="3">
        <f>IF(Inputs!$B$27&lt;&gt;"Ready to model","PENDING INPUTS",J28+K28+P27)</f>
        <v>5411.2100000000019</v>
      </c>
    </row>
    <row r="29" spans="1:16" ht="27.95" customHeight="1" x14ac:dyDescent="0.25">
      <c r="A29">
        <v>25</v>
      </c>
      <c r="B29" s="3">
        <f>IF(Inputs!$B$27&lt;&gt;"Ready to model","PENDING INPUTS",L28)</f>
        <v>4687.9100000000008</v>
      </c>
      <c r="C29" s="3">
        <f>IF(Inputs!$B$27&lt;&gt;"Ready to model","PENDING INPUTS",M28)</f>
        <v>2614.4199999999992</v>
      </c>
      <c r="D29" s="3">
        <f>IF(Inputs!$B$27&lt;&gt;"Ready to model","PENDING INPUTS",ROUND(B29*(IF(A29&lt;=Inputs!$B$13,Inputs!$B$12,Inputs!$B$14))/12,2))</f>
        <v>93.76</v>
      </c>
      <c r="E29" s="3">
        <f>IF(Inputs!$B$27&lt;&gt;"Ready to model","PENDING INPUTS",ROUND(C29*Inputs!$B$5/12,2))</f>
        <v>47.93</v>
      </c>
      <c r="F29" s="3">
        <f>IF(Inputs!$B$27&lt;&gt;"Ready to model","PENDING INPUTS",MIN(B29+D29,MAX(Inputs!$B$16,ROUND(B29*Inputs!$B$15,2))))</f>
        <v>93.76</v>
      </c>
      <c r="G29" s="3">
        <f>IF(Inputs!$B$27&lt;&gt;"Ready to model","PENDING INPUTS",MIN(C29+E29,Inputs!$B$9))</f>
        <v>125</v>
      </c>
      <c r="H29" s="3">
        <f>IF(Inputs!$B$27&lt;&gt;"Ready to model","PENDING INPUTS",F29+G29)</f>
        <v>218.76</v>
      </c>
      <c r="I29" s="3">
        <f>IF(Inputs!$B$27&lt;&gt;"Ready to model","PENDING INPUTS",MAX(0,F29+G29-H29))</f>
        <v>0</v>
      </c>
      <c r="J29" s="3">
        <f>IF(Inputs!$B$27&lt;&gt;"Ready to model","PENDING INPUTS",IF(F29+G29&gt;H29,IF(F29+G29=0,0,H29*F29/(F29+G29)),MIN(B29+D29,F29+MAX(0,H29-F29-G29-IF((IF(A29&lt;=Inputs!$B$13,Inputs!$B$12,Inputs!$B$14))&lt;Inputs!$B$5,C29+E29-G29,0)))))</f>
        <v>93.76</v>
      </c>
      <c r="K29" s="3">
        <f>IF(Inputs!$B$27&lt;&gt;"Ready to model","PENDING INPUTS",MIN(C29+E29,MAX(0,H29-J29)))</f>
        <v>124.99999999999999</v>
      </c>
      <c r="L29" s="3">
        <f>IF(Inputs!$B$27&lt;&gt;"Ready to model","PENDING INPUTS",MAX(0,B29+D29-J29))</f>
        <v>4687.9100000000008</v>
      </c>
      <c r="M29" s="3">
        <f>IF(Inputs!$B$27&lt;&gt;"Ready to model","PENDING INPUTS",MAX(0,C29+E29-K29))</f>
        <v>2537.349999999999</v>
      </c>
      <c r="N29" s="3">
        <f>IF(Inputs!$B$27&lt;&gt;"Ready to model","PENDING INPUTS",L29+M29)</f>
        <v>7225.26</v>
      </c>
      <c r="O29" s="3">
        <f>IF(Inputs!$B$27&lt;&gt;"Ready to model","PENDING INPUTS",D29+E29+O28)</f>
        <v>2781.2300000000005</v>
      </c>
      <c r="P29" s="3">
        <f>IF(Inputs!$B$27&lt;&gt;"Ready to model","PENDING INPUTS",J29+K29+P28)</f>
        <v>5629.9700000000021</v>
      </c>
    </row>
    <row r="30" spans="1:16" ht="27.95" customHeight="1" x14ac:dyDescent="0.25">
      <c r="A30">
        <v>26</v>
      </c>
      <c r="B30" s="3">
        <f>IF(Inputs!$B$27&lt;&gt;"Ready to model","PENDING INPUTS",L29)</f>
        <v>4687.9100000000008</v>
      </c>
      <c r="C30" s="3">
        <f>IF(Inputs!$B$27&lt;&gt;"Ready to model","PENDING INPUTS",M29)</f>
        <v>2537.349999999999</v>
      </c>
      <c r="D30" s="3">
        <f>IF(Inputs!$B$27&lt;&gt;"Ready to model","PENDING INPUTS",ROUND(B30*(IF(A30&lt;=Inputs!$B$13,Inputs!$B$12,Inputs!$B$14))/12,2))</f>
        <v>93.76</v>
      </c>
      <c r="E30" s="3">
        <f>IF(Inputs!$B$27&lt;&gt;"Ready to model","PENDING INPUTS",ROUND(C30*Inputs!$B$5/12,2))</f>
        <v>46.52</v>
      </c>
      <c r="F30" s="3">
        <f>IF(Inputs!$B$27&lt;&gt;"Ready to model","PENDING INPUTS",MIN(B30+D30,MAX(Inputs!$B$16,ROUND(B30*Inputs!$B$15,2))))</f>
        <v>93.76</v>
      </c>
      <c r="G30" s="3">
        <f>IF(Inputs!$B$27&lt;&gt;"Ready to model","PENDING INPUTS",MIN(C30+E30,Inputs!$B$9))</f>
        <v>125</v>
      </c>
      <c r="H30" s="3">
        <f>IF(Inputs!$B$27&lt;&gt;"Ready to model","PENDING INPUTS",F30+G30)</f>
        <v>218.76</v>
      </c>
      <c r="I30" s="3">
        <f>IF(Inputs!$B$27&lt;&gt;"Ready to model","PENDING INPUTS",MAX(0,F30+G30-H30))</f>
        <v>0</v>
      </c>
      <c r="J30" s="3">
        <f>IF(Inputs!$B$27&lt;&gt;"Ready to model","PENDING INPUTS",IF(F30+G30&gt;H30,IF(F30+G30=0,0,H30*F30/(F30+G30)),MIN(B30+D30,F30+MAX(0,H30-F30-G30-IF((IF(A30&lt;=Inputs!$B$13,Inputs!$B$12,Inputs!$B$14))&lt;Inputs!$B$5,C30+E30-G30,0)))))</f>
        <v>93.76</v>
      </c>
      <c r="K30" s="3">
        <f>IF(Inputs!$B$27&lt;&gt;"Ready to model","PENDING INPUTS",MIN(C30+E30,MAX(0,H30-J30)))</f>
        <v>124.99999999999999</v>
      </c>
      <c r="L30" s="3">
        <f>IF(Inputs!$B$27&lt;&gt;"Ready to model","PENDING INPUTS",MAX(0,B30+D30-J30))</f>
        <v>4687.9100000000008</v>
      </c>
      <c r="M30" s="3">
        <f>IF(Inputs!$B$27&lt;&gt;"Ready to model","PENDING INPUTS",MAX(0,C30+E30-K30))</f>
        <v>2458.869999999999</v>
      </c>
      <c r="N30" s="3">
        <f>IF(Inputs!$B$27&lt;&gt;"Ready to model","PENDING INPUTS",L30+M30)</f>
        <v>7146.78</v>
      </c>
      <c r="O30" s="3">
        <f>IF(Inputs!$B$27&lt;&gt;"Ready to model","PENDING INPUTS",D30+E30+O29)</f>
        <v>2921.5100000000007</v>
      </c>
      <c r="P30" s="3">
        <f>IF(Inputs!$B$27&lt;&gt;"Ready to model","PENDING INPUTS",J30+K30+P29)</f>
        <v>5848.7300000000023</v>
      </c>
    </row>
    <row r="31" spans="1:16" ht="27.95" customHeight="1" x14ac:dyDescent="0.25">
      <c r="A31">
        <v>27</v>
      </c>
      <c r="B31" s="3">
        <f>IF(Inputs!$B$27&lt;&gt;"Ready to model","PENDING INPUTS",L30)</f>
        <v>4687.9100000000008</v>
      </c>
      <c r="C31" s="3">
        <f>IF(Inputs!$B$27&lt;&gt;"Ready to model","PENDING INPUTS",M30)</f>
        <v>2458.869999999999</v>
      </c>
      <c r="D31" s="3">
        <f>IF(Inputs!$B$27&lt;&gt;"Ready to model","PENDING INPUTS",ROUND(B31*(IF(A31&lt;=Inputs!$B$13,Inputs!$B$12,Inputs!$B$14))/12,2))</f>
        <v>93.76</v>
      </c>
      <c r="E31" s="3">
        <f>IF(Inputs!$B$27&lt;&gt;"Ready to model","PENDING INPUTS",ROUND(C31*Inputs!$B$5/12,2))</f>
        <v>45.08</v>
      </c>
      <c r="F31" s="3">
        <f>IF(Inputs!$B$27&lt;&gt;"Ready to model","PENDING INPUTS",MIN(B31+D31,MAX(Inputs!$B$16,ROUND(B31*Inputs!$B$15,2))))</f>
        <v>93.76</v>
      </c>
      <c r="G31" s="3">
        <f>IF(Inputs!$B$27&lt;&gt;"Ready to model","PENDING INPUTS",MIN(C31+E31,Inputs!$B$9))</f>
        <v>125</v>
      </c>
      <c r="H31" s="3">
        <f>IF(Inputs!$B$27&lt;&gt;"Ready to model","PENDING INPUTS",F31+G31)</f>
        <v>218.76</v>
      </c>
      <c r="I31" s="3">
        <f>IF(Inputs!$B$27&lt;&gt;"Ready to model","PENDING INPUTS",MAX(0,F31+G31-H31))</f>
        <v>0</v>
      </c>
      <c r="J31" s="3">
        <f>IF(Inputs!$B$27&lt;&gt;"Ready to model","PENDING INPUTS",IF(F31+G31&gt;H31,IF(F31+G31=0,0,H31*F31/(F31+G31)),MIN(B31+D31,F31+MAX(0,H31-F31-G31-IF((IF(A31&lt;=Inputs!$B$13,Inputs!$B$12,Inputs!$B$14))&lt;Inputs!$B$5,C31+E31-G31,0)))))</f>
        <v>93.76</v>
      </c>
      <c r="K31" s="3">
        <f>IF(Inputs!$B$27&lt;&gt;"Ready to model","PENDING INPUTS",MIN(C31+E31,MAX(0,H31-J31)))</f>
        <v>124.99999999999999</v>
      </c>
      <c r="L31" s="3">
        <f>IF(Inputs!$B$27&lt;&gt;"Ready to model","PENDING INPUTS",MAX(0,B31+D31-J31))</f>
        <v>4687.9100000000008</v>
      </c>
      <c r="M31" s="3">
        <f>IF(Inputs!$B$27&lt;&gt;"Ready to model","PENDING INPUTS",MAX(0,C31+E31-K31))</f>
        <v>2378.9499999999989</v>
      </c>
      <c r="N31" s="3">
        <f>IF(Inputs!$B$27&lt;&gt;"Ready to model","PENDING INPUTS",L31+M31)</f>
        <v>7066.86</v>
      </c>
      <c r="O31" s="3">
        <f>IF(Inputs!$B$27&lt;&gt;"Ready to model","PENDING INPUTS",D31+E31+O30)</f>
        <v>3060.3500000000008</v>
      </c>
      <c r="P31" s="3">
        <f>IF(Inputs!$B$27&lt;&gt;"Ready to model","PENDING INPUTS",J31+K31+P30)</f>
        <v>6067.4900000000025</v>
      </c>
    </row>
    <row r="32" spans="1:16" ht="27.95" customHeight="1" x14ac:dyDescent="0.25">
      <c r="A32">
        <v>28</v>
      </c>
      <c r="B32" s="3">
        <f>IF(Inputs!$B$27&lt;&gt;"Ready to model","PENDING INPUTS",L31)</f>
        <v>4687.9100000000008</v>
      </c>
      <c r="C32" s="3">
        <f>IF(Inputs!$B$27&lt;&gt;"Ready to model","PENDING INPUTS",M31)</f>
        <v>2378.9499999999989</v>
      </c>
      <c r="D32" s="3">
        <f>IF(Inputs!$B$27&lt;&gt;"Ready to model","PENDING INPUTS",ROUND(B32*(IF(A32&lt;=Inputs!$B$13,Inputs!$B$12,Inputs!$B$14))/12,2))</f>
        <v>93.76</v>
      </c>
      <c r="E32" s="3">
        <f>IF(Inputs!$B$27&lt;&gt;"Ready to model","PENDING INPUTS",ROUND(C32*Inputs!$B$5/12,2))</f>
        <v>43.61</v>
      </c>
      <c r="F32" s="3">
        <f>IF(Inputs!$B$27&lt;&gt;"Ready to model","PENDING INPUTS",MIN(B32+D32,MAX(Inputs!$B$16,ROUND(B32*Inputs!$B$15,2))))</f>
        <v>93.76</v>
      </c>
      <c r="G32" s="3">
        <f>IF(Inputs!$B$27&lt;&gt;"Ready to model","PENDING INPUTS",MIN(C32+E32,Inputs!$B$9))</f>
        <v>125</v>
      </c>
      <c r="H32" s="3">
        <f>IF(Inputs!$B$27&lt;&gt;"Ready to model","PENDING INPUTS",F32+G32)</f>
        <v>218.76</v>
      </c>
      <c r="I32" s="3">
        <f>IF(Inputs!$B$27&lt;&gt;"Ready to model","PENDING INPUTS",MAX(0,F32+G32-H32))</f>
        <v>0</v>
      </c>
      <c r="J32" s="3">
        <f>IF(Inputs!$B$27&lt;&gt;"Ready to model","PENDING INPUTS",IF(F32+G32&gt;H32,IF(F32+G32=0,0,H32*F32/(F32+G32)),MIN(B32+D32,F32+MAX(0,H32-F32-G32-IF((IF(A32&lt;=Inputs!$B$13,Inputs!$B$12,Inputs!$B$14))&lt;Inputs!$B$5,C32+E32-G32,0)))))</f>
        <v>93.76</v>
      </c>
      <c r="K32" s="3">
        <f>IF(Inputs!$B$27&lt;&gt;"Ready to model","PENDING INPUTS",MIN(C32+E32,MAX(0,H32-J32)))</f>
        <v>124.99999999999999</v>
      </c>
      <c r="L32" s="3">
        <f>IF(Inputs!$B$27&lt;&gt;"Ready to model","PENDING INPUTS",MAX(0,B32+D32-J32))</f>
        <v>4687.9100000000008</v>
      </c>
      <c r="M32" s="3">
        <f>IF(Inputs!$B$27&lt;&gt;"Ready to model","PENDING INPUTS",MAX(0,C32+E32-K32))</f>
        <v>2297.559999999999</v>
      </c>
      <c r="N32" s="3">
        <f>IF(Inputs!$B$27&lt;&gt;"Ready to model","PENDING INPUTS",L32+M32)</f>
        <v>6985.4699999999993</v>
      </c>
      <c r="O32" s="3">
        <f>IF(Inputs!$B$27&lt;&gt;"Ready to model","PENDING INPUTS",D32+E32+O31)</f>
        <v>3197.7200000000007</v>
      </c>
      <c r="P32" s="3">
        <f>IF(Inputs!$B$27&lt;&gt;"Ready to model","PENDING INPUTS",J32+K32+P31)</f>
        <v>6286.2500000000027</v>
      </c>
    </row>
    <row r="33" spans="1:16" ht="27.95" customHeight="1" x14ac:dyDescent="0.25">
      <c r="A33">
        <v>29</v>
      </c>
      <c r="B33" s="3">
        <f>IF(Inputs!$B$27&lt;&gt;"Ready to model","PENDING INPUTS",L32)</f>
        <v>4687.9100000000008</v>
      </c>
      <c r="C33" s="3">
        <f>IF(Inputs!$B$27&lt;&gt;"Ready to model","PENDING INPUTS",M32)</f>
        <v>2297.559999999999</v>
      </c>
      <c r="D33" s="3">
        <f>IF(Inputs!$B$27&lt;&gt;"Ready to model","PENDING INPUTS",ROUND(B33*(IF(A33&lt;=Inputs!$B$13,Inputs!$B$12,Inputs!$B$14))/12,2))</f>
        <v>93.76</v>
      </c>
      <c r="E33" s="3">
        <f>IF(Inputs!$B$27&lt;&gt;"Ready to model","PENDING INPUTS",ROUND(C33*Inputs!$B$5/12,2))</f>
        <v>42.12</v>
      </c>
      <c r="F33" s="3">
        <f>IF(Inputs!$B$27&lt;&gt;"Ready to model","PENDING INPUTS",MIN(B33+D33,MAX(Inputs!$B$16,ROUND(B33*Inputs!$B$15,2))))</f>
        <v>93.76</v>
      </c>
      <c r="G33" s="3">
        <f>IF(Inputs!$B$27&lt;&gt;"Ready to model","PENDING INPUTS",MIN(C33+E33,Inputs!$B$9))</f>
        <v>125</v>
      </c>
      <c r="H33" s="3">
        <f>IF(Inputs!$B$27&lt;&gt;"Ready to model","PENDING INPUTS",F33+G33)</f>
        <v>218.76</v>
      </c>
      <c r="I33" s="3">
        <f>IF(Inputs!$B$27&lt;&gt;"Ready to model","PENDING INPUTS",MAX(0,F33+G33-H33))</f>
        <v>0</v>
      </c>
      <c r="J33" s="3">
        <f>IF(Inputs!$B$27&lt;&gt;"Ready to model","PENDING INPUTS",IF(F33+G33&gt;H33,IF(F33+G33=0,0,H33*F33/(F33+G33)),MIN(B33+D33,F33+MAX(0,H33-F33-G33-IF((IF(A33&lt;=Inputs!$B$13,Inputs!$B$12,Inputs!$B$14))&lt;Inputs!$B$5,C33+E33-G33,0)))))</f>
        <v>93.76</v>
      </c>
      <c r="K33" s="3">
        <f>IF(Inputs!$B$27&lt;&gt;"Ready to model","PENDING INPUTS",MIN(C33+E33,MAX(0,H33-J33)))</f>
        <v>124.99999999999999</v>
      </c>
      <c r="L33" s="3">
        <f>IF(Inputs!$B$27&lt;&gt;"Ready to model","PENDING INPUTS",MAX(0,B33+D33-J33))</f>
        <v>4687.9100000000008</v>
      </c>
      <c r="M33" s="3">
        <f>IF(Inputs!$B$27&lt;&gt;"Ready to model","PENDING INPUTS",MAX(0,C33+E33-K33))</f>
        <v>2214.6799999999989</v>
      </c>
      <c r="N33" s="3">
        <f>IF(Inputs!$B$27&lt;&gt;"Ready to model","PENDING INPUTS",L33+M33)</f>
        <v>6902.59</v>
      </c>
      <c r="O33" s="3">
        <f>IF(Inputs!$B$27&lt;&gt;"Ready to model","PENDING INPUTS",D33+E33+O32)</f>
        <v>3333.6000000000008</v>
      </c>
      <c r="P33" s="3">
        <f>IF(Inputs!$B$27&lt;&gt;"Ready to model","PENDING INPUTS",J33+K33+P32)</f>
        <v>6505.0100000000029</v>
      </c>
    </row>
    <row r="34" spans="1:16" ht="27.95" customHeight="1" x14ac:dyDescent="0.25">
      <c r="A34">
        <v>30</v>
      </c>
      <c r="B34" s="3">
        <f>IF(Inputs!$B$27&lt;&gt;"Ready to model","PENDING INPUTS",L33)</f>
        <v>4687.9100000000008</v>
      </c>
      <c r="C34" s="3">
        <f>IF(Inputs!$B$27&lt;&gt;"Ready to model","PENDING INPUTS",M33)</f>
        <v>2214.6799999999989</v>
      </c>
      <c r="D34" s="3">
        <f>IF(Inputs!$B$27&lt;&gt;"Ready to model","PENDING INPUTS",ROUND(B34*(IF(A34&lt;=Inputs!$B$13,Inputs!$B$12,Inputs!$B$14))/12,2))</f>
        <v>93.76</v>
      </c>
      <c r="E34" s="3">
        <f>IF(Inputs!$B$27&lt;&gt;"Ready to model","PENDING INPUTS",ROUND(C34*Inputs!$B$5/12,2))</f>
        <v>40.6</v>
      </c>
      <c r="F34" s="3">
        <f>IF(Inputs!$B$27&lt;&gt;"Ready to model","PENDING INPUTS",MIN(B34+D34,MAX(Inputs!$B$16,ROUND(B34*Inputs!$B$15,2))))</f>
        <v>93.76</v>
      </c>
      <c r="G34" s="3">
        <f>IF(Inputs!$B$27&lt;&gt;"Ready to model","PENDING INPUTS",MIN(C34+E34,Inputs!$B$9))</f>
        <v>125</v>
      </c>
      <c r="H34" s="3">
        <f>IF(Inputs!$B$27&lt;&gt;"Ready to model","PENDING INPUTS",F34+G34)</f>
        <v>218.76</v>
      </c>
      <c r="I34" s="3">
        <f>IF(Inputs!$B$27&lt;&gt;"Ready to model","PENDING INPUTS",MAX(0,F34+G34-H34))</f>
        <v>0</v>
      </c>
      <c r="J34" s="3">
        <f>IF(Inputs!$B$27&lt;&gt;"Ready to model","PENDING INPUTS",IF(F34+G34&gt;H34,IF(F34+G34=0,0,H34*F34/(F34+G34)),MIN(B34+D34,F34+MAX(0,H34-F34-G34-IF((IF(A34&lt;=Inputs!$B$13,Inputs!$B$12,Inputs!$B$14))&lt;Inputs!$B$5,C34+E34-G34,0)))))</f>
        <v>93.76</v>
      </c>
      <c r="K34" s="3">
        <f>IF(Inputs!$B$27&lt;&gt;"Ready to model","PENDING INPUTS",MIN(C34+E34,MAX(0,H34-J34)))</f>
        <v>124.99999999999999</v>
      </c>
      <c r="L34" s="3">
        <f>IF(Inputs!$B$27&lt;&gt;"Ready to model","PENDING INPUTS",MAX(0,B34+D34-J34))</f>
        <v>4687.9100000000008</v>
      </c>
      <c r="M34" s="3">
        <f>IF(Inputs!$B$27&lt;&gt;"Ready to model","PENDING INPUTS",MAX(0,C34+E34-K34))</f>
        <v>2130.2799999999988</v>
      </c>
      <c r="N34" s="3">
        <f>IF(Inputs!$B$27&lt;&gt;"Ready to model","PENDING INPUTS",L34+M34)</f>
        <v>6818.19</v>
      </c>
      <c r="O34" s="3">
        <f>IF(Inputs!$B$27&lt;&gt;"Ready to model","PENDING INPUTS",D34+E34+O33)</f>
        <v>3467.9600000000009</v>
      </c>
      <c r="P34" s="3">
        <f>IF(Inputs!$B$27&lt;&gt;"Ready to model","PENDING INPUTS",J34+K34+P33)</f>
        <v>6723.7700000000032</v>
      </c>
    </row>
    <row r="35" spans="1:16" ht="27.95" customHeight="1" x14ac:dyDescent="0.25">
      <c r="A35">
        <v>31</v>
      </c>
      <c r="B35" s="3">
        <f>IF(Inputs!$B$27&lt;&gt;"Ready to model","PENDING INPUTS",L34)</f>
        <v>4687.9100000000008</v>
      </c>
      <c r="C35" s="3">
        <f>IF(Inputs!$B$27&lt;&gt;"Ready to model","PENDING INPUTS",M34)</f>
        <v>2130.2799999999988</v>
      </c>
      <c r="D35" s="3">
        <f>IF(Inputs!$B$27&lt;&gt;"Ready to model","PENDING INPUTS",ROUND(B35*(IF(A35&lt;=Inputs!$B$13,Inputs!$B$12,Inputs!$B$14))/12,2))</f>
        <v>93.76</v>
      </c>
      <c r="E35" s="3">
        <f>IF(Inputs!$B$27&lt;&gt;"Ready to model","PENDING INPUTS",ROUND(C35*Inputs!$B$5/12,2))</f>
        <v>39.06</v>
      </c>
      <c r="F35" s="3">
        <f>IF(Inputs!$B$27&lt;&gt;"Ready to model","PENDING INPUTS",MIN(B35+D35,MAX(Inputs!$B$16,ROUND(B35*Inputs!$B$15,2))))</f>
        <v>93.76</v>
      </c>
      <c r="G35" s="3">
        <f>IF(Inputs!$B$27&lt;&gt;"Ready to model","PENDING INPUTS",MIN(C35+E35,Inputs!$B$9))</f>
        <v>125</v>
      </c>
      <c r="H35" s="3">
        <f>IF(Inputs!$B$27&lt;&gt;"Ready to model","PENDING INPUTS",F35+G35)</f>
        <v>218.76</v>
      </c>
      <c r="I35" s="3">
        <f>IF(Inputs!$B$27&lt;&gt;"Ready to model","PENDING INPUTS",MAX(0,F35+G35-H35))</f>
        <v>0</v>
      </c>
      <c r="J35" s="3">
        <f>IF(Inputs!$B$27&lt;&gt;"Ready to model","PENDING INPUTS",IF(F35+G35&gt;H35,IF(F35+G35=0,0,H35*F35/(F35+G35)),MIN(B35+D35,F35+MAX(0,H35-F35-G35-IF((IF(A35&lt;=Inputs!$B$13,Inputs!$B$12,Inputs!$B$14))&lt;Inputs!$B$5,C35+E35-G35,0)))))</f>
        <v>93.76</v>
      </c>
      <c r="K35" s="3">
        <f>IF(Inputs!$B$27&lt;&gt;"Ready to model","PENDING INPUTS",MIN(C35+E35,MAX(0,H35-J35)))</f>
        <v>124.99999999999999</v>
      </c>
      <c r="L35" s="3">
        <f>IF(Inputs!$B$27&lt;&gt;"Ready to model","PENDING INPUTS",MAX(0,B35+D35-J35))</f>
        <v>4687.9100000000008</v>
      </c>
      <c r="M35" s="3">
        <f>IF(Inputs!$B$27&lt;&gt;"Ready to model","PENDING INPUTS",MAX(0,C35+E35-K35))</f>
        <v>2044.3399999999988</v>
      </c>
      <c r="N35" s="3">
        <f>IF(Inputs!$B$27&lt;&gt;"Ready to model","PENDING INPUTS",L35+M35)</f>
        <v>6732.25</v>
      </c>
      <c r="O35" s="3">
        <f>IF(Inputs!$B$27&lt;&gt;"Ready to model","PENDING INPUTS",D35+E35+O34)</f>
        <v>3600.7800000000011</v>
      </c>
      <c r="P35" s="3">
        <f>IF(Inputs!$B$27&lt;&gt;"Ready to model","PENDING INPUTS",J35+K35+P34)</f>
        <v>6942.5300000000034</v>
      </c>
    </row>
    <row r="36" spans="1:16" ht="27.95" customHeight="1" x14ac:dyDescent="0.25">
      <c r="A36">
        <v>32</v>
      </c>
      <c r="B36" s="3">
        <f>IF(Inputs!$B$27&lt;&gt;"Ready to model","PENDING INPUTS",L35)</f>
        <v>4687.9100000000008</v>
      </c>
      <c r="C36" s="3">
        <f>IF(Inputs!$B$27&lt;&gt;"Ready to model","PENDING INPUTS",M35)</f>
        <v>2044.3399999999988</v>
      </c>
      <c r="D36" s="3">
        <f>IF(Inputs!$B$27&lt;&gt;"Ready to model","PENDING INPUTS",ROUND(B36*(IF(A36&lt;=Inputs!$B$13,Inputs!$B$12,Inputs!$B$14))/12,2))</f>
        <v>93.76</v>
      </c>
      <c r="E36" s="3">
        <f>IF(Inputs!$B$27&lt;&gt;"Ready to model","PENDING INPUTS",ROUND(C36*Inputs!$B$5/12,2))</f>
        <v>37.479999999999997</v>
      </c>
      <c r="F36" s="3">
        <f>IF(Inputs!$B$27&lt;&gt;"Ready to model","PENDING INPUTS",MIN(B36+D36,MAX(Inputs!$B$16,ROUND(B36*Inputs!$B$15,2))))</f>
        <v>93.76</v>
      </c>
      <c r="G36" s="3">
        <f>IF(Inputs!$B$27&lt;&gt;"Ready to model","PENDING INPUTS",MIN(C36+E36,Inputs!$B$9))</f>
        <v>125</v>
      </c>
      <c r="H36" s="3">
        <f>IF(Inputs!$B$27&lt;&gt;"Ready to model","PENDING INPUTS",F36+G36)</f>
        <v>218.76</v>
      </c>
      <c r="I36" s="3">
        <f>IF(Inputs!$B$27&lt;&gt;"Ready to model","PENDING INPUTS",MAX(0,F36+G36-H36))</f>
        <v>0</v>
      </c>
      <c r="J36" s="3">
        <f>IF(Inputs!$B$27&lt;&gt;"Ready to model","PENDING INPUTS",IF(F36+G36&gt;H36,IF(F36+G36=0,0,H36*F36/(F36+G36)),MIN(B36+D36,F36+MAX(0,H36-F36-G36-IF((IF(A36&lt;=Inputs!$B$13,Inputs!$B$12,Inputs!$B$14))&lt;Inputs!$B$5,C36+E36-G36,0)))))</f>
        <v>93.76</v>
      </c>
      <c r="K36" s="3">
        <f>IF(Inputs!$B$27&lt;&gt;"Ready to model","PENDING INPUTS",MIN(C36+E36,MAX(0,H36-J36)))</f>
        <v>124.99999999999999</v>
      </c>
      <c r="L36" s="3">
        <f>IF(Inputs!$B$27&lt;&gt;"Ready to model","PENDING INPUTS",MAX(0,B36+D36-J36))</f>
        <v>4687.9100000000008</v>
      </c>
      <c r="M36" s="3">
        <f>IF(Inputs!$B$27&lt;&gt;"Ready to model","PENDING INPUTS",MAX(0,C36+E36-K36))</f>
        <v>1956.8199999999988</v>
      </c>
      <c r="N36" s="3">
        <f>IF(Inputs!$B$27&lt;&gt;"Ready to model","PENDING INPUTS",L36+M36)</f>
        <v>6644.73</v>
      </c>
      <c r="O36" s="3">
        <f>IF(Inputs!$B$27&lt;&gt;"Ready to model","PENDING INPUTS",D36+E36+O35)</f>
        <v>3732.0200000000013</v>
      </c>
      <c r="P36" s="3">
        <f>IF(Inputs!$B$27&lt;&gt;"Ready to model","PENDING INPUTS",J36+K36+P35)</f>
        <v>7161.2900000000036</v>
      </c>
    </row>
    <row r="37" spans="1:16" ht="27.95" customHeight="1" x14ac:dyDescent="0.25">
      <c r="A37">
        <v>33</v>
      </c>
      <c r="B37" s="3">
        <f>IF(Inputs!$B$27&lt;&gt;"Ready to model","PENDING INPUTS",L36)</f>
        <v>4687.9100000000008</v>
      </c>
      <c r="C37" s="3">
        <f>IF(Inputs!$B$27&lt;&gt;"Ready to model","PENDING INPUTS",M36)</f>
        <v>1956.8199999999988</v>
      </c>
      <c r="D37" s="3">
        <f>IF(Inputs!$B$27&lt;&gt;"Ready to model","PENDING INPUTS",ROUND(B37*(IF(A37&lt;=Inputs!$B$13,Inputs!$B$12,Inputs!$B$14))/12,2))</f>
        <v>93.76</v>
      </c>
      <c r="E37" s="3">
        <f>IF(Inputs!$B$27&lt;&gt;"Ready to model","PENDING INPUTS",ROUND(C37*Inputs!$B$5/12,2))</f>
        <v>35.880000000000003</v>
      </c>
      <c r="F37" s="3">
        <f>IF(Inputs!$B$27&lt;&gt;"Ready to model","PENDING INPUTS",MIN(B37+D37,MAX(Inputs!$B$16,ROUND(B37*Inputs!$B$15,2))))</f>
        <v>93.76</v>
      </c>
      <c r="G37" s="3">
        <f>IF(Inputs!$B$27&lt;&gt;"Ready to model","PENDING INPUTS",MIN(C37+E37,Inputs!$B$9))</f>
        <v>125</v>
      </c>
      <c r="H37" s="3">
        <f>IF(Inputs!$B$27&lt;&gt;"Ready to model","PENDING INPUTS",F37+G37)</f>
        <v>218.76</v>
      </c>
      <c r="I37" s="3">
        <f>IF(Inputs!$B$27&lt;&gt;"Ready to model","PENDING INPUTS",MAX(0,F37+G37-H37))</f>
        <v>0</v>
      </c>
      <c r="J37" s="3">
        <f>IF(Inputs!$B$27&lt;&gt;"Ready to model","PENDING INPUTS",IF(F37+G37&gt;H37,IF(F37+G37=0,0,H37*F37/(F37+G37)),MIN(B37+D37,F37+MAX(0,H37-F37-G37-IF((IF(A37&lt;=Inputs!$B$13,Inputs!$B$12,Inputs!$B$14))&lt;Inputs!$B$5,C37+E37-G37,0)))))</f>
        <v>93.76</v>
      </c>
      <c r="K37" s="3">
        <f>IF(Inputs!$B$27&lt;&gt;"Ready to model","PENDING INPUTS",MIN(C37+E37,MAX(0,H37-J37)))</f>
        <v>124.99999999999999</v>
      </c>
      <c r="L37" s="3">
        <f>IF(Inputs!$B$27&lt;&gt;"Ready to model","PENDING INPUTS",MAX(0,B37+D37-J37))</f>
        <v>4687.9100000000008</v>
      </c>
      <c r="M37" s="3">
        <f>IF(Inputs!$B$27&lt;&gt;"Ready to model","PENDING INPUTS",MAX(0,C37+E37-K37))</f>
        <v>1867.6999999999989</v>
      </c>
      <c r="N37" s="3">
        <f>IF(Inputs!$B$27&lt;&gt;"Ready to model","PENDING INPUTS",L37+M37)</f>
        <v>6555.61</v>
      </c>
      <c r="O37" s="3">
        <f>IF(Inputs!$B$27&lt;&gt;"Ready to model","PENDING INPUTS",D37+E37+O36)</f>
        <v>3861.6600000000012</v>
      </c>
      <c r="P37" s="3">
        <f>IF(Inputs!$B$27&lt;&gt;"Ready to model","PENDING INPUTS",J37+K37+P36)</f>
        <v>7380.0500000000038</v>
      </c>
    </row>
    <row r="38" spans="1:16" ht="27.95" customHeight="1" x14ac:dyDescent="0.25">
      <c r="A38">
        <v>34</v>
      </c>
      <c r="B38" s="3">
        <f>IF(Inputs!$B$27&lt;&gt;"Ready to model","PENDING INPUTS",L37)</f>
        <v>4687.9100000000008</v>
      </c>
      <c r="C38" s="3">
        <f>IF(Inputs!$B$27&lt;&gt;"Ready to model","PENDING INPUTS",M37)</f>
        <v>1867.6999999999989</v>
      </c>
      <c r="D38" s="3">
        <f>IF(Inputs!$B$27&lt;&gt;"Ready to model","PENDING INPUTS",ROUND(B38*(IF(A38&lt;=Inputs!$B$13,Inputs!$B$12,Inputs!$B$14))/12,2))</f>
        <v>93.76</v>
      </c>
      <c r="E38" s="3">
        <f>IF(Inputs!$B$27&lt;&gt;"Ready to model","PENDING INPUTS",ROUND(C38*Inputs!$B$5/12,2))</f>
        <v>34.24</v>
      </c>
      <c r="F38" s="3">
        <f>IF(Inputs!$B$27&lt;&gt;"Ready to model","PENDING INPUTS",MIN(B38+D38,MAX(Inputs!$B$16,ROUND(B38*Inputs!$B$15,2))))</f>
        <v>93.76</v>
      </c>
      <c r="G38" s="3">
        <f>IF(Inputs!$B$27&lt;&gt;"Ready to model","PENDING INPUTS",MIN(C38+E38,Inputs!$B$9))</f>
        <v>125</v>
      </c>
      <c r="H38" s="3">
        <f>IF(Inputs!$B$27&lt;&gt;"Ready to model","PENDING INPUTS",F38+G38)</f>
        <v>218.76</v>
      </c>
      <c r="I38" s="3">
        <f>IF(Inputs!$B$27&lt;&gt;"Ready to model","PENDING INPUTS",MAX(0,F38+G38-H38))</f>
        <v>0</v>
      </c>
      <c r="J38" s="3">
        <f>IF(Inputs!$B$27&lt;&gt;"Ready to model","PENDING INPUTS",IF(F38+G38&gt;H38,IF(F38+G38=0,0,H38*F38/(F38+G38)),MIN(B38+D38,F38+MAX(0,H38-F38-G38-IF((IF(A38&lt;=Inputs!$B$13,Inputs!$B$12,Inputs!$B$14))&lt;Inputs!$B$5,C38+E38-G38,0)))))</f>
        <v>93.76</v>
      </c>
      <c r="K38" s="3">
        <f>IF(Inputs!$B$27&lt;&gt;"Ready to model","PENDING INPUTS",MIN(C38+E38,MAX(0,H38-J38)))</f>
        <v>124.99999999999999</v>
      </c>
      <c r="L38" s="3">
        <f>IF(Inputs!$B$27&lt;&gt;"Ready to model","PENDING INPUTS",MAX(0,B38+D38-J38))</f>
        <v>4687.9100000000008</v>
      </c>
      <c r="M38" s="3">
        <f>IF(Inputs!$B$27&lt;&gt;"Ready to model","PENDING INPUTS",MAX(0,C38+E38-K38))</f>
        <v>1776.9399999999989</v>
      </c>
      <c r="N38" s="3">
        <f>IF(Inputs!$B$27&lt;&gt;"Ready to model","PENDING INPUTS",L38+M38)</f>
        <v>6464.8499999999995</v>
      </c>
      <c r="O38" s="3">
        <f>IF(Inputs!$B$27&lt;&gt;"Ready to model","PENDING INPUTS",D38+E38+O37)</f>
        <v>3989.6600000000012</v>
      </c>
      <c r="P38" s="3">
        <f>IF(Inputs!$B$27&lt;&gt;"Ready to model","PENDING INPUTS",J38+K38+P37)</f>
        <v>7598.810000000004</v>
      </c>
    </row>
    <row r="39" spans="1:16" ht="27.95" customHeight="1" x14ac:dyDescent="0.25">
      <c r="A39">
        <v>35</v>
      </c>
      <c r="B39" s="3">
        <f>IF(Inputs!$B$27&lt;&gt;"Ready to model","PENDING INPUTS",L38)</f>
        <v>4687.9100000000008</v>
      </c>
      <c r="C39" s="3">
        <f>IF(Inputs!$B$27&lt;&gt;"Ready to model","PENDING INPUTS",M38)</f>
        <v>1776.9399999999989</v>
      </c>
      <c r="D39" s="3">
        <f>IF(Inputs!$B$27&lt;&gt;"Ready to model","PENDING INPUTS",ROUND(B39*(IF(A39&lt;=Inputs!$B$13,Inputs!$B$12,Inputs!$B$14))/12,2))</f>
        <v>93.76</v>
      </c>
      <c r="E39" s="3">
        <f>IF(Inputs!$B$27&lt;&gt;"Ready to model","PENDING INPUTS",ROUND(C39*Inputs!$B$5/12,2))</f>
        <v>32.58</v>
      </c>
      <c r="F39" s="3">
        <f>IF(Inputs!$B$27&lt;&gt;"Ready to model","PENDING INPUTS",MIN(B39+D39,MAX(Inputs!$B$16,ROUND(B39*Inputs!$B$15,2))))</f>
        <v>93.76</v>
      </c>
      <c r="G39" s="3">
        <f>IF(Inputs!$B$27&lt;&gt;"Ready to model","PENDING INPUTS",MIN(C39+E39,Inputs!$B$9))</f>
        <v>125</v>
      </c>
      <c r="H39" s="3">
        <f>IF(Inputs!$B$27&lt;&gt;"Ready to model","PENDING INPUTS",F39+G39)</f>
        <v>218.76</v>
      </c>
      <c r="I39" s="3">
        <f>IF(Inputs!$B$27&lt;&gt;"Ready to model","PENDING INPUTS",MAX(0,F39+G39-H39))</f>
        <v>0</v>
      </c>
      <c r="J39" s="3">
        <f>IF(Inputs!$B$27&lt;&gt;"Ready to model","PENDING INPUTS",IF(F39+G39&gt;H39,IF(F39+G39=0,0,H39*F39/(F39+G39)),MIN(B39+D39,F39+MAX(0,H39-F39-G39-IF((IF(A39&lt;=Inputs!$B$13,Inputs!$B$12,Inputs!$B$14))&lt;Inputs!$B$5,C39+E39-G39,0)))))</f>
        <v>93.76</v>
      </c>
      <c r="K39" s="3">
        <f>IF(Inputs!$B$27&lt;&gt;"Ready to model","PENDING INPUTS",MIN(C39+E39,MAX(0,H39-J39)))</f>
        <v>124.99999999999999</v>
      </c>
      <c r="L39" s="3">
        <f>IF(Inputs!$B$27&lt;&gt;"Ready to model","PENDING INPUTS",MAX(0,B39+D39-J39))</f>
        <v>4687.9100000000008</v>
      </c>
      <c r="M39" s="3">
        <f>IF(Inputs!$B$27&lt;&gt;"Ready to model","PENDING INPUTS",MAX(0,C39+E39-K39))</f>
        <v>1684.5199999999988</v>
      </c>
      <c r="N39" s="3">
        <f>IF(Inputs!$B$27&lt;&gt;"Ready to model","PENDING INPUTS",L39+M39)</f>
        <v>6372.4299999999994</v>
      </c>
      <c r="O39" s="3">
        <f>IF(Inputs!$B$27&lt;&gt;"Ready to model","PENDING INPUTS",D39+E39+O38)</f>
        <v>4116.0000000000009</v>
      </c>
      <c r="P39" s="3">
        <f>IF(Inputs!$B$27&lt;&gt;"Ready to model","PENDING INPUTS",J39+K39+P38)</f>
        <v>7817.5700000000043</v>
      </c>
    </row>
    <row r="40" spans="1:16" ht="27.95" customHeight="1" x14ac:dyDescent="0.25">
      <c r="A40">
        <v>36</v>
      </c>
      <c r="B40" s="3">
        <f>IF(Inputs!$B$27&lt;&gt;"Ready to model","PENDING INPUTS",L39)</f>
        <v>4687.9100000000008</v>
      </c>
      <c r="C40" s="3">
        <f>IF(Inputs!$B$27&lt;&gt;"Ready to model","PENDING INPUTS",M39)</f>
        <v>1684.5199999999988</v>
      </c>
      <c r="D40" s="3">
        <f>IF(Inputs!$B$27&lt;&gt;"Ready to model","PENDING INPUTS",ROUND(B40*(IF(A40&lt;=Inputs!$B$13,Inputs!$B$12,Inputs!$B$14))/12,2))</f>
        <v>93.76</v>
      </c>
      <c r="E40" s="3">
        <f>IF(Inputs!$B$27&lt;&gt;"Ready to model","PENDING INPUTS",ROUND(C40*Inputs!$B$5/12,2))</f>
        <v>30.88</v>
      </c>
      <c r="F40" s="3">
        <f>IF(Inputs!$B$27&lt;&gt;"Ready to model","PENDING INPUTS",MIN(B40+D40,MAX(Inputs!$B$16,ROUND(B40*Inputs!$B$15,2))))</f>
        <v>93.76</v>
      </c>
      <c r="G40" s="3">
        <f>IF(Inputs!$B$27&lt;&gt;"Ready to model","PENDING INPUTS",MIN(C40+E40,Inputs!$B$9))</f>
        <v>125</v>
      </c>
      <c r="H40" s="3">
        <f>IF(Inputs!$B$27&lt;&gt;"Ready to model","PENDING INPUTS",F40+G40)</f>
        <v>218.76</v>
      </c>
      <c r="I40" s="3">
        <f>IF(Inputs!$B$27&lt;&gt;"Ready to model","PENDING INPUTS",MAX(0,F40+G40-H40))</f>
        <v>0</v>
      </c>
      <c r="J40" s="3">
        <f>IF(Inputs!$B$27&lt;&gt;"Ready to model","PENDING INPUTS",IF(F40+G40&gt;H40,IF(F40+G40=0,0,H40*F40/(F40+G40)),MIN(B40+D40,F40+MAX(0,H40-F40-G40-IF((IF(A40&lt;=Inputs!$B$13,Inputs!$B$12,Inputs!$B$14))&lt;Inputs!$B$5,C40+E40-G40,0)))))</f>
        <v>93.76</v>
      </c>
      <c r="K40" s="3">
        <f>IF(Inputs!$B$27&lt;&gt;"Ready to model","PENDING INPUTS",MIN(C40+E40,MAX(0,H40-J40)))</f>
        <v>124.99999999999999</v>
      </c>
      <c r="L40" s="3">
        <f>IF(Inputs!$B$27&lt;&gt;"Ready to model","PENDING INPUTS",MAX(0,B40+D40-J40))</f>
        <v>4687.9100000000008</v>
      </c>
      <c r="M40" s="3">
        <f>IF(Inputs!$B$27&lt;&gt;"Ready to model","PENDING INPUTS",MAX(0,C40+E40-K40))</f>
        <v>1590.399999999999</v>
      </c>
      <c r="N40" s="3">
        <f>IF(Inputs!$B$27&lt;&gt;"Ready to model","PENDING INPUTS",L40+M40)</f>
        <v>6278.3099999999995</v>
      </c>
      <c r="O40" s="3">
        <f>IF(Inputs!$B$27&lt;&gt;"Ready to model","PENDING INPUTS",D40+E40+O39)</f>
        <v>4240.6400000000012</v>
      </c>
      <c r="P40" s="3">
        <f>IF(Inputs!$B$27&lt;&gt;"Ready to model","PENDING INPUTS",J40+K40+P39)</f>
        <v>8036.3300000000045</v>
      </c>
    </row>
    <row r="41" spans="1:16" ht="27.95" customHeight="1" x14ac:dyDescent="0.25">
      <c r="A41">
        <v>37</v>
      </c>
      <c r="B41" s="3">
        <f>IF(Inputs!$B$27&lt;&gt;"Ready to model","PENDING INPUTS",L40)</f>
        <v>4687.9100000000008</v>
      </c>
      <c r="C41" s="3">
        <f>IF(Inputs!$B$27&lt;&gt;"Ready to model","PENDING INPUTS",M40)</f>
        <v>1590.399999999999</v>
      </c>
      <c r="D41" s="3">
        <f>IF(Inputs!$B$27&lt;&gt;"Ready to model","PENDING INPUTS",ROUND(B41*(IF(A41&lt;=Inputs!$B$13,Inputs!$B$12,Inputs!$B$14))/12,2))</f>
        <v>93.76</v>
      </c>
      <c r="E41" s="3">
        <f>IF(Inputs!$B$27&lt;&gt;"Ready to model","PENDING INPUTS",ROUND(C41*Inputs!$B$5/12,2))</f>
        <v>29.16</v>
      </c>
      <c r="F41" s="3">
        <f>IF(Inputs!$B$27&lt;&gt;"Ready to model","PENDING INPUTS",MIN(B41+D41,MAX(Inputs!$B$16,ROUND(B41*Inputs!$B$15,2))))</f>
        <v>93.76</v>
      </c>
      <c r="G41" s="3">
        <f>IF(Inputs!$B$27&lt;&gt;"Ready to model","PENDING INPUTS",MIN(C41+E41,Inputs!$B$9))</f>
        <v>125</v>
      </c>
      <c r="H41" s="3">
        <f>IF(Inputs!$B$27&lt;&gt;"Ready to model","PENDING INPUTS",F41+G41)</f>
        <v>218.76</v>
      </c>
      <c r="I41" s="3">
        <f>IF(Inputs!$B$27&lt;&gt;"Ready to model","PENDING INPUTS",MAX(0,F41+G41-H41))</f>
        <v>0</v>
      </c>
      <c r="J41" s="3">
        <f>IF(Inputs!$B$27&lt;&gt;"Ready to model","PENDING INPUTS",IF(F41+G41&gt;H41,IF(F41+G41=0,0,H41*F41/(F41+G41)),MIN(B41+D41,F41+MAX(0,H41-F41-G41-IF((IF(A41&lt;=Inputs!$B$13,Inputs!$B$12,Inputs!$B$14))&lt;Inputs!$B$5,C41+E41-G41,0)))))</f>
        <v>93.76</v>
      </c>
      <c r="K41" s="3">
        <f>IF(Inputs!$B$27&lt;&gt;"Ready to model","PENDING INPUTS",MIN(C41+E41,MAX(0,H41-J41)))</f>
        <v>124.99999999999999</v>
      </c>
      <c r="L41" s="3">
        <f>IF(Inputs!$B$27&lt;&gt;"Ready to model","PENDING INPUTS",MAX(0,B41+D41-J41))</f>
        <v>4687.9100000000008</v>
      </c>
      <c r="M41" s="3">
        <f>IF(Inputs!$B$27&lt;&gt;"Ready to model","PENDING INPUTS",MAX(0,C41+E41-K41))</f>
        <v>1494.559999999999</v>
      </c>
      <c r="N41" s="3">
        <f>IF(Inputs!$B$27&lt;&gt;"Ready to model","PENDING INPUTS",L41+M41)</f>
        <v>6182.4699999999993</v>
      </c>
      <c r="O41" s="3">
        <f>IF(Inputs!$B$27&lt;&gt;"Ready to model","PENDING INPUTS",D41+E41+O40)</f>
        <v>4363.5600000000013</v>
      </c>
      <c r="P41" s="3">
        <f>IF(Inputs!$B$27&lt;&gt;"Ready to model","PENDING INPUTS",J41+K41+P40)</f>
        <v>8255.0900000000038</v>
      </c>
    </row>
    <row r="42" spans="1:16" ht="27.95" customHeight="1" x14ac:dyDescent="0.25">
      <c r="A42">
        <v>38</v>
      </c>
      <c r="B42" s="3">
        <f>IF(Inputs!$B$27&lt;&gt;"Ready to model","PENDING INPUTS",L41)</f>
        <v>4687.9100000000008</v>
      </c>
      <c r="C42" s="3">
        <f>IF(Inputs!$B$27&lt;&gt;"Ready to model","PENDING INPUTS",M41)</f>
        <v>1494.559999999999</v>
      </c>
      <c r="D42" s="3">
        <f>IF(Inputs!$B$27&lt;&gt;"Ready to model","PENDING INPUTS",ROUND(B42*(IF(A42&lt;=Inputs!$B$13,Inputs!$B$12,Inputs!$B$14))/12,2))</f>
        <v>93.76</v>
      </c>
      <c r="E42" s="3">
        <f>IF(Inputs!$B$27&lt;&gt;"Ready to model","PENDING INPUTS",ROUND(C42*Inputs!$B$5/12,2))</f>
        <v>27.4</v>
      </c>
      <c r="F42" s="3">
        <f>IF(Inputs!$B$27&lt;&gt;"Ready to model","PENDING INPUTS",MIN(B42+D42,MAX(Inputs!$B$16,ROUND(B42*Inputs!$B$15,2))))</f>
        <v>93.76</v>
      </c>
      <c r="G42" s="3">
        <f>IF(Inputs!$B$27&lt;&gt;"Ready to model","PENDING INPUTS",MIN(C42+E42,Inputs!$B$9))</f>
        <v>125</v>
      </c>
      <c r="H42" s="3">
        <f>IF(Inputs!$B$27&lt;&gt;"Ready to model","PENDING INPUTS",F42+G42)</f>
        <v>218.76</v>
      </c>
      <c r="I42" s="3">
        <f>IF(Inputs!$B$27&lt;&gt;"Ready to model","PENDING INPUTS",MAX(0,F42+G42-H42))</f>
        <v>0</v>
      </c>
      <c r="J42" s="3">
        <f>IF(Inputs!$B$27&lt;&gt;"Ready to model","PENDING INPUTS",IF(F42+G42&gt;H42,IF(F42+G42=0,0,H42*F42/(F42+G42)),MIN(B42+D42,F42+MAX(0,H42-F42-G42-IF((IF(A42&lt;=Inputs!$B$13,Inputs!$B$12,Inputs!$B$14))&lt;Inputs!$B$5,C42+E42-G42,0)))))</f>
        <v>93.76</v>
      </c>
      <c r="K42" s="3">
        <f>IF(Inputs!$B$27&lt;&gt;"Ready to model","PENDING INPUTS",MIN(C42+E42,MAX(0,H42-J42)))</f>
        <v>124.99999999999999</v>
      </c>
      <c r="L42" s="3">
        <f>IF(Inputs!$B$27&lt;&gt;"Ready to model","PENDING INPUTS",MAX(0,B42+D42-J42))</f>
        <v>4687.9100000000008</v>
      </c>
      <c r="M42" s="3">
        <f>IF(Inputs!$B$27&lt;&gt;"Ready to model","PENDING INPUTS",MAX(0,C42+E42-K42))</f>
        <v>1396.9599999999991</v>
      </c>
      <c r="N42" s="3">
        <f>IF(Inputs!$B$27&lt;&gt;"Ready to model","PENDING INPUTS",L42+M42)</f>
        <v>6084.87</v>
      </c>
      <c r="O42" s="3">
        <f>IF(Inputs!$B$27&lt;&gt;"Ready to model","PENDING INPUTS",D42+E42+O41)</f>
        <v>4484.7200000000012</v>
      </c>
      <c r="P42" s="3">
        <f>IF(Inputs!$B$27&lt;&gt;"Ready to model","PENDING INPUTS",J42+K42+P41)</f>
        <v>8473.850000000004</v>
      </c>
    </row>
    <row r="43" spans="1:16" ht="27.95" customHeight="1" x14ac:dyDescent="0.25">
      <c r="A43">
        <v>39</v>
      </c>
      <c r="B43" s="3">
        <f>IF(Inputs!$B$27&lt;&gt;"Ready to model","PENDING INPUTS",L42)</f>
        <v>4687.9100000000008</v>
      </c>
      <c r="C43" s="3">
        <f>IF(Inputs!$B$27&lt;&gt;"Ready to model","PENDING INPUTS",M42)</f>
        <v>1396.9599999999991</v>
      </c>
      <c r="D43" s="3">
        <f>IF(Inputs!$B$27&lt;&gt;"Ready to model","PENDING INPUTS",ROUND(B43*(IF(A43&lt;=Inputs!$B$13,Inputs!$B$12,Inputs!$B$14))/12,2))</f>
        <v>93.76</v>
      </c>
      <c r="E43" s="3">
        <f>IF(Inputs!$B$27&lt;&gt;"Ready to model","PENDING INPUTS",ROUND(C43*Inputs!$B$5/12,2))</f>
        <v>25.61</v>
      </c>
      <c r="F43" s="3">
        <f>IF(Inputs!$B$27&lt;&gt;"Ready to model","PENDING INPUTS",MIN(B43+D43,MAX(Inputs!$B$16,ROUND(B43*Inputs!$B$15,2))))</f>
        <v>93.76</v>
      </c>
      <c r="G43" s="3">
        <f>IF(Inputs!$B$27&lt;&gt;"Ready to model","PENDING INPUTS",MIN(C43+E43,Inputs!$B$9))</f>
        <v>125</v>
      </c>
      <c r="H43" s="3">
        <f>IF(Inputs!$B$27&lt;&gt;"Ready to model","PENDING INPUTS",F43+G43)</f>
        <v>218.76</v>
      </c>
      <c r="I43" s="3">
        <f>IF(Inputs!$B$27&lt;&gt;"Ready to model","PENDING INPUTS",MAX(0,F43+G43-H43))</f>
        <v>0</v>
      </c>
      <c r="J43" s="3">
        <f>IF(Inputs!$B$27&lt;&gt;"Ready to model","PENDING INPUTS",IF(F43+G43&gt;H43,IF(F43+G43=0,0,H43*F43/(F43+G43)),MIN(B43+D43,F43+MAX(0,H43-F43-G43-IF((IF(A43&lt;=Inputs!$B$13,Inputs!$B$12,Inputs!$B$14))&lt;Inputs!$B$5,C43+E43-G43,0)))))</f>
        <v>93.76</v>
      </c>
      <c r="K43" s="3">
        <f>IF(Inputs!$B$27&lt;&gt;"Ready to model","PENDING INPUTS",MIN(C43+E43,MAX(0,H43-J43)))</f>
        <v>124.99999999999999</v>
      </c>
      <c r="L43" s="3">
        <f>IF(Inputs!$B$27&lt;&gt;"Ready to model","PENDING INPUTS",MAX(0,B43+D43-J43))</f>
        <v>4687.9100000000008</v>
      </c>
      <c r="M43" s="3">
        <f>IF(Inputs!$B$27&lt;&gt;"Ready to model","PENDING INPUTS",MAX(0,C43+E43-K43))</f>
        <v>1297.569999999999</v>
      </c>
      <c r="N43" s="3">
        <f>IF(Inputs!$B$27&lt;&gt;"Ready to model","PENDING INPUTS",L43+M43)</f>
        <v>5985.48</v>
      </c>
      <c r="O43" s="3">
        <f>IF(Inputs!$B$27&lt;&gt;"Ready to model","PENDING INPUTS",D43+E43+O42)</f>
        <v>4604.0900000000011</v>
      </c>
      <c r="P43" s="3">
        <f>IF(Inputs!$B$27&lt;&gt;"Ready to model","PENDING INPUTS",J43+K43+P42)</f>
        <v>8692.6100000000042</v>
      </c>
    </row>
    <row r="44" spans="1:16" ht="27.95" customHeight="1" x14ac:dyDescent="0.25">
      <c r="A44">
        <v>40</v>
      </c>
      <c r="B44" s="3">
        <f>IF(Inputs!$B$27&lt;&gt;"Ready to model","PENDING INPUTS",L43)</f>
        <v>4687.9100000000008</v>
      </c>
      <c r="C44" s="3">
        <f>IF(Inputs!$B$27&lt;&gt;"Ready to model","PENDING INPUTS",M43)</f>
        <v>1297.569999999999</v>
      </c>
      <c r="D44" s="3">
        <f>IF(Inputs!$B$27&lt;&gt;"Ready to model","PENDING INPUTS",ROUND(B44*(IF(A44&lt;=Inputs!$B$13,Inputs!$B$12,Inputs!$B$14))/12,2))</f>
        <v>93.76</v>
      </c>
      <c r="E44" s="3">
        <f>IF(Inputs!$B$27&lt;&gt;"Ready to model","PENDING INPUTS",ROUND(C44*Inputs!$B$5/12,2))</f>
        <v>23.79</v>
      </c>
      <c r="F44" s="3">
        <f>IF(Inputs!$B$27&lt;&gt;"Ready to model","PENDING INPUTS",MIN(B44+D44,MAX(Inputs!$B$16,ROUND(B44*Inputs!$B$15,2))))</f>
        <v>93.76</v>
      </c>
      <c r="G44" s="3">
        <f>IF(Inputs!$B$27&lt;&gt;"Ready to model","PENDING INPUTS",MIN(C44+E44,Inputs!$B$9))</f>
        <v>125</v>
      </c>
      <c r="H44" s="3">
        <f>IF(Inputs!$B$27&lt;&gt;"Ready to model","PENDING INPUTS",F44+G44)</f>
        <v>218.76</v>
      </c>
      <c r="I44" s="3">
        <f>IF(Inputs!$B$27&lt;&gt;"Ready to model","PENDING INPUTS",MAX(0,F44+G44-H44))</f>
        <v>0</v>
      </c>
      <c r="J44" s="3">
        <f>IF(Inputs!$B$27&lt;&gt;"Ready to model","PENDING INPUTS",IF(F44+G44&gt;H44,IF(F44+G44=0,0,H44*F44/(F44+G44)),MIN(B44+D44,F44+MAX(0,H44-F44-G44-IF((IF(A44&lt;=Inputs!$B$13,Inputs!$B$12,Inputs!$B$14))&lt;Inputs!$B$5,C44+E44-G44,0)))))</f>
        <v>93.76</v>
      </c>
      <c r="K44" s="3">
        <f>IF(Inputs!$B$27&lt;&gt;"Ready to model","PENDING INPUTS",MIN(C44+E44,MAX(0,H44-J44)))</f>
        <v>124.99999999999999</v>
      </c>
      <c r="L44" s="3">
        <f>IF(Inputs!$B$27&lt;&gt;"Ready to model","PENDING INPUTS",MAX(0,B44+D44-J44))</f>
        <v>4687.9100000000008</v>
      </c>
      <c r="M44" s="3">
        <f>IF(Inputs!$B$27&lt;&gt;"Ready to model","PENDING INPUTS",MAX(0,C44+E44-K44))</f>
        <v>1196.359999999999</v>
      </c>
      <c r="N44" s="3">
        <f>IF(Inputs!$B$27&lt;&gt;"Ready to model","PENDING INPUTS",L44+M44)</f>
        <v>5884.2699999999995</v>
      </c>
      <c r="O44" s="3">
        <f>IF(Inputs!$B$27&lt;&gt;"Ready to model","PENDING INPUTS",D44+E44+O43)</f>
        <v>4721.6400000000012</v>
      </c>
      <c r="P44" s="3">
        <f>IF(Inputs!$B$27&lt;&gt;"Ready to model","PENDING INPUTS",J44+K44+P43)</f>
        <v>8911.3700000000044</v>
      </c>
    </row>
    <row r="45" spans="1:16" ht="27.95" customHeight="1" x14ac:dyDescent="0.25">
      <c r="A45">
        <v>41</v>
      </c>
      <c r="B45" s="3">
        <f>IF(Inputs!$B$27&lt;&gt;"Ready to model","PENDING INPUTS",L44)</f>
        <v>4687.9100000000008</v>
      </c>
      <c r="C45" s="3">
        <f>IF(Inputs!$B$27&lt;&gt;"Ready to model","PENDING INPUTS",M44)</f>
        <v>1196.359999999999</v>
      </c>
      <c r="D45" s="3">
        <f>IF(Inputs!$B$27&lt;&gt;"Ready to model","PENDING INPUTS",ROUND(B45*(IF(A45&lt;=Inputs!$B$13,Inputs!$B$12,Inputs!$B$14))/12,2))</f>
        <v>93.76</v>
      </c>
      <c r="E45" s="3">
        <f>IF(Inputs!$B$27&lt;&gt;"Ready to model","PENDING INPUTS",ROUND(C45*Inputs!$B$5/12,2))</f>
        <v>21.93</v>
      </c>
      <c r="F45" s="3">
        <f>IF(Inputs!$B$27&lt;&gt;"Ready to model","PENDING INPUTS",MIN(B45+D45,MAX(Inputs!$B$16,ROUND(B45*Inputs!$B$15,2))))</f>
        <v>93.76</v>
      </c>
      <c r="G45" s="3">
        <f>IF(Inputs!$B$27&lt;&gt;"Ready to model","PENDING INPUTS",MIN(C45+E45,Inputs!$B$9))</f>
        <v>125</v>
      </c>
      <c r="H45" s="3">
        <f>IF(Inputs!$B$27&lt;&gt;"Ready to model","PENDING INPUTS",F45+G45)</f>
        <v>218.76</v>
      </c>
      <c r="I45" s="3">
        <f>IF(Inputs!$B$27&lt;&gt;"Ready to model","PENDING INPUTS",MAX(0,F45+G45-H45))</f>
        <v>0</v>
      </c>
      <c r="J45" s="3">
        <f>IF(Inputs!$B$27&lt;&gt;"Ready to model","PENDING INPUTS",IF(F45+G45&gt;H45,IF(F45+G45=0,0,H45*F45/(F45+G45)),MIN(B45+D45,F45+MAX(0,H45-F45-G45-IF((IF(A45&lt;=Inputs!$B$13,Inputs!$B$12,Inputs!$B$14))&lt;Inputs!$B$5,C45+E45-G45,0)))))</f>
        <v>93.76</v>
      </c>
      <c r="K45" s="3">
        <f>IF(Inputs!$B$27&lt;&gt;"Ready to model","PENDING INPUTS",MIN(C45+E45,MAX(0,H45-J45)))</f>
        <v>124.99999999999999</v>
      </c>
      <c r="L45" s="3">
        <f>IF(Inputs!$B$27&lt;&gt;"Ready to model","PENDING INPUTS",MAX(0,B45+D45-J45))</f>
        <v>4687.9100000000008</v>
      </c>
      <c r="M45" s="3">
        <f>IF(Inputs!$B$27&lt;&gt;"Ready to model","PENDING INPUTS",MAX(0,C45+E45-K45))</f>
        <v>1093.2899999999991</v>
      </c>
      <c r="N45" s="3">
        <f>IF(Inputs!$B$27&lt;&gt;"Ready to model","PENDING INPUTS",L45+M45)</f>
        <v>5781.2</v>
      </c>
      <c r="O45" s="3">
        <f>IF(Inputs!$B$27&lt;&gt;"Ready to model","PENDING INPUTS",D45+E45+O44)</f>
        <v>4837.3300000000008</v>
      </c>
      <c r="P45" s="3">
        <f>IF(Inputs!$B$27&lt;&gt;"Ready to model","PENDING INPUTS",J45+K45+P44)</f>
        <v>9130.1300000000047</v>
      </c>
    </row>
    <row r="46" spans="1:16" ht="27.95" customHeight="1" x14ac:dyDescent="0.25">
      <c r="A46">
        <v>42</v>
      </c>
      <c r="B46" s="3">
        <f>IF(Inputs!$B$27&lt;&gt;"Ready to model","PENDING INPUTS",L45)</f>
        <v>4687.9100000000008</v>
      </c>
      <c r="C46" s="3">
        <f>IF(Inputs!$B$27&lt;&gt;"Ready to model","PENDING INPUTS",M45)</f>
        <v>1093.2899999999991</v>
      </c>
      <c r="D46" s="3">
        <f>IF(Inputs!$B$27&lt;&gt;"Ready to model","PENDING INPUTS",ROUND(B46*(IF(A46&lt;=Inputs!$B$13,Inputs!$B$12,Inputs!$B$14))/12,2))</f>
        <v>93.76</v>
      </c>
      <c r="E46" s="3">
        <f>IF(Inputs!$B$27&lt;&gt;"Ready to model","PENDING INPUTS",ROUND(C46*Inputs!$B$5/12,2))</f>
        <v>20.04</v>
      </c>
      <c r="F46" s="3">
        <f>IF(Inputs!$B$27&lt;&gt;"Ready to model","PENDING INPUTS",MIN(B46+D46,MAX(Inputs!$B$16,ROUND(B46*Inputs!$B$15,2))))</f>
        <v>93.76</v>
      </c>
      <c r="G46" s="3">
        <f>IF(Inputs!$B$27&lt;&gt;"Ready to model","PENDING INPUTS",MIN(C46+E46,Inputs!$B$9))</f>
        <v>125</v>
      </c>
      <c r="H46" s="3">
        <f>IF(Inputs!$B$27&lt;&gt;"Ready to model","PENDING INPUTS",F46+G46)</f>
        <v>218.76</v>
      </c>
      <c r="I46" s="3">
        <f>IF(Inputs!$B$27&lt;&gt;"Ready to model","PENDING INPUTS",MAX(0,F46+G46-H46))</f>
        <v>0</v>
      </c>
      <c r="J46" s="3">
        <f>IF(Inputs!$B$27&lt;&gt;"Ready to model","PENDING INPUTS",IF(F46+G46&gt;H46,IF(F46+G46=0,0,H46*F46/(F46+G46)),MIN(B46+D46,F46+MAX(0,H46-F46-G46-IF((IF(A46&lt;=Inputs!$B$13,Inputs!$B$12,Inputs!$B$14))&lt;Inputs!$B$5,C46+E46-G46,0)))))</f>
        <v>93.76</v>
      </c>
      <c r="K46" s="3">
        <f>IF(Inputs!$B$27&lt;&gt;"Ready to model","PENDING INPUTS",MIN(C46+E46,MAX(0,H46-J46)))</f>
        <v>124.99999999999999</v>
      </c>
      <c r="L46" s="3">
        <f>IF(Inputs!$B$27&lt;&gt;"Ready to model","PENDING INPUTS",MAX(0,B46+D46-J46))</f>
        <v>4687.9100000000008</v>
      </c>
      <c r="M46" s="3">
        <f>IF(Inputs!$B$27&lt;&gt;"Ready to model","PENDING INPUTS",MAX(0,C46+E46-K46))</f>
        <v>988.32999999999902</v>
      </c>
      <c r="N46" s="3">
        <f>IF(Inputs!$B$27&lt;&gt;"Ready to model","PENDING INPUTS",L46+M46)</f>
        <v>5676.24</v>
      </c>
      <c r="O46" s="3">
        <f>IF(Inputs!$B$27&lt;&gt;"Ready to model","PENDING INPUTS",D46+E46+O45)</f>
        <v>4951.130000000001</v>
      </c>
      <c r="P46" s="3">
        <f>IF(Inputs!$B$27&lt;&gt;"Ready to model","PENDING INPUTS",J46+K46+P45)</f>
        <v>9348.8900000000049</v>
      </c>
    </row>
    <row r="47" spans="1:16" ht="27.95" customHeight="1" x14ac:dyDescent="0.25">
      <c r="A47">
        <v>43</v>
      </c>
      <c r="B47" s="3">
        <f>IF(Inputs!$B$27&lt;&gt;"Ready to model","PENDING INPUTS",L46)</f>
        <v>4687.9100000000008</v>
      </c>
      <c r="C47" s="3">
        <f>IF(Inputs!$B$27&lt;&gt;"Ready to model","PENDING INPUTS",M46)</f>
        <v>988.32999999999902</v>
      </c>
      <c r="D47" s="3">
        <f>IF(Inputs!$B$27&lt;&gt;"Ready to model","PENDING INPUTS",ROUND(B47*(IF(A47&lt;=Inputs!$B$13,Inputs!$B$12,Inputs!$B$14))/12,2))</f>
        <v>93.76</v>
      </c>
      <c r="E47" s="3">
        <f>IF(Inputs!$B$27&lt;&gt;"Ready to model","PENDING INPUTS",ROUND(C47*Inputs!$B$5/12,2))</f>
        <v>18.12</v>
      </c>
      <c r="F47" s="3">
        <f>IF(Inputs!$B$27&lt;&gt;"Ready to model","PENDING INPUTS",MIN(B47+D47,MAX(Inputs!$B$16,ROUND(B47*Inputs!$B$15,2))))</f>
        <v>93.76</v>
      </c>
      <c r="G47" s="3">
        <f>IF(Inputs!$B$27&lt;&gt;"Ready to model","PENDING INPUTS",MIN(C47+E47,Inputs!$B$9))</f>
        <v>125</v>
      </c>
      <c r="H47" s="3">
        <f>IF(Inputs!$B$27&lt;&gt;"Ready to model","PENDING INPUTS",F47+G47)</f>
        <v>218.76</v>
      </c>
      <c r="I47" s="3">
        <f>IF(Inputs!$B$27&lt;&gt;"Ready to model","PENDING INPUTS",MAX(0,F47+G47-H47))</f>
        <v>0</v>
      </c>
      <c r="J47" s="3">
        <f>IF(Inputs!$B$27&lt;&gt;"Ready to model","PENDING INPUTS",IF(F47+G47&gt;H47,IF(F47+G47=0,0,H47*F47/(F47+G47)),MIN(B47+D47,F47+MAX(0,H47-F47-G47-IF((IF(A47&lt;=Inputs!$B$13,Inputs!$B$12,Inputs!$B$14))&lt;Inputs!$B$5,C47+E47-G47,0)))))</f>
        <v>93.76</v>
      </c>
      <c r="K47" s="3">
        <f>IF(Inputs!$B$27&lt;&gt;"Ready to model","PENDING INPUTS",MIN(C47+E47,MAX(0,H47-J47)))</f>
        <v>124.99999999999999</v>
      </c>
      <c r="L47" s="3">
        <f>IF(Inputs!$B$27&lt;&gt;"Ready to model","PENDING INPUTS",MAX(0,B47+D47-J47))</f>
        <v>4687.9100000000008</v>
      </c>
      <c r="M47" s="3">
        <f>IF(Inputs!$B$27&lt;&gt;"Ready to model","PENDING INPUTS",MAX(0,C47+E47-K47))</f>
        <v>881.44999999999902</v>
      </c>
      <c r="N47" s="3">
        <f>IF(Inputs!$B$27&lt;&gt;"Ready to model","PENDING INPUTS",L47+M47)</f>
        <v>5569.36</v>
      </c>
      <c r="O47" s="3">
        <f>IF(Inputs!$B$27&lt;&gt;"Ready to model","PENDING INPUTS",D47+E47+O46)</f>
        <v>5063.0100000000011</v>
      </c>
      <c r="P47" s="3">
        <f>IF(Inputs!$B$27&lt;&gt;"Ready to model","PENDING INPUTS",J47+K47+P46)</f>
        <v>9567.6500000000051</v>
      </c>
    </row>
    <row r="48" spans="1:16" ht="27.95" customHeight="1" x14ac:dyDescent="0.25">
      <c r="A48">
        <v>44</v>
      </c>
      <c r="B48" s="3">
        <f>IF(Inputs!$B$27&lt;&gt;"Ready to model","PENDING INPUTS",L47)</f>
        <v>4687.9100000000008</v>
      </c>
      <c r="C48" s="3">
        <f>IF(Inputs!$B$27&lt;&gt;"Ready to model","PENDING INPUTS",M47)</f>
        <v>881.44999999999902</v>
      </c>
      <c r="D48" s="3">
        <f>IF(Inputs!$B$27&lt;&gt;"Ready to model","PENDING INPUTS",ROUND(B48*(IF(A48&lt;=Inputs!$B$13,Inputs!$B$12,Inputs!$B$14))/12,2))</f>
        <v>93.76</v>
      </c>
      <c r="E48" s="3">
        <f>IF(Inputs!$B$27&lt;&gt;"Ready to model","PENDING INPUTS",ROUND(C48*Inputs!$B$5/12,2))</f>
        <v>16.16</v>
      </c>
      <c r="F48" s="3">
        <f>IF(Inputs!$B$27&lt;&gt;"Ready to model","PENDING INPUTS",MIN(B48+D48,MAX(Inputs!$B$16,ROUND(B48*Inputs!$B$15,2))))</f>
        <v>93.76</v>
      </c>
      <c r="G48" s="3">
        <f>IF(Inputs!$B$27&lt;&gt;"Ready to model","PENDING INPUTS",MIN(C48+E48,Inputs!$B$9))</f>
        <v>125</v>
      </c>
      <c r="H48" s="3">
        <f>IF(Inputs!$B$27&lt;&gt;"Ready to model","PENDING INPUTS",F48+G48)</f>
        <v>218.76</v>
      </c>
      <c r="I48" s="3">
        <f>IF(Inputs!$B$27&lt;&gt;"Ready to model","PENDING INPUTS",MAX(0,F48+G48-H48))</f>
        <v>0</v>
      </c>
      <c r="J48" s="3">
        <f>IF(Inputs!$B$27&lt;&gt;"Ready to model","PENDING INPUTS",IF(F48+G48&gt;H48,IF(F48+G48=0,0,H48*F48/(F48+G48)),MIN(B48+D48,F48+MAX(0,H48-F48-G48-IF((IF(A48&lt;=Inputs!$B$13,Inputs!$B$12,Inputs!$B$14))&lt;Inputs!$B$5,C48+E48-G48,0)))))</f>
        <v>93.76</v>
      </c>
      <c r="K48" s="3">
        <f>IF(Inputs!$B$27&lt;&gt;"Ready to model","PENDING INPUTS",MIN(C48+E48,MAX(0,H48-J48)))</f>
        <v>124.99999999999999</v>
      </c>
      <c r="L48" s="3">
        <f>IF(Inputs!$B$27&lt;&gt;"Ready to model","PENDING INPUTS",MAX(0,B48+D48-J48))</f>
        <v>4687.9100000000008</v>
      </c>
      <c r="M48" s="3">
        <f>IF(Inputs!$B$27&lt;&gt;"Ready to model","PENDING INPUTS",MAX(0,C48+E48-K48))</f>
        <v>772.60999999999899</v>
      </c>
      <c r="N48" s="3">
        <f>IF(Inputs!$B$27&lt;&gt;"Ready to model","PENDING INPUTS",L48+M48)</f>
        <v>5460.5199999999995</v>
      </c>
      <c r="O48" s="3">
        <f>IF(Inputs!$B$27&lt;&gt;"Ready to model","PENDING INPUTS",D48+E48+O47)</f>
        <v>5172.9300000000012</v>
      </c>
      <c r="P48" s="3">
        <f>IF(Inputs!$B$27&lt;&gt;"Ready to model","PENDING INPUTS",J48+K48+P47)</f>
        <v>9786.4100000000053</v>
      </c>
    </row>
    <row r="49" spans="1:16" ht="27.95" customHeight="1" x14ac:dyDescent="0.25">
      <c r="A49">
        <v>45</v>
      </c>
      <c r="B49" s="3">
        <f>IF(Inputs!$B$27&lt;&gt;"Ready to model","PENDING INPUTS",L48)</f>
        <v>4687.9100000000008</v>
      </c>
      <c r="C49" s="3">
        <f>IF(Inputs!$B$27&lt;&gt;"Ready to model","PENDING INPUTS",M48)</f>
        <v>772.60999999999899</v>
      </c>
      <c r="D49" s="3">
        <f>IF(Inputs!$B$27&lt;&gt;"Ready to model","PENDING INPUTS",ROUND(B49*(IF(A49&lt;=Inputs!$B$13,Inputs!$B$12,Inputs!$B$14))/12,2))</f>
        <v>93.76</v>
      </c>
      <c r="E49" s="3">
        <f>IF(Inputs!$B$27&lt;&gt;"Ready to model","PENDING INPUTS",ROUND(C49*Inputs!$B$5/12,2))</f>
        <v>14.16</v>
      </c>
      <c r="F49" s="3">
        <f>IF(Inputs!$B$27&lt;&gt;"Ready to model","PENDING INPUTS",MIN(B49+D49,MAX(Inputs!$B$16,ROUND(B49*Inputs!$B$15,2))))</f>
        <v>93.76</v>
      </c>
      <c r="G49" s="3">
        <f>IF(Inputs!$B$27&lt;&gt;"Ready to model","PENDING INPUTS",MIN(C49+E49,Inputs!$B$9))</f>
        <v>125</v>
      </c>
      <c r="H49" s="3">
        <f>IF(Inputs!$B$27&lt;&gt;"Ready to model","PENDING INPUTS",F49+G49)</f>
        <v>218.76</v>
      </c>
      <c r="I49" s="3">
        <f>IF(Inputs!$B$27&lt;&gt;"Ready to model","PENDING INPUTS",MAX(0,F49+G49-H49))</f>
        <v>0</v>
      </c>
      <c r="J49" s="3">
        <f>IF(Inputs!$B$27&lt;&gt;"Ready to model","PENDING INPUTS",IF(F49+G49&gt;H49,IF(F49+G49=0,0,H49*F49/(F49+G49)),MIN(B49+D49,F49+MAX(0,H49-F49-G49-IF((IF(A49&lt;=Inputs!$B$13,Inputs!$B$12,Inputs!$B$14))&lt;Inputs!$B$5,C49+E49-G49,0)))))</f>
        <v>93.76</v>
      </c>
      <c r="K49" s="3">
        <f>IF(Inputs!$B$27&lt;&gt;"Ready to model","PENDING INPUTS",MIN(C49+E49,MAX(0,H49-J49)))</f>
        <v>124.99999999999999</v>
      </c>
      <c r="L49" s="3">
        <f>IF(Inputs!$B$27&lt;&gt;"Ready to model","PENDING INPUTS",MAX(0,B49+D49-J49))</f>
        <v>4687.9100000000008</v>
      </c>
      <c r="M49" s="3">
        <f>IF(Inputs!$B$27&lt;&gt;"Ready to model","PENDING INPUTS",MAX(0,C49+E49-K49))</f>
        <v>661.76999999999896</v>
      </c>
      <c r="N49" s="3">
        <f>IF(Inputs!$B$27&lt;&gt;"Ready to model","PENDING INPUTS",L49+M49)</f>
        <v>5349.6799999999994</v>
      </c>
      <c r="O49" s="3">
        <f>IF(Inputs!$B$27&lt;&gt;"Ready to model","PENDING INPUTS",D49+E49+O48)</f>
        <v>5280.8500000000013</v>
      </c>
      <c r="P49" s="3">
        <f>IF(Inputs!$B$27&lt;&gt;"Ready to model","PENDING INPUTS",J49+K49+P48)</f>
        <v>10005.170000000006</v>
      </c>
    </row>
    <row r="50" spans="1:16" ht="27.95" customHeight="1" x14ac:dyDescent="0.25">
      <c r="A50">
        <v>46</v>
      </c>
      <c r="B50" s="3">
        <f>IF(Inputs!$B$27&lt;&gt;"Ready to model","PENDING INPUTS",L49)</f>
        <v>4687.9100000000008</v>
      </c>
      <c r="C50" s="3">
        <f>IF(Inputs!$B$27&lt;&gt;"Ready to model","PENDING INPUTS",M49)</f>
        <v>661.76999999999896</v>
      </c>
      <c r="D50" s="3">
        <f>IF(Inputs!$B$27&lt;&gt;"Ready to model","PENDING INPUTS",ROUND(B50*(IF(A50&lt;=Inputs!$B$13,Inputs!$B$12,Inputs!$B$14))/12,2))</f>
        <v>93.76</v>
      </c>
      <c r="E50" s="3">
        <f>IF(Inputs!$B$27&lt;&gt;"Ready to model","PENDING INPUTS",ROUND(C50*Inputs!$B$5/12,2))</f>
        <v>12.13</v>
      </c>
      <c r="F50" s="3">
        <f>IF(Inputs!$B$27&lt;&gt;"Ready to model","PENDING INPUTS",MIN(B50+D50,MAX(Inputs!$B$16,ROUND(B50*Inputs!$B$15,2))))</f>
        <v>93.76</v>
      </c>
      <c r="G50" s="3">
        <f>IF(Inputs!$B$27&lt;&gt;"Ready to model","PENDING INPUTS",MIN(C50+E50,Inputs!$B$9))</f>
        <v>125</v>
      </c>
      <c r="H50" s="3">
        <f>IF(Inputs!$B$27&lt;&gt;"Ready to model","PENDING INPUTS",F50+G50)</f>
        <v>218.76</v>
      </c>
      <c r="I50" s="3">
        <f>IF(Inputs!$B$27&lt;&gt;"Ready to model","PENDING INPUTS",MAX(0,F50+G50-H50))</f>
        <v>0</v>
      </c>
      <c r="J50" s="3">
        <f>IF(Inputs!$B$27&lt;&gt;"Ready to model","PENDING INPUTS",IF(F50+G50&gt;H50,IF(F50+G50=0,0,H50*F50/(F50+G50)),MIN(B50+D50,F50+MAX(0,H50-F50-G50-IF((IF(A50&lt;=Inputs!$B$13,Inputs!$B$12,Inputs!$B$14))&lt;Inputs!$B$5,C50+E50-G50,0)))))</f>
        <v>93.76</v>
      </c>
      <c r="K50" s="3">
        <f>IF(Inputs!$B$27&lt;&gt;"Ready to model","PENDING INPUTS",MIN(C50+E50,MAX(0,H50-J50)))</f>
        <v>124.99999999999999</v>
      </c>
      <c r="L50" s="3">
        <f>IF(Inputs!$B$27&lt;&gt;"Ready to model","PENDING INPUTS",MAX(0,B50+D50-J50))</f>
        <v>4687.9100000000008</v>
      </c>
      <c r="M50" s="3">
        <f>IF(Inputs!$B$27&lt;&gt;"Ready to model","PENDING INPUTS",MAX(0,C50+E50-K50))</f>
        <v>548.89999999999895</v>
      </c>
      <c r="N50" s="3">
        <f>IF(Inputs!$B$27&lt;&gt;"Ready to model","PENDING INPUTS",L50+M50)</f>
        <v>5236.8099999999995</v>
      </c>
      <c r="O50" s="3">
        <f>IF(Inputs!$B$27&lt;&gt;"Ready to model","PENDING INPUTS",D50+E50+O49)</f>
        <v>5386.7400000000016</v>
      </c>
      <c r="P50" s="3">
        <f>IF(Inputs!$B$27&lt;&gt;"Ready to model","PENDING INPUTS",J50+K50+P49)</f>
        <v>10223.930000000006</v>
      </c>
    </row>
    <row r="51" spans="1:16" ht="27.95" customHeight="1" x14ac:dyDescent="0.25">
      <c r="A51">
        <v>47</v>
      </c>
      <c r="B51" s="3">
        <f>IF(Inputs!$B$27&lt;&gt;"Ready to model","PENDING INPUTS",L50)</f>
        <v>4687.9100000000008</v>
      </c>
      <c r="C51" s="3">
        <f>IF(Inputs!$B$27&lt;&gt;"Ready to model","PENDING INPUTS",M50)</f>
        <v>548.89999999999895</v>
      </c>
      <c r="D51" s="3">
        <f>IF(Inputs!$B$27&lt;&gt;"Ready to model","PENDING INPUTS",ROUND(B51*(IF(A51&lt;=Inputs!$B$13,Inputs!$B$12,Inputs!$B$14))/12,2))</f>
        <v>93.76</v>
      </c>
      <c r="E51" s="3">
        <f>IF(Inputs!$B$27&lt;&gt;"Ready to model","PENDING INPUTS",ROUND(C51*Inputs!$B$5/12,2))</f>
        <v>10.06</v>
      </c>
      <c r="F51" s="3">
        <f>IF(Inputs!$B$27&lt;&gt;"Ready to model","PENDING INPUTS",MIN(B51+D51,MAX(Inputs!$B$16,ROUND(B51*Inputs!$B$15,2))))</f>
        <v>93.76</v>
      </c>
      <c r="G51" s="3">
        <f>IF(Inputs!$B$27&lt;&gt;"Ready to model","PENDING INPUTS",MIN(C51+E51,Inputs!$B$9))</f>
        <v>125</v>
      </c>
      <c r="H51" s="3">
        <f>IF(Inputs!$B$27&lt;&gt;"Ready to model","PENDING INPUTS",F51+G51)</f>
        <v>218.76</v>
      </c>
      <c r="I51" s="3">
        <f>IF(Inputs!$B$27&lt;&gt;"Ready to model","PENDING INPUTS",MAX(0,F51+G51-H51))</f>
        <v>0</v>
      </c>
      <c r="J51" s="3">
        <f>IF(Inputs!$B$27&lt;&gt;"Ready to model","PENDING INPUTS",IF(F51+G51&gt;H51,IF(F51+G51=0,0,H51*F51/(F51+G51)),MIN(B51+D51,F51+MAX(0,H51-F51-G51-IF((IF(A51&lt;=Inputs!$B$13,Inputs!$B$12,Inputs!$B$14))&lt;Inputs!$B$5,C51+E51-G51,0)))))</f>
        <v>93.76</v>
      </c>
      <c r="K51" s="3">
        <f>IF(Inputs!$B$27&lt;&gt;"Ready to model","PENDING INPUTS",MIN(C51+E51,MAX(0,H51-J51)))</f>
        <v>124.99999999999999</v>
      </c>
      <c r="L51" s="3">
        <f>IF(Inputs!$B$27&lt;&gt;"Ready to model","PENDING INPUTS",MAX(0,B51+D51-J51))</f>
        <v>4687.9100000000008</v>
      </c>
      <c r="M51" s="3">
        <f>IF(Inputs!$B$27&lt;&gt;"Ready to model","PENDING INPUTS",MAX(0,C51+E51-K51))</f>
        <v>433.9599999999989</v>
      </c>
      <c r="N51" s="3">
        <f>IF(Inputs!$B$27&lt;&gt;"Ready to model","PENDING INPUTS",L51+M51)</f>
        <v>5121.87</v>
      </c>
      <c r="O51" s="3">
        <f>IF(Inputs!$B$27&lt;&gt;"Ready to model","PENDING INPUTS",D51+E51+O50)</f>
        <v>5490.5600000000013</v>
      </c>
      <c r="P51" s="3">
        <f>IF(Inputs!$B$27&lt;&gt;"Ready to model","PENDING INPUTS",J51+K51+P50)</f>
        <v>10442.690000000006</v>
      </c>
    </row>
    <row r="52" spans="1:16" ht="27.95" customHeight="1" x14ac:dyDescent="0.25">
      <c r="A52">
        <v>48</v>
      </c>
      <c r="B52" s="3">
        <f>IF(Inputs!$B$27&lt;&gt;"Ready to model","PENDING INPUTS",L51)</f>
        <v>4687.9100000000008</v>
      </c>
      <c r="C52" s="3">
        <f>IF(Inputs!$B$27&lt;&gt;"Ready to model","PENDING INPUTS",M51)</f>
        <v>433.9599999999989</v>
      </c>
      <c r="D52" s="3">
        <f>IF(Inputs!$B$27&lt;&gt;"Ready to model","PENDING INPUTS",ROUND(B52*(IF(A52&lt;=Inputs!$B$13,Inputs!$B$12,Inputs!$B$14))/12,2))</f>
        <v>93.76</v>
      </c>
      <c r="E52" s="3">
        <f>IF(Inputs!$B$27&lt;&gt;"Ready to model","PENDING INPUTS",ROUND(C52*Inputs!$B$5/12,2))</f>
        <v>7.96</v>
      </c>
      <c r="F52" s="3">
        <f>IF(Inputs!$B$27&lt;&gt;"Ready to model","PENDING INPUTS",MIN(B52+D52,MAX(Inputs!$B$16,ROUND(B52*Inputs!$B$15,2))))</f>
        <v>93.76</v>
      </c>
      <c r="G52" s="3">
        <f>IF(Inputs!$B$27&lt;&gt;"Ready to model","PENDING INPUTS",MIN(C52+E52,Inputs!$B$9))</f>
        <v>125</v>
      </c>
      <c r="H52" s="3">
        <f>IF(Inputs!$B$27&lt;&gt;"Ready to model","PENDING INPUTS",F52+G52)</f>
        <v>218.76</v>
      </c>
      <c r="I52" s="3">
        <f>IF(Inputs!$B$27&lt;&gt;"Ready to model","PENDING INPUTS",MAX(0,F52+G52-H52))</f>
        <v>0</v>
      </c>
      <c r="J52" s="3">
        <f>IF(Inputs!$B$27&lt;&gt;"Ready to model","PENDING INPUTS",IF(F52+G52&gt;H52,IF(F52+G52=0,0,H52*F52/(F52+G52)),MIN(B52+D52,F52+MAX(0,H52-F52-G52-IF((IF(A52&lt;=Inputs!$B$13,Inputs!$B$12,Inputs!$B$14))&lt;Inputs!$B$5,C52+E52-G52,0)))))</f>
        <v>93.76</v>
      </c>
      <c r="K52" s="3">
        <f>IF(Inputs!$B$27&lt;&gt;"Ready to model","PENDING INPUTS",MIN(C52+E52,MAX(0,H52-J52)))</f>
        <v>124.99999999999999</v>
      </c>
      <c r="L52" s="3">
        <f>IF(Inputs!$B$27&lt;&gt;"Ready to model","PENDING INPUTS",MAX(0,B52+D52-J52))</f>
        <v>4687.9100000000008</v>
      </c>
      <c r="M52" s="3">
        <f>IF(Inputs!$B$27&lt;&gt;"Ready to model","PENDING INPUTS",MAX(0,C52+E52-K52))</f>
        <v>316.91999999999888</v>
      </c>
      <c r="N52" s="3">
        <f>IF(Inputs!$B$27&lt;&gt;"Ready to model","PENDING INPUTS",L52+M52)</f>
        <v>5004.83</v>
      </c>
      <c r="O52" s="3">
        <f>IF(Inputs!$B$27&lt;&gt;"Ready to model","PENDING INPUTS",D52+E52+O51)</f>
        <v>5592.2800000000016</v>
      </c>
      <c r="P52" s="3">
        <f>IF(Inputs!$B$27&lt;&gt;"Ready to model","PENDING INPUTS",J52+K52+P51)</f>
        <v>10661.450000000006</v>
      </c>
    </row>
    <row r="53" spans="1:16" ht="27.95" customHeight="1" x14ac:dyDescent="0.25">
      <c r="A53">
        <v>49</v>
      </c>
      <c r="B53" s="3">
        <f>IF(Inputs!$B$27&lt;&gt;"Ready to model","PENDING INPUTS",L52)</f>
        <v>4687.9100000000008</v>
      </c>
      <c r="C53" s="3">
        <f>IF(Inputs!$B$27&lt;&gt;"Ready to model","PENDING INPUTS",M52)</f>
        <v>316.91999999999888</v>
      </c>
      <c r="D53" s="3">
        <f>IF(Inputs!$B$27&lt;&gt;"Ready to model","PENDING INPUTS",ROUND(B53*(IF(A53&lt;=Inputs!$B$13,Inputs!$B$12,Inputs!$B$14))/12,2))</f>
        <v>93.76</v>
      </c>
      <c r="E53" s="3">
        <f>IF(Inputs!$B$27&lt;&gt;"Ready to model","PENDING INPUTS",ROUND(C53*Inputs!$B$5/12,2))</f>
        <v>5.81</v>
      </c>
      <c r="F53" s="3">
        <f>IF(Inputs!$B$27&lt;&gt;"Ready to model","PENDING INPUTS",MIN(B53+D53,MAX(Inputs!$B$16,ROUND(B53*Inputs!$B$15,2))))</f>
        <v>93.76</v>
      </c>
      <c r="G53" s="3">
        <f>IF(Inputs!$B$27&lt;&gt;"Ready to model","PENDING INPUTS",MIN(C53+E53,Inputs!$B$9))</f>
        <v>125</v>
      </c>
      <c r="H53" s="3">
        <f>IF(Inputs!$B$27&lt;&gt;"Ready to model","PENDING INPUTS",F53+G53)</f>
        <v>218.76</v>
      </c>
      <c r="I53" s="3">
        <f>IF(Inputs!$B$27&lt;&gt;"Ready to model","PENDING INPUTS",MAX(0,F53+G53-H53))</f>
        <v>0</v>
      </c>
      <c r="J53" s="3">
        <f>IF(Inputs!$B$27&lt;&gt;"Ready to model","PENDING INPUTS",IF(F53+G53&gt;H53,IF(F53+G53=0,0,H53*F53/(F53+G53)),MIN(B53+D53,F53+MAX(0,H53-F53-G53-IF((IF(A53&lt;=Inputs!$B$13,Inputs!$B$12,Inputs!$B$14))&lt;Inputs!$B$5,C53+E53-G53,0)))))</f>
        <v>93.76</v>
      </c>
      <c r="K53" s="3">
        <f>IF(Inputs!$B$27&lt;&gt;"Ready to model","PENDING INPUTS",MIN(C53+E53,MAX(0,H53-J53)))</f>
        <v>124.99999999999999</v>
      </c>
      <c r="L53" s="3">
        <f>IF(Inputs!$B$27&lt;&gt;"Ready to model","PENDING INPUTS",MAX(0,B53+D53-J53))</f>
        <v>4687.9100000000008</v>
      </c>
      <c r="M53" s="3">
        <f>IF(Inputs!$B$27&lt;&gt;"Ready to model","PENDING INPUTS",MAX(0,C53+E53-K53))</f>
        <v>197.72999999999888</v>
      </c>
      <c r="N53" s="3">
        <f>IF(Inputs!$B$27&lt;&gt;"Ready to model","PENDING INPUTS",L53+M53)</f>
        <v>4885.6399999999994</v>
      </c>
      <c r="O53" s="3">
        <f>IF(Inputs!$B$27&lt;&gt;"Ready to model","PENDING INPUTS",D53+E53+O52)</f>
        <v>5691.8500000000013</v>
      </c>
      <c r="P53" s="3">
        <f>IF(Inputs!$B$27&lt;&gt;"Ready to model","PENDING INPUTS",J53+K53+P52)</f>
        <v>10880.210000000006</v>
      </c>
    </row>
    <row r="54" spans="1:16" ht="27.95" customHeight="1" x14ac:dyDescent="0.25">
      <c r="A54">
        <v>50</v>
      </c>
      <c r="B54" s="3">
        <f>IF(Inputs!$B$27&lt;&gt;"Ready to model","PENDING INPUTS",L53)</f>
        <v>4687.9100000000008</v>
      </c>
      <c r="C54" s="3">
        <f>IF(Inputs!$B$27&lt;&gt;"Ready to model","PENDING INPUTS",M53)</f>
        <v>197.72999999999888</v>
      </c>
      <c r="D54" s="3">
        <f>IF(Inputs!$B$27&lt;&gt;"Ready to model","PENDING INPUTS",ROUND(B54*(IF(A54&lt;=Inputs!$B$13,Inputs!$B$12,Inputs!$B$14))/12,2))</f>
        <v>93.76</v>
      </c>
      <c r="E54" s="3">
        <f>IF(Inputs!$B$27&lt;&gt;"Ready to model","PENDING INPUTS",ROUND(C54*Inputs!$B$5/12,2))</f>
        <v>3.63</v>
      </c>
      <c r="F54" s="3">
        <f>IF(Inputs!$B$27&lt;&gt;"Ready to model","PENDING INPUTS",MIN(B54+D54,MAX(Inputs!$B$16,ROUND(B54*Inputs!$B$15,2))))</f>
        <v>93.76</v>
      </c>
      <c r="G54" s="3">
        <f>IF(Inputs!$B$27&lt;&gt;"Ready to model","PENDING INPUTS",MIN(C54+E54,Inputs!$B$9))</f>
        <v>125</v>
      </c>
      <c r="H54" s="3">
        <f>IF(Inputs!$B$27&lt;&gt;"Ready to model","PENDING INPUTS",F54+G54)</f>
        <v>218.76</v>
      </c>
      <c r="I54" s="3">
        <f>IF(Inputs!$B$27&lt;&gt;"Ready to model","PENDING INPUTS",MAX(0,F54+G54-H54))</f>
        <v>0</v>
      </c>
      <c r="J54" s="3">
        <f>IF(Inputs!$B$27&lt;&gt;"Ready to model","PENDING INPUTS",IF(F54+G54&gt;H54,IF(F54+G54=0,0,H54*F54/(F54+G54)),MIN(B54+D54,F54+MAX(0,H54-F54-G54-IF((IF(A54&lt;=Inputs!$B$13,Inputs!$B$12,Inputs!$B$14))&lt;Inputs!$B$5,C54+E54-G54,0)))))</f>
        <v>93.76</v>
      </c>
      <c r="K54" s="3">
        <f>IF(Inputs!$B$27&lt;&gt;"Ready to model","PENDING INPUTS",MIN(C54+E54,MAX(0,H54-J54)))</f>
        <v>124.99999999999999</v>
      </c>
      <c r="L54" s="3">
        <f>IF(Inputs!$B$27&lt;&gt;"Ready to model","PENDING INPUTS",MAX(0,B54+D54-J54))</f>
        <v>4687.9100000000008</v>
      </c>
      <c r="M54" s="3">
        <f>IF(Inputs!$B$27&lt;&gt;"Ready to model","PENDING INPUTS",MAX(0,C54+E54-K54))</f>
        <v>76.359999999998891</v>
      </c>
      <c r="N54" s="3">
        <f>IF(Inputs!$B$27&lt;&gt;"Ready to model","PENDING INPUTS",L54+M54)</f>
        <v>4764.2699999999995</v>
      </c>
      <c r="O54" s="3">
        <f>IF(Inputs!$B$27&lt;&gt;"Ready to model","PENDING INPUTS",D54+E54+O53)</f>
        <v>5789.2400000000016</v>
      </c>
      <c r="P54" s="3">
        <f>IF(Inputs!$B$27&lt;&gt;"Ready to model","PENDING INPUTS",J54+K54+P53)</f>
        <v>11098.970000000007</v>
      </c>
    </row>
    <row r="55" spans="1:16" ht="27.95" customHeight="1" x14ac:dyDescent="0.25">
      <c r="A55">
        <v>51</v>
      </c>
      <c r="B55" s="3">
        <f>IF(Inputs!$B$27&lt;&gt;"Ready to model","PENDING INPUTS",L54)</f>
        <v>4687.9100000000008</v>
      </c>
      <c r="C55" s="3">
        <f>IF(Inputs!$B$27&lt;&gt;"Ready to model","PENDING INPUTS",M54)</f>
        <v>76.359999999998891</v>
      </c>
      <c r="D55" s="3">
        <f>IF(Inputs!$B$27&lt;&gt;"Ready to model","PENDING INPUTS",ROUND(B55*(IF(A55&lt;=Inputs!$B$13,Inputs!$B$12,Inputs!$B$14))/12,2))</f>
        <v>93.76</v>
      </c>
      <c r="E55" s="3">
        <f>IF(Inputs!$B$27&lt;&gt;"Ready to model","PENDING INPUTS",ROUND(C55*Inputs!$B$5/12,2))</f>
        <v>1.4</v>
      </c>
      <c r="F55" s="3">
        <f>IF(Inputs!$B$27&lt;&gt;"Ready to model","PENDING INPUTS",MIN(B55+D55,MAX(Inputs!$B$16,ROUND(B55*Inputs!$B$15,2))))</f>
        <v>93.76</v>
      </c>
      <c r="G55" s="3">
        <f>IF(Inputs!$B$27&lt;&gt;"Ready to model","PENDING INPUTS",MIN(C55+E55,Inputs!$B$9))</f>
        <v>77.759999999998897</v>
      </c>
      <c r="H55" s="3">
        <f>IF(Inputs!$B$27&lt;&gt;"Ready to model","PENDING INPUTS",F55+G55)</f>
        <v>171.5199999999989</v>
      </c>
      <c r="I55" s="3">
        <f>IF(Inputs!$B$27&lt;&gt;"Ready to model","PENDING INPUTS",MAX(0,F55+G55-H55))</f>
        <v>0</v>
      </c>
      <c r="J55" s="3">
        <f>IF(Inputs!$B$27&lt;&gt;"Ready to model","PENDING INPUTS",IF(F55+G55&gt;H55,IF(F55+G55=0,0,H55*F55/(F55+G55)),MIN(B55+D55,F55+MAX(0,H55-F55-G55-IF((IF(A55&lt;=Inputs!$B$13,Inputs!$B$12,Inputs!$B$14))&lt;Inputs!$B$5,C55+E55-G55,0)))))</f>
        <v>93.76</v>
      </c>
      <c r="K55" s="3">
        <f>IF(Inputs!$B$27&lt;&gt;"Ready to model","PENDING INPUTS",MIN(C55+E55,MAX(0,H55-J55)))</f>
        <v>77.759999999998897</v>
      </c>
      <c r="L55" s="3">
        <f>IF(Inputs!$B$27&lt;&gt;"Ready to model","PENDING INPUTS",MAX(0,B55+D55-J55))</f>
        <v>4687.9100000000008</v>
      </c>
      <c r="M55" s="3">
        <f>IF(Inputs!$B$27&lt;&gt;"Ready to model","PENDING INPUTS",MAX(0,C55+E55-K55))</f>
        <v>0</v>
      </c>
      <c r="N55" s="3">
        <f>IF(Inputs!$B$27&lt;&gt;"Ready to model","PENDING INPUTS",L55+M55)</f>
        <v>4687.9100000000008</v>
      </c>
      <c r="O55" s="3">
        <f>IF(Inputs!$B$27&lt;&gt;"Ready to model","PENDING INPUTS",D55+E55+O54)</f>
        <v>5884.4000000000015</v>
      </c>
      <c r="P55" s="3">
        <f>IF(Inputs!$B$27&lt;&gt;"Ready to model","PENDING INPUTS",J55+K55+P54)</f>
        <v>11270.490000000005</v>
      </c>
    </row>
    <row r="56" spans="1:16" ht="27.95" customHeight="1" x14ac:dyDescent="0.25">
      <c r="A56">
        <v>52</v>
      </c>
      <c r="B56" s="3">
        <f>IF(Inputs!$B$27&lt;&gt;"Ready to model","PENDING INPUTS",L55)</f>
        <v>4687.9100000000008</v>
      </c>
      <c r="C56" s="3">
        <f>IF(Inputs!$B$27&lt;&gt;"Ready to model","PENDING INPUTS",M55)</f>
        <v>0</v>
      </c>
      <c r="D56" s="3">
        <f>IF(Inputs!$B$27&lt;&gt;"Ready to model","PENDING INPUTS",ROUND(B56*(IF(A56&lt;=Inputs!$B$13,Inputs!$B$12,Inputs!$B$14))/12,2))</f>
        <v>93.76</v>
      </c>
      <c r="E56" s="3">
        <f>IF(Inputs!$B$27&lt;&gt;"Ready to model","PENDING INPUTS",ROUND(C56*Inputs!$B$5/12,2))</f>
        <v>0</v>
      </c>
      <c r="F56" s="3">
        <f>IF(Inputs!$B$27&lt;&gt;"Ready to model","PENDING INPUTS",MIN(B56+D56,MAX(Inputs!$B$16,ROUND(B56*Inputs!$B$15,2))))</f>
        <v>93.76</v>
      </c>
      <c r="G56" s="3">
        <f>IF(Inputs!$B$27&lt;&gt;"Ready to model","PENDING INPUTS",MIN(C56+E56,Inputs!$B$9))</f>
        <v>0</v>
      </c>
      <c r="H56" s="3">
        <f>IF(Inputs!$B$27&lt;&gt;"Ready to model","PENDING INPUTS",F56+G56)</f>
        <v>93.76</v>
      </c>
      <c r="I56" s="3">
        <f>IF(Inputs!$B$27&lt;&gt;"Ready to model","PENDING INPUTS",MAX(0,F56+G56-H56))</f>
        <v>0</v>
      </c>
      <c r="J56" s="3">
        <f>IF(Inputs!$B$27&lt;&gt;"Ready to model","PENDING INPUTS",IF(F56+G56&gt;H56,IF(F56+G56=0,0,H56*F56/(F56+G56)),MIN(B56+D56,F56+MAX(0,H56-F56-G56-IF((IF(A56&lt;=Inputs!$B$13,Inputs!$B$12,Inputs!$B$14))&lt;Inputs!$B$5,C56+E56-G56,0)))))</f>
        <v>93.76</v>
      </c>
      <c r="K56" s="3">
        <f>IF(Inputs!$B$27&lt;&gt;"Ready to model","PENDING INPUTS",MIN(C56+E56,MAX(0,H56-J56)))</f>
        <v>0</v>
      </c>
      <c r="L56" s="3">
        <f>IF(Inputs!$B$27&lt;&gt;"Ready to model","PENDING INPUTS",MAX(0,B56+D56-J56))</f>
        <v>4687.9100000000008</v>
      </c>
      <c r="M56" s="3">
        <f>IF(Inputs!$B$27&lt;&gt;"Ready to model","PENDING INPUTS",MAX(0,C56+E56-K56))</f>
        <v>0</v>
      </c>
      <c r="N56" s="3">
        <f>IF(Inputs!$B$27&lt;&gt;"Ready to model","PENDING INPUTS",L56+M56)</f>
        <v>4687.9100000000008</v>
      </c>
      <c r="O56" s="3">
        <f>IF(Inputs!$B$27&lt;&gt;"Ready to model","PENDING INPUTS",D56+E56+O55)</f>
        <v>5978.1600000000017</v>
      </c>
      <c r="P56" s="3">
        <f>IF(Inputs!$B$27&lt;&gt;"Ready to model","PENDING INPUTS",J56+K56+P55)</f>
        <v>11364.250000000005</v>
      </c>
    </row>
    <row r="57" spans="1:16" ht="27.95" customHeight="1" x14ac:dyDescent="0.25">
      <c r="A57">
        <v>53</v>
      </c>
      <c r="B57" s="3">
        <f>IF(Inputs!$B$27&lt;&gt;"Ready to model","PENDING INPUTS",L56)</f>
        <v>4687.9100000000008</v>
      </c>
      <c r="C57" s="3">
        <f>IF(Inputs!$B$27&lt;&gt;"Ready to model","PENDING INPUTS",M56)</f>
        <v>0</v>
      </c>
      <c r="D57" s="3">
        <f>IF(Inputs!$B$27&lt;&gt;"Ready to model","PENDING INPUTS",ROUND(B57*(IF(A57&lt;=Inputs!$B$13,Inputs!$B$12,Inputs!$B$14))/12,2))</f>
        <v>93.76</v>
      </c>
      <c r="E57" s="3">
        <f>IF(Inputs!$B$27&lt;&gt;"Ready to model","PENDING INPUTS",ROUND(C57*Inputs!$B$5/12,2))</f>
        <v>0</v>
      </c>
      <c r="F57" s="3">
        <f>IF(Inputs!$B$27&lt;&gt;"Ready to model","PENDING INPUTS",MIN(B57+D57,MAX(Inputs!$B$16,ROUND(B57*Inputs!$B$15,2))))</f>
        <v>93.76</v>
      </c>
      <c r="G57" s="3">
        <f>IF(Inputs!$B$27&lt;&gt;"Ready to model","PENDING INPUTS",MIN(C57+E57,Inputs!$B$9))</f>
        <v>0</v>
      </c>
      <c r="H57" s="3">
        <f>IF(Inputs!$B$27&lt;&gt;"Ready to model","PENDING INPUTS",F57+G57)</f>
        <v>93.76</v>
      </c>
      <c r="I57" s="3">
        <f>IF(Inputs!$B$27&lt;&gt;"Ready to model","PENDING INPUTS",MAX(0,F57+G57-H57))</f>
        <v>0</v>
      </c>
      <c r="J57" s="3">
        <f>IF(Inputs!$B$27&lt;&gt;"Ready to model","PENDING INPUTS",IF(F57+G57&gt;H57,IF(F57+G57=0,0,H57*F57/(F57+G57)),MIN(B57+D57,F57+MAX(0,H57-F57-G57-IF((IF(A57&lt;=Inputs!$B$13,Inputs!$B$12,Inputs!$B$14))&lt;Inputs!$B$5,C57+E57-G57,0)))))</f>
        <v>93.76</v>
      </c>
      <c r="K57" s="3">
        <f>IF(Inputs!$B$27&lt;&gt;"Ready to model","PENDING INPUTS",MIN(C57+E57,MAX(0,H57-J57)))</f>
        <v>0</v>
      </c>
      <c r="L57" s="3">
        <f>IF(Inputs!$B$27&lt;&gt;"Ready to model","PENDING INPUTS",MAX(0,B57+D57-J57))</f>
        <v>4687.9100000000008</v>
      </c>
      <c r="M57" s="3">
        <f>IF(Inputs!$B$27&lt;&gt;"Ready to model","PENDING INPUTS",MAX(0,C57+E57-K57))</f>
        <v>0</v>
      </c>
      <c r="N57" s="3">
        <f>IF(Inputs!$B$27&lt;&gt;"Ready to model","PENDING INPUTS",L57+M57)</f>
        <v>4687.9100000000008</v>
      </c>
      <c r="O57" s="3">
        <f>IF(Inputs!$B$27&lt;&gt;"Ready to model","PENDING INPUTS",D57+E57+O56)</f>
        <v>6071.9200000000019</v>
      </c>
      <c r="P57" s="3">
        <f>IF(Inputs!$B$27&lt;&gt;"Ready to model","PENDING INPUTS",J57+K57+P56)</f>
        <v>11458.010000000006</v>
      </c>
    </row>
    <row r="58" spans="1:16" ht="27.95" customHeight="1" x14ac:dyDescent="0.25">
      <c r="A58">
        <v>54</v>
      </c>
      <c r="B58" s="3">
        <f>IF(Inputs!$B$27&lt;&gt;"Ready to model","PENDING INPUTS",L57)</f>
        <v>4687.9100000000008</v>
      </c>
      <c r="C58" s="3">
        <f>IF(Inputs!$B$27&lt;&gt;"Ready to model","PENDING INPUTS",M57)</f>
        <v>0</v>
      </c>
      <c r="D58" s="3">
        <f>IF(Inputs!$B$27&lt;&gt;"Ready to model","PENDING INPUTS",ROUND(B58*(IF(A58&lt;=Inputs!$B$13,Inputs!$B$12,Inputs!$B$14))/12,2))</f>
        <v>93.76</v>
      </c>
      <c r="E58" s="3">
        <f>IF(Inputs!$B$27&lt;&gt;"Ready to model","PENDING INPUTS",ROUND(C58*Inputs!$B$5/12,2))</f>
        <v>0</v>
      </c>
      <c r="F58" s="3">
        <f>IF(Inputs!$B$27&lt;&gt;"Ready to model","PENDING INPUTS",MIN(B58+D58,MAX(Inputs!$B$16,ROUND(B58*Inputs!$B$15,2))))</f>
        <v>93.76</v>
      </c>
      <c r="G58" s="3">
        <f>IF(Inputs!$B$27&lt;&gt;"Ready to model","PENDING INPUTS",MIN(C58+E58,Inputs!$B$9))</f>
        <v>0</v>
      </c>
      <c r="H58" s="3">
        <f>IF(Inputs!$B$27&lt;&gt;"Ready to model","PENDING INPUTS",F58+G58)</f>
        <v>93.76</v>
      </c>
      <c r="I58" s="3">
        <f>IF(Inputs!$B$27&lt;&gt;"Ready to model","PENDING INPUTS",MAX(0,F58+G58-H58))</f>
        <v>0</v>
      </c>
      <c r="J58" s="3">
        <f>IF(Inputs!$B$27&lt;&gt;"Ready to model","PENDING INPUTS",IF(F58+G58&gt;H58,IF(F58+G58=0,0,H58*F58/(F58+G58)),MIN(B58+D58,F58+MAX(0,H58-F58-G58-IF((IF(A58&lt;=Inputs!$B$13,Inputs!$B$12,Inputs!$B$14))&lt;Inputs!$B$5,C58+E58-G58,0)))))</f>
        <v>93.76</v>
      </c>
      <c r="K58" s="3">
        <f>IF(Inputs!$B$27&lt;&gt;"Ready to model","PENDING INPUTS",MIN(C58+E58,MAX(0,H58-J58)))</f>
        <v>0</v>
      </c>
      <c r="L58" s="3">
        <f>IF(Inputs!$B$27&lt;&gt;"Ready to model","PENDING INPUTS",MAX(0,B58+D58-J58))</f>
        <v>4687.9100000000008</v>
      </c>
      <c r="M58" s="3">
        <f>IF(Inputs!$B$27&lt;&gt;"Ready to model","PENDING INPUTS",MAX(0,C58+E58-K58))</f>
        <v>0</v>
      </c>
      <c r="N58" s="3">
        <f>IF(Inputs!$B$27&lt;&gt;"Ready to model","PENDING INPUTS",L58+M58)</f>
        <v>4687.9100000000008</v>
      </c>
      <c r="O58" s="3">
        <f>IF(Inputs!$B$27&lt;&gt;"Ready to model","PENDING INPUTS",D58+E58+O57)</f>
        <v>6165.6800000000021</v>
      </c>
      <c r="P58" s="3">
        <f>IF(Inputs!$B$27&lt;&gt;"Ready to model","PENDING INPUTS",J58+K58+P57)</f>
        <v>11551.770000000006</v>
      </c>
    </row>
    <row r="59" spans="1:16" ht="27.95" customHeight="1" x14ac:dyDescent="0.25">
      <c r="A59">
        <v>55</v>
      </c>
      <c r="B59" s="3">
        <f>IF(Inputs!$B$27&lt;&gt;"Ready to model","PENDING INPUTS",L58)</f>
        <v>4687.9100000000008</v>
      </c>
      <c r="C59" s="3">
        <f>IF(Inputs!$B$27&lt;&gt;"Ready to model","PENDING INPUTS",M58)</f>
        <v>0</v>
      </c>
      <c r="D59" s="3">
        <f>IF(Inputs!$B$27&lt;&gt;"Ready to model","PENDING INPUTS",ROUND(B59*(IF(A59&lt;=Inputs!$B$13,Inputs!$B$12,Inputs!$B$14))/12,2))</f>
        <v>93.76</v>
      </c>
      <c r="E59" s="3">
        <f>IF(Inputs!$B$27&lt;&gt;"Ready to model","PENDING INPUTS",ROUND(C59*Inputs!$B$5/12,2))</f>
        <v>0</v>
      </c>
      <c r="F59" s="3">
        <f>IF(Inputs!$B$27&lt;&gt;"Ready to model","PENDING INPUTS",MIN(B59+D59,MAX(Inputs!$B$16,ROUND(B59*Inputs!$B$15,2))))</f>
        <v>93.76</v>
      </c>
      <c r="G59" s="3">
        <f>IF(Inputs!$B$27&lt;&gt;"Ready to model","PENDING INPUTS",MIN(C59+E59,Inputs!$B$9))</f>
        <v>0</v>
      </c>
      <c r="H59" s="3">
        <f>IF(Inputs!$B$27&lt;&gt;"Ready to model","PENDING INPUTS",F59+G59)</f>
        <v>93.76</v>
      </c>
      <c r="I59" s="3">
        <f>IF(Inputs!$B$27&lt;&gt;"Ready to model","PENDING INPUTS",MAX(0,F59+G59-H59))</f>
        <v>0</v>
      </c>
      <c r="J59" s="3">
        <f>IF(Inputs!$B$27&lt;&gt;"Ready to model","PENDING INPUTS",IF(F59+G59&gt;H59,IF(F59+G59=0,0,H59*F59/(F59+G59)),MIN(B59+D59,F59+MAX(0,H59-F59-G59-IF((IF(A59&lt;=Inputs!$B$13,Inputs!$B$12,Inputs!$B$14))&lt;Inputs!$B$5,C59+E59-G59,0)))))</f>
        <v>93.76</v>
      </c>
      <c r="K59" s="3">
        <f>IF(Inputs!$B$27&lt;&gt;"Ready to model","PENDING INPUTS",MIN(C59+E59,MAX(0,H59-J59)))</f>
        <v>0</v>
      </c>
      <c r="L59" s="3">
        <f>IF(Inputs!$B$27&lt;&gt;"Ready to model","PENDING INPUTS",MAX(0,B59+D59-J59))</f>
        <v>4687.9100000000008</v>
      </c>
      <c r="M59" s="3">
        <f>IF(Inputs!$B$27&lt;&gt;"Ready to model","PENDING INPUTS",MAX(0,C59+E59-K59))</f>
        <v>0</v>
      </c>
      <c r="N59" s="3">
        <f>IF(Inputs!$B$27&lt;&gt;"Ready to model","PENDING INPUTS",L59+M59)</f>
        <v>4687.9100000000008</v>
      </c>
      <c r="O59" s="3">
        <f>IF(Inputs!$B$27&lt;&gt;"Ready to model","PENDING INPUTS",D59+E59+O58)</f>
        <v>6259.4400000000023</v>
      </c>
      <c r="P59" s="3">
        <f>IF(Inputs!$B$27&lt;&gt;"Ready to model","PENDING INPUTS",J59+K59+P58)</f>
        <v>11645.530000000006</v>
      </c>
    </row>
    <row r="60" spans="1:16" ht="27.95" customHeight="1" x14ac:dyDescent="0.25">
      <c r="A60">
        <v>56</v>
      </c>
      <c r="B60" s="3">
        <f>IF(Inputs!$B$27&lt;&gt;"Ready to model","PENDING INPUTS",L59)</f>
        <v>4687.9100000000008</v>
      </c>
      <c r="C60" s="3">
        <f>IF(Inputs!$B$27&lt;&gt;"Ready to model","PENDING INPUTS",M59)</f>
        <v>0</v>
      </c>
      <c r="D60" s="3">
        <f>IF(Inputs!$B$27&lt;&gt;"Ready to model","PENDING INPUTS",ROUND(B60*(IF(A60&lt;=Inputs!$B$13,Inputs!$B$12,Inputs!$B$14))/12,2))</f>
        <v>93.76</v>
      </c>
      <c r="E60" s="3">
        <f>IF(Inputs!$B$27&lt;&gt;"Ready to model","PENDING INPUTS",ROUND(C60*Inputs!$B$5/12,2))</f>
        <v>0</v>
      </c>
      <c r="F60" s="3">
        <f>IF(Inputs!$B$27&lt;&gt;"Ready to model","PENDING INPUTS",MIN(B60+D60,MAX(Inputs!$B$16,ROUND(B60*Inputs!$B$15,2))))</f>
        <v>93.76</v>
      </c>
      <c r="G60" s="3">
        <f>IF(Inputs!$B$27&lt;&gt;"Ready to model","PENDING INPUTS",MIN(C60+E60,Inputs!$B$9))</f>
        <v>0</v>
      </c>
      <c r="H60" s="3">
        <f>IF(Inputs!$B$27&lt;&gt;"Ready to model","PENDING INPUTS",F60+G60)</f>
        <v>93.76</v>
      </c>
      <c r="I60" s="3">
        <f>IF(Inputs!$B$27&lt;&gt;"Ready to model","PENDING INPUTS",MAX(0,F60+G60-H60))</f>
        <v>0</v>
      </c>
      <c r="J60" s="3">
        <f>IF(Inputs!$B$27&lt;&gt;"Ready to model","PENDING INPUTS",IF(F60+G60&gt;H60,IF(F60+G60=0,0,H60*F60/(F60+G60)),MIN(B60+D60,F60+MAX(0,H60-F60-G60-IF((IF(A60&lt;=Inputs!$B$13,Inputs!$B$12,Inputs!$B$14))&lt;Inputs!$B$5,C60+E60-G60,0)))))</f>
        <v>93.76</v>
      </c>
      <c r="K60" s="3">
        <f>IF(Inputs!$B$27&lt;&gt;"Ready to model","PENDING INPUTS",MIN(C60+E60,MAX(0,H60-J60)))</f>
        <v>0</v>
      </c>
      <c r="L60" s="3">
        <f>IF(Inputs!$B$27&lt;&gt;"Ready to model","PENDING INPUTS",MAX(0,B60+D60-J60))</f>
        <v>4687.9100000000008</v>
      </c>
      <c r="M60" s="3">
        <f>IF(Inputs!$B$27&lt;&gt;"Ready to model","PENDING INPUTS",MAX(0,C60+E60-K60))</f>
        <v>0</v>
      </c>
      <c r="N60" s="3">
        <f>IF(Inputs!$B$27&lt;&gt;"Ready to model","PENDING INPUTS",L60+M60)</f>
        <v>4687.9100000000008</v>
      </c>
      <c r="O60" s="3">
        <f>IF(Inputs!$B$27&lt;&gt;"Ready to model","PENDING INPUTS",D60+E60+O59)</f>
        <v>6353.2000000000025</v>
      </c>
      <c r="P60" s="3">
        <f>IF(Inputs!$B$27&lt;&gt;"Ready to model","PENDING INPUTS",J60+K60+P59)</f>
        <v>11739.290000000006</v>
      </c>
    </row>
    <row r="61" spans="1:16" ht="27.95" customHeight="1" x14ac:dyDescent="0.25">
      <c r="A61">
        <v>57</v>
      </c>
      <c r="B61" s="3">
        <f>IF(Inputs!$B$27&lt;&gt;"Ready to model","PENDING INPUTS",L60)</f>
        <v>4687.9100000000008</v>
      </c>
      <c r="C61" s="3">
        <f>IF(Inputs!$B$27&lt;&gt;"Ready to model","PENDING INPUTS",M60)</f>
        <v>0</v>
      </c>
      <c r="D61" s="3">
        <f>IF(Inputs!$B$27&lt;&gt;"Ready to model","PENDING INPUTS",ROUND(B61*(IF(A61&lt;=Inputs!$B$13,Inputs!$B$12,Inputs!$B$14))/12,2))</f>
        <v>93.76</v>
      </c>
      <c r="E61" s="3">
        <f>IF(Inputs!$B$27&lt;&gt;"Ready to model","PENDING INPUTS",ROUND(C61*Inputs!$B$5/12,2))</f>
        <v>0</v>
      </c>
      <c r="F61" s="3">
        <f>IF(Inputs!$B$27&lt;&gt;"Ready to model","PENDING INPUTS",MIN(B61+D61,MAX(Inputs!$B$16,ROUND(B61*Inputs!$B$15,2))))</f>
        <v>93.76</v>
      </c>
      <c r="G61" s="3">
        <f>IF(Inputs!$B$27&lt;&gt;"Ready to model","PENDING INPUTS",MIN(C61+E61,Inputs!$B$9))</f>
        <v>0</v>
      </c>
      <c r="H61" s="3">
        <f>IF(Inputs!$B$27&lt;&gt;"Ready to model","PENDING INPUTS",F61+G61)</f>
        <v>93.76</v>
      </c>
      <c r="I61" s="3">
        <f>IF(Inputs!$B$27&lt;&gt;"Ready to model","PENDING INPUTS",MAX(0,F61+G61-H61))</f>
        <v>0</v>
      </c>
      <c r="J61" s="3">
        <f>IF(Inputs!$B$27&lt;&gt;"Ready to model","PENDING INPUTS",IF(F61+G61&gt;H61,IF(F61+G61=0,0,H61*F61/(F61+G61)),MIN(B61+D61,F61+MAX(0,H61-F61-G61-IF((IF(A61&lt;=Inputs!$B$13,Inputs!$B$12,Inputs!$B$14))&lt;Inputs!$B$5,C61+E61-G61,0)))))</f>
        <v>93.76</v>
      </c>
      <c r="K61" s="3">
        <f>IF(Inputs!$B$27&lt;&gt;"Ready to model","PENDING INPUTS",MIN(C61+E61,MAX(0,H61-J61)))</f>
        <v>0</v>
      </c>
      <c r="L61" s="3">
        <f>IF(Inputs!$B$27&lt;&gt;"Ready to model","PENDING INPUTS",MAX(0,B61+D61-J61))</f>
        <v>4687.9100000000008</v>
      </c>
      <c r="M61" s="3">
        <f>IF(Inputs!$B$27&lt;&gt;"Ready to model","PENDING INPUTS",MAX(0,C61+E61-K61))</f>
        <v>0</v>
      </c>
      <c r="N61" s="3">
        <f>IF(Inputs!$B$27&lt;&gt;"Ready to model","PENDING INPUTS",L61+M61)</f>
        <v>4687.9100000000008</v>
      </c>
      <c r="O61" s="3">
        <f>IF(Inputs!$B$27&lt;&gt;"Ready to model","PENDING INPUTS",D61+E61+O60)</f>
        <v>6446.9600000000028</v>
      </c>
      <c r="P61" s="3">
        <f>IF(Inputs!$B$27&lt;&gt;"Ready to model","PENDING INPUTS",J61+K61+P60)</f>
        <v>11833.050000000007</v>
      </c>
    </row>
    <row r="62" spans="1:16" ht="27.95" customHeight="1" x14ac:dyDescent="0.25">
      <c r="A62">
        <v>58</v>
      </c>
      <c r="B62" s="3">
        <f>IF(Inputs!$B$27&lt;&gt;"Ready to model","PENDING INPUTS",L61)</f>
        <v>4687.9100000000008</v>
      </c>
      <c r="C62" s="3">
        <f>IF(Inputs!$B$27&lt;&gt;"Ready to model","PENDING INPUTS",M61)</f>
        <v>0</v>
      </c>
      <c r="D62" s="3">
        <f>IF(Inputs!$B$27&lt;&gt;"Ready to model","PENDING INPUTS",ROUND(B62*(IF(A62&lt;=Inputs!$B$13,Inputs!$B$12,Inputs!$B$14))/12,2))</f>
        <v>93.76</v>
      </c>
      <c r="E62" s="3">
        <f>IF(Inputs!$B$27&lt;&gt;"Ready to model","PENDING INPUTS",ROUND(C62*Inputs!$B$5/12,2))</f>
        <v>0</v>
      </c>
      <c r="F62" s="3">
        <f>IF(Inputs!$B$27&lt;&gt;"Ready to model","PENDING INPUTS",MIN(B62+D62,MAX(Inputs!$B$16,ROUND(B62*Inputs!$B$15,2))))</f>
        <v>93.76</v>
      </c>
      <c r="G62" s="3">
        <f>IF(Inputs!$B$27&lt;&gt;"Ready to model","PENDING INPUTS",MIN(C62+E62,Inputs!$B$9))</f>
        <v>0</v>
      </c>
      <c r="H62" s="3">
        <f>IF(Inputs!$B$27&lt;&gt;"Ready to model","PENDING INPUTS",F62+G62)</f>
        <v>93.76</v>
      </c>
      <c r="I62" s="3">
        <f>IF(Inputs!$B$27&lt;&gt;"Ready to model","PENDING INPUTS",MAX(0,F62+G62-H62))</f>
        <v>0</v>
      </c>
      <c r="J62" s="3">
        <f>IF(Inputs!$B$27&lt;&gt;"Ready to model","PENDING INPUTS",IF(F62+G62&gt;H62,IF(F62+G62=0,0,H62*F62/(F62+G62)),MIN(B62+D62,F62+MAX(0,H62-F62-G62-IF((IF(A62&lt;=Inputs!$B$13,Inputs!$B$12,Inputs!$B$14))&lt;Inputs!$B$5,C62+E62-G62,0)))))</f>
        <v>93.76</v>
      </c>
      <c r="K62" s="3">
        <f>IF(Inputs!$B$27&lt;&gt;"Ready to model","PENDING INPUTS",MIN(C62+E62,MAX(0,H62-J62)))</f>
        <v>0</v>
      </c>
      <c r="L62" s="3">
        <f>IF(Inputs!$B$27&lt;&gt;"Ready to model","PENDING INPUTS",MAX(0,B62+D62-J62))</f>
        <v>4687.9100000000008</v>
      </c>
      <c r="M62" s="3">
        <f>IF(Inputs!$B$27&lt;&gt;"Ready to model","PENDING INPUTS",MAX(0,C62+E62-K62))</f>
        <v>0</v>
      </c>
      <c r="N62" s="3">
        <f>IF(Inputs!$B$27&lt;&gt;"Ready to model","PENDING INPUTS",L62+M62)</f>
        <v>4687.9100000000008</v>
      </c>
      <c r="O62" s="3">
        <f>IF(Inputs!$B$27&lt;&gt;"Ready to model","PENDING INPUTS",D62+E62+O61)</f>
        <v>6540.720000000003</v>
      </c>
      <c r="P62" s="3">
        <f>IF(Inputs!$B$27&lt;&gt;"Ready to model","PENDING INPUTS",J62+K62+P61)</f>
        <v>11926.810000000007</v>
      </c>
    </row>
    <row r="63" spans="1:16" ht="27.95" customHeight="1" x14ac:dyDescent="0.25">
      <c r="A63">
        <v>59</v>
      </c>
      <c r="B63" s="3">
        <f>IF(Inputs!$B$27&lt;&gt;"Ready to model","PENDING INPUTS",L62)</f>
        <v>4687.9100000000008</v>
      </c>
      <c r="C63" s="3">
        <f>IF(Inputs!$B$27&lt;&gt;"Ready to model","PENDING INPUTS",M62)</f>
        <v>0</v>
      </c>
      <c r="D63" s="3">
        <f>IF(Inputs!$B$27&lt;&gt;"Ready to model","PENDING INPUTS",ROUND(B63*(IF(A63&lt;=Inputs!$B$13,Inputs!$B$12,Inputs!$B$14))/12,2))</f>
        <v>93.76</v>
      </c>
      <c r="E63" s="3">
        <f>IF(Inputs!$B$27&lt;&gt;"Ready to model","PENDING INPUTS",ROUND(C63*Inputs!$B$5/12,2))</f>
        <v>0</v>
      </c>
      <c r="F63" s="3">
        <f>IF(Inputs!$B$27&lt;&gt;"Ready to model","PENDING INPUTS",MIN(B63+D63,MAX(Inputs!$B$16,ROUND(B63*Inputs!$B$15,2))))</f>
        <v>93.76</v>
      </c>
      <c r="G63" s="3">
        <f>IF(Inputs!$B$27&lt;&gt;"Ready to model","PENDING INPUTS",MIN(C63+E63,Inputs!$B$9))</f>
        <v>0</v>
      </c>
      <c r="H63" s="3">
        <f>IF(Inputs!$B$27&lt;&gt;"Ready to model","PENDING INPUTS",F63+G63)</f>
        <v>93.76</v>
      </c>
      <c r="I63" s="3">
        <f>IF(Inputs!$B$27&lt;&gt;"Ready to model","PENDING INPUTS",MAX(0,F63+G63-H63))</f>
        <v>0</v>
      </c>
      <c r="J63" s="3">
        <f>IF(Inputs!$B$27&lt;&gt;"Ready to model","PENDING INPUTS",IF(F63+G63&gt;H63,IF(F63+G63=0,0,H63*F63/(F63+G63)),MIN(B63+D63,F63+MAX(0,H63-F63-G63-IF((IF(A63&lt;=Inputs!$B$13,Inputs!$B$12,Inputs!$B$14))&lt;Inputs!$B$5,C63+E63-G63,0)))))</f>
        <v>93.76</v>
      </c>
      <c r="K63" s="3">
        <f>IF(Inputs!$B$27&lt;&gt;"Ready to model","PENDING INPUTS",MIN(C63+E63,MAX(0,H63-J63)))</f>
        <v>0</v>
      </c>
      <c r="L63" s="3">
        <f>IF(Inputs!$B$27&lt;&gt;"Ready to model","PENDING INPUTS",MAX(0,B63+D63-J63))</f>
        <v>4687.9100000000008</v>
      </c>
      <c r="M63" s="3">
        <f>IF(Inputs!$B$27&lt;&gt;"Ready to model","PENDING INPUTS",MAX(0,C63+E63-K63))</f>
        <v>0</v>
      </c>
      <c r="N63" s="3">
        <f>IF(Inputs!$B$27&lt;&gt;"Ready to model","PENDING INPUTS",L63+M63)</f>
        <v>4687.9100000000008</v>
      </c>
      <c r="O63" s="3">
        <f>IF(Inputs!$B$27&lt;&gt;"Ready to model","PENDING INPUTS",D63+E63+O62)</f>
        <v>6634.4800000000032</v>
      </c>
      <c r="P63" s="3">
        <f>IF(Inputs!$B$27&lt;&gt;"Ready to model","PENDING INPUTS",J63+K63+P62)</f>
        <v>12020.570000000007</v>
      </c>
    </row>
    <row r="64" spans="1:16" ht="27.95" customHeight="1" x14ac:dyDescent="0.25">
      <c r="A64">
        <v>60</v>
      </c>
      <c r="B64" s="3">
        <f>IF(Inputs!$B$27&lt;&gt;"Ready to model","PENDING INPUTS",L63)</f>
        <v>4687.9100000000008</v>
      </c>
      <c r="C64" s="3">
        <f>IF(Inputs!$B$27&lt;&gt;"Ready to model","PENDING INPUTS",M63)</f>
        <v>0</v>
      </c>
      <c r="D64" s="3">
        <f>IF(Inputs!$B$27&lt;&gt;"Ready to model","PENDING INPUTS",ROUND(B64*(IF(A64&lt;=Inputs!$B$13,Inputs!$B$12,Inputs!$B$14))/12,2))</f>
        <v>93.76</v>
      </c>
      <c r="E64" s="3">
        <f>IF(Inputs!$B$27&lt;&gt;"Ready to model","PENDING INPUTS",ROUND(C64*Inputs!$B$5/12,2))</f>
        <v>0</v>
      </c>
      <c r="F64" s="3">
        <f>IF(Inputs!$B$27&lt;&gt;"Ready to model","PENDING INPUTS",MIN(B64+D64,MAX(Inputs!$B$16,ROUND(B64*Inputs!$B$15,2))))</f>
        <v>93.76</v>
      </c>
      <c r="G64" s="3">
        <f>IF(Inputs!$B$27&lt;&gt;"Ready to model","PENDING INPUTS",MIN(C64+E64,Inputs!$B$9))</f>
        <v>0</v>
      </c>
      <c r="H64" s="3">
        <f>IF(Inputs!$B$27&lt;&gt;"Ready to model","PENDING INPUTS",F64+G64)</f>
        <v>93.76</v>
      </c>
      <c r="I64" s="3">
        <f>IF(Inputs!$B$27&lt;&gt;"Ready to model","PENDING INPUTS",MAX(0,F64+G64-H64))</f>
        <v>0</v>
      </c>
      <c r="J64" s="3">
        <f>IF(Inputs!$B$27&lt;&gt;"Ready to model","PENDING INPUTS",IF(F64+G64&gt;H64,IF(F64+G64=0,0,H64*F64/(F64+G64)),MIN(B64+D64,F64+MAX(0,H64-F64-G64-IF((IF(A64&lt;=Inputs!$B$13,Inputs!$B$12,Inputs!$B$14))&lt;Inputs!$B$5,C64+E64-G64,0)))))</f>
        <v>93.76</v>
      </c>
      <c r="K64" s="3">
        <f>IF(Inputs!$B$27&lt;&gt;"Ready to model","PENDING INPUTS",MIN(C64+E64,MAX(0,H64-J64)))</f>
        <v>0</v>
      </c>
      <c r="L64" s="3">
        <f>IF(Inputs!$B$27&lt;&gt;"Ready to model","PENDING INPUTS",MAX(0,B64+D64-J64))</f>
        <v>4687.9100000000008</v>
      </c>
      <c r="M64" s="3">
        <f>IF(Inputs!$B$27&lt;&gt;"Ready to model","PENDING INPUTS",MAX(0,C64+E64-K64))</f>
        <v>0</v>
      </c>
      <c r="N64" s="3">
        <f>IF(Inputs!$B$27&lt;&gt;"Ready to model","PENDING INPUTS",L64+M64)</f>
        <v>4687.9100000000008</v>
      </c>
      <c r="O64" s="3">
        <f>IF(Inputs!$B$27&lt;&gt;"Ready to model","PENDING INPUTS",D64+E64+O63)</f>
        <v>6728.2400000000034</v>
      </c>
      <c r="P64" s="3">
        <f>IF(Inputs!$B$27&lt;&gt;"Ready to model","PENDING INPUTS",J64+K64+P63)</f>
        <v>12114.330000000007</v>
      </c>
    </row>
    <row r="65" spans="1:16" ht="27.95" customHeight="1" x14ac:dyDescent="0.25">
      <c r="A65">
        <v>61</v>
      </c>
      <c r="B65" s="3">
        <f>IF(Inputs!$B$27&lt;&gt;"Ready to model","PENDING INPUTS",L64)</f>
        <v>4687.9100000000008</v>
      </c>
      <c r="C65" s="3">
        <f>IF(Inputs!$B$27&lt;&gt;"Ready to model","PENDING INPUTS",M64)</f>
        <v>0</v>
      </c>
      <c r="D65" s="3">
        <f>IF(Inputs!$B$27&lt;&gt;"Ready to model","PENDING INPUTS",ROUND(B65*(IF(A65&lt;=Inputs!$B$13,Inputs!$B$12,Inputs!$B$14))/12,2))</f>
        <v>93.76</v>
      </c>
      <c r="E65" s="3">
        <f>IF(Inputs!$B$27&lt;&gt;"Ready to model","PENDING INPUTS",ROUND(C65*Inputs!$B$5/12,2))</f>
        <v>0</v>
      </c>
      <c r="F65" s="3">
        <f>IF(Inputs!$B$27&lt;&gt;"Ready to model","PENDING INPUTS",MIN(B65+D65,MAX(Inputs!$B$16,ROUND(B65*Inputs!$B$15,2))))</f>
        <v>93.76</v>
      </c>
      <c r="G65" s="3">
        <f>IF(Inputs!$B$27&lt;&gt;"Ready to model","PENDING INPUTS",MIN(C65+E65,Inputs!$B$9))</f>
        <v>0</v>
      </c>
      <c r="H65" s="3">
        <f>IF(Inputs!$B$27&lt;&gt;"Ready to model","PENDING INPUTS",F65+G65)</f>
        <v>93.76</v>
      </c>
      <c r="I65" s="3">
        <f>IF(Inputs!$B$27&lt;&gt;"Ready to model","PENDING INPUTS",MAX(0,F65+G65-H65))</f>
        <v>0</v>
      </c>
      <c r="J65" s="3">
        <f>IF(Inputs!$B$27&lt;&gt;"Ready to model","PENDING INPUTS",IF(F65+G65&gt;H65,IF(F65+G65=0,0,H65*F65/(F65+G65)),MIN(B65+D65,F65+MAX(0,H65-F65-G65-IF((IF(A65&lt;=Inputs!$B$13,Inputs!$B$12,Inputs!$B$14))&lt;Inputs!$B$5,C65+E65-G65,0)))))</f>
        <v>93.76</v>
      </c>
      <c r="K65" s="3">
        <f>IF(Inputs!$B$27&lt;&gt;"Ready to model","PENDING INPUTS",MIN(C65+E65,MAX(0,H65-J65)))</f>
        <v>0</v>
      </c>
      <c r="L65" s="3">
        <f>IF(Inputs!$B$27&lt;&gt;"Ready to model","PENDING INPUTS",MAX(0,B65+D65-J65))</f>
        <v>4687.9100000000008</v>
      </c>
      <c r="M65" s="3">
        <f>IF(Inputs!$B$27&lt;&gt;"Ready to model","PENDING INPUTS",MAX(0,C65+E65-K65))</f>
        <v>0</v>
      </c>
      <c r="N65" s="3">
        <f>IF(Inputs!$B$27&lt;&gt;"Ready to model","PENDING INPUTS",L65+M65)</f>
        <v>4687.9100000000008</v>
      </c>
      <c r="O65" s="3">
        <f>IF(Inputs!$B$27&lt;&gt;"Ready to model","PENDING INPUTS",D65+E65+O64)</f>
        <v>6822.0000000000036</v>
      </c>
      <c r="P65" s="3">
        <f>IF(Inputs!$B$27&lt;&gt;"Ready to model","PENDING INPUTS",J65+K65+P64)</f>
        <v>12208.090000000007</v>
      </c>
    </row>
    <row r="66" spans="1:16" ht="27.95" customHeight="1" x14ac:dyDescent="0.25">
      <c r="A66">
        <v>62</v>
      </c>
      <c r="B66" s="3">
        <f>IF(Inputs!$B$27&lt;&gt;"Ready to model","PENDING INPUTS",L65)</f>
        <v>4687.9100000000008</v>
      </c>
      <c r="C66" s="3">
        <f>IF(Inputs!$B$27&lt;&gt;"Ready to model","PENDING INPUTS",M65)</f>
        <v>0</v>
      </c>
      <c r="D66" s="3">
        <f>IF(Inputs!$B$27&lt;&gt;"Ready to model","PENDING INPUTS",ROUND(B66*(IF(A66&lt;=Inputs!$B$13,Inputs!$B$12,Inputs!$B$14))/12,2))</f>
        <v>93.76</v>
      </c>
      <c r="E66" s="3">
        <f>IF(Inputs!$B$27&lt;&gt;"Ready to model","PENDING INPUTS",ROUND(C66*Inputs!$B$5/12,2))</f>
        <v>0</v>
      </c>
      <c r="F66" s="3">
        <f>IF(Inputs!$B$27&lt;&gt;"Ready to model","PENDING INPUTS",MIN(B66+D66,MAX(Inputs!$B$16,ROUND(B66*Inputs!$B$15,2))))</f>
        <v>93.76</v>
      </c>
      <c r="G66" s="3">
        <f>IF(Inputs!$B$27&lt;&gt;"Ready to model","PENDING INPUTS",MIN(C66+E66,Inputs!$B$9))</f>
        <v>0</v>
      </c>
      <c r="H66" s="3">
        <f>IF(Inputs!$B$27&lt;&gt;"Ready to model","PENDING INPUTS",F66+G66)</f>
        <v>93.76</v>
      </c>
      <c r="I66" s="3">
        <f>IF(Inputs!$B$27&lt;&gt;"Ready to model","PENDING INPUTS",MAX(0,F66+G66-H66))</f>
        <v>0</v>
      </c>
      <c r="J66" s="3">
        <f>IF(Inputs!$B$27&lt;&gt;"Ready to model","PENDING INPUTS",IF(F66+G66&gt;H66,IF(F66+G66=0,0,H66*F66/(F66+G66)),MIN(B66+D66,F66+MAX(0,H66-F66-G66-IF((IF(A66&lt;=Inputs!$B$13,Inputs!$B$12,Inputs!$B$14))&lt;Inputs!$B$5,C66+E66-G66,0)))))</f>
        <v>93.76</v>
      </c>
      <c r="K66" s="3">
        <f>IF(Inputs!$B$27&lt;&gt;"Ready to model","PENDING INPUTS",MIN(C66+E66,MAX(0,H66-J66)))</f>
        <v>0</v>
      </c>
      <c r="L66" s="3">
        <f>IF(Inputs!$B$27&lt;&gt;"Ready to model","PENDING INPUTS",MAX(0,B66+D66-J66))</f>
        <v>4687.9100000000008</v>
      </c>
      <c r="M66" s="3">
        <f>IF(Inputs!$B$27&lt;&gt;"Ready to model","PENDING INPUTS",MAX(0,C66+E66-K66))</f>
        <v>0</v>
      </c>
      <c r="N66" s="3">
        <f>IF(Inputs!$B$27&lt;&gt;"Ready to model","PENDING INPUTS",L66+M66)</f>
        <v>4687.9100000000008</v>
      </c>
      <c r="O66" s="3">
        <f>IF(Inputs!$B$27&lt;&gt;"Ready to model","PENDING INPUTS",D66+E66+O65)</f>
        <v>6915.7600000000039</v>
      </c>
      <c r="P66" s="3">
        <f>IF(Inputs!$B$27&lt;&gt;"Ready to model","PENDING INPUTS",J66+K66+P65)</f>
        <v>12301.850000000008</v>
      </c>
    </row>
    <row r="67" spans="1:16" ht="27.95" customHeight="1" x14ac:dyDescent="0.25">
      <c r="A67">
        <v>63</v>
      </c>
      <c r="B67" s="3">
        <f>IF(Inputs!$B$27&lt;&gt;"Ready to model","PENDING INPUTS",L66)</f>
        <v>4687.9100000000008</v>
      </c>
      <c r="C67" s="3">
        <f>IF(Inputs!$B$27&lt;&gt;"Ready to model","PENDING INPUTS",M66)</f>
        <v>0</v>
      </c>
      <c r="D67" s="3">
        <f>IF(Inputs!$B$27&lt;&gt;"Ready to model","PENDING INPUTS",ROUND(B67*(IF(A67&lt;=Inputs!$B$13,Inputs!$B$12,Inputs!$B$14))/12,2))</f>
        <v>93.76</v>
      </c>
      <c r="E67" s="3">
        <f>IF(Inputs!$B$27&lt;&gt;"Ready to model","PENDING INPUTS",ROUND(C67*Inputs!$B$5/12,2))</f>
        <v>0</v>
      </c>
      <c r="F67" s="3">
        <f>IF(Inputs!$B$27&lt;&gt;"Ready to model","PENDING INPUTS",MIN(B67+D67,MAX(Inputs!$B$16,ROUND(B67*Inputs!$B$15,2))))</f>
        <v>93.76</v>
      </c>
      <c r="G67" s="3">
        <f>IF(Inputs!$B$27&lt;&gt;"Ready to model","PENDING INPUTS",MIN(C67+E67,Inputs!$B$9))</f>
        <v>0</v>
      </c>
      <c r="H67" s="3">
        <f>IF(Inputs!$B$27&lt;&gt;"Ready to model","PENDING INPUTS",F67+G67)</f>
        <v>93.76</v>
      </c>
      <c r="I67" s="3">
        <f>IF(Inputs!$B$27&lt;&gt;"Ready to model","PENDING INPUTS",MAX(0,F67+G67-H67))</f>
        <v>0</v>
      </c>
      <c r="J67" s="3">
        <f>IF(Inputs!$B$27&lt;&gt;"Ready to model","PENDING INPUTS",IF(F67+G67&gt;H67,IF(F67+G67=0,0,H67*F67/(F67+G67)),MIN(B67+D67,F67+MAX(0,H67-F67-G67-IF((IF(A67&lt;=Inputs!$B$13,Inputs!$B$12,Inputs!$B$14))&lt;Inputs!$B$5,C67+E67-G67,0)))))</f>
        <v>93.76</v>
      </c>
      <c r="K67" s="3">
        <f>IF(Inputs!$B$27&lt;&gt;"Ready to model","PENDING INPUTS",MIN(C67+E67,MAX(0,H67-J67)))</f>
        <v>0</v>
      </c>
      <c r="L67" s="3">
        <f>IF(Inputs!$B$27&lt;&gt;"Ready to model","PENDING INPUTS",MAX(0,B67+D67-J67))</f>
        <v>4687.9100000000008</v>
      </c>
      <c r="M67" s="3">
        <f>IF(Inputs!$B$27&lt;&gt;"Ready to model","PENDING INPUTS",MAX(0,C67+E67-K67))</f>
        <v>0</v>
      </c>
      <c r="N67" s="3">
        <f>IF(Inputs!$B$27&lt;&gt;"Ready to model","PENDING INPUTS",L67+M67)</f>
        <v>4687.9100000000008</v>
      </c>
      <c r="O67" s="3">
        <f>IF(Inputs!$B$27&lt;&gt;"Ready to model","PENDING INPUTS",D67+E67+O66)</f>
        <v>7009.5200000000041</v>
      </c>
      <c r="P67" s="3">
        <f>IF(Inputs!$B$27&lt;&gt;"Ready to model","PENDING INPUTS",J67+K67+P66)</f>
        <v>12395.610000000008</v>
      </c>
    </row>
    <row r="68" spans="1:16" ht="27.95" customHeight="1" x14ac:dyDescent="0.25">
      <c r="A68">
        <v>64</v>
      </c>
      <c r="B68" s="3">
        <f>IF(Inputs!$B$27&lt;&gt;"Ready to model","PENDING INPUTS",L67)</f>
        <v>4687.9100000000008</v>
      </c>
      <c r="C68" s="3">
        <f>IF(Inputs!$B$27&lt;&gt;"Ready to model","PENDING INPUTS",M67)</f>
        <v>0</v>
      </c>
      <c r="D68" s="3">
        <f>IF(Inputs!$B$27&lt;&gt;"Ready to model","PENDING INPUTS",ROUND(B68*(IF(A68&lt;=Inputs!$B$13,Inputs!$B$12,Inputs!$B$14))/12,2))</f>
        <v>93.76</v>
      </c>
      <c r="E68" s="3">
        <f>IF(Inputs!$B$27&lt;&gt;"Ready to model","PENDING INPUTS",ROUND(C68*Inputs!$B$5/12,2))</f>
        <v>0</v>
      </c>
      <c r="F68" s="3">
        <f>IF(Inputs!$B$27&lt;&gt;"Ready to model","PENDING INPUTS",MIN(B68+D68,MAX(Inputs!$B$16,ROUND(B68*Inputs!$B$15,2))))</f>
        <v>93.76</v>
      </c>
      <c r="G68" s="3">
        <f>IF(Inputs!$B$27&lt;&gt;"Ready to model","PENDING INPUTS",MIN(C68+E68,Inputs!$B$9))</f>
        <v>0</v>
      </c>
      <c r="H68" s="3">
        <f>IF(Inputs!$B$27&lt;&gt;"Ready to model","PENDING INPUTS",F68+G68)</f>
        <v>93.76</v>
      </c>
      <c r="I68" s="3">
        <f>IF(Inputs!$B$27&lt;&gt;"Ready to model","PENDING INPUTS",MAX(0,F68+G68-H68))</f>
        <v>0</v>
      </c>
      <c r="J68" s="3">
        <f>IF(Inputs!$B$27&lt;&gt;"Ready to model","PENDING INPUTS",IF(F68+G68&gt;H68,IF(F68+G68=0,0,H68*F68/(F68+G68)),MIN(B68+D68,F68+MAX(0,H68-F68-G68-IF((IF(A68&lt;=Inputs!$B$13,Inputs!$B$12,Inputs!$B$14))&lt;Inputs!$B$5,C68+E68-G68,0)))))</f>
        <v>93.76</v>
      </c>
      <c r="K68" s="3">
        <f>IF(Inputs!$B$27&lt;&gt;"Ready to model","PENDING INPUTS",MIN(C68+E68,MAX(0,H68-J68)))</f>
        <v>0</v>
      </c>
      <c r="L68" s="3">
        <f>IF(Inputs!$B$27&lt;&gt;"Ready to model","PENDING INPUTS",MAX(0,B68+D68-J68))</f>
        <v>4687.9100000000008</v>
      </c>
      <c r="M68" s="3">
        <f>IF(Inputs!$B$27&lt;&gt;"Ready to model","PENDING INPUTS",MAX(0,C68+E68-K68))</f>
        <v>0</v>
      </c>
      <c r="N68" s="3">
        <f>IF(Inputs!$B$27&lt;&gt;"Ready to model","PENDING INPUTS",L68+M68)</f>
        <v>4687.9100000000008</v>
      </c>
      <c r="O68" s="3">
        <f>IF(Inputs!$B$27&lt;&gt;"Ready to model","PENDING INPUTS",D68+E68+O67)</f>
        <v>7103.2800000000043</v>
      </c>
      <c r="P68" s="3">
        <f>IF(Inputs!$B$27&lt;&gt;"Ready to model","PENDING INPUTS",J68+K68+P67)</f>
        <v>12489.370000000008</v>
      </c>
    </row>
    <row r="69" spans="1:16" ht="27.95" customHeight="1" x14ac:dyDescent="0.25">
      <c r="A69">
        <v>65</v>
      </c>
      <c r="B69" s="3">
        <f>IF(Inputs!$B$27&lt;&gt;"Ready to model","PENDING INPUTS",L68)</f>
        <v>4687.9100000000008</v>
      </c>
      <c r="C69" s="3">
        <f>IF(Inputs!$B$27&lt;&gt;"Ready to model","PENDING INPUTS",M68)</f>
        <v>0</v>
      </c>
      <c r="D69" s="3">
        <f>IF(Inputs!$B$27&lt;&gt;"Ready to model","PENDING INPUTS",ROUND(B69*(IF(A69&lt;=Inputs!$B$13,Inputs!$B$12,Inputs!$B$14))/12,2))</f>
        <v>93.76</v>
      </c>
      <c r="E69" s="3">
        <f>IF(Inputs!$B$27&lt;&gt;"Ready to model","PENDING INPUTS",ROUND(C69*Inputs!$B$5/12,2))</f>
        <v>0</v>
      </c>
      <c r="F69" s="3">
        <f>IF(Inputs!$B$27&lt;&gt;"Ready to model","PENDING INPUTS",MIN(B69+D69,MAX(Inputs!$B$16,ROUND(B69*Inputs!$B$15,2))))</f>
        <v>93.76</v>
      </c>
      <c r="G69" s="3">
        <f>IF(Inputs!$B$27&lt;&gt;"Ready to model","PENDING INPUTS",MIN(C69+E69,Inputs!$B$9))</f>
        <v>0</v>
      </c>
      <c r="H69" s="3">
        <f>IF(Inputs!$B$27&lt;&gt;"Ready to model","PENDING INPUTS",F69+G69)</f>
        <v>93.76</v>
      </c>
      <c r="I69" s="3">
        <f>IF(Inputs!$B$27&lt;&gt;"Ready to model","PENDING INPUTS",MAX(0,F69+G69-H69))</f>
        <v>0</v>
      </c>
      <c r="J69" s="3">
        <f>IF(Inputs!$B$27&lt;&gt;"Ready to model","PENDING INPUTS",IF(F69+G69&gt;H69,IF(F69+G69=0,0,H69*F69/(F69+G69)),MIN(B69+D69,F69+MAX(0,H69-F69-G69-IF((IF(A69&lt;=Inputs!$B$13,Inputs!$B$12,Inputs!$B$14))&lt;Inputs!$B$5,C69+E69-G69,0)))))</f>
        <v>93.76</v>
      </c>
      <c r="K69" s="3">
        <f>IF(Inputs!$B$27&lt;&gt;"Ready to model","PENDING INPUTS",MIN(C69+E69,MAX(0,H69-J69)))</f>
        <v>0</v>
      </c>
      <c r="L69" s="3">
        <f>IF(Inputs!$B$27&lt;&gt;"Ready to model","PENDING INPUTS",MAX(0,B69+D69-J69))</f>
        <v>4687.9100000000008</v>
      </c>
      <c r="M69" s="3">
        <f>IF(Inputs!$B$27&lt;&gt;"Ready to model","PENDING INPUTS",MAX(0,C69+E69-K69))</f>
        <v>0</v>
      </c>
      <c r="N69" s="3">
        <f>IF(Inputs!$B$27&lt;&gt;"Ready to model","PENDING INPUTS",L69+M69)</f>
        <v>4687.9100000000008</v>
      </c>
      <c r="O69" s="3">
        <f>IF(Inputs!$B$27&lt;&gt;"Ready to model","PENDING INPUTS",D69+E69+O68)</f>
        <v>7197.0400000000045</v>
      </c>
      <c r="P69" s="3">
        <f>IF(Inputs!$B$27&lt;&gt;"Ready to model","PENDING INPUTS",J69+K69+P68)</f>
        <v>12583.130000000008</v>
      </c>
    </row>
    <row r="70" spans="1:16" ht="27.95" customHeight="1" x14ac:dyDescent="0.25">
      <c r="A70">
        <v>66</v>
      </c>
      <c r="B70" s="3">
        <f>IF(Inputs!$B$27&lt;&gt;"Ready to model","PENDING INPUTS",L69)</f>
        <v>4687.9100000000008</v>
      </c>
      <c r="C70" s="3">
        <f>IF(Inputs!$B$27&lt;&gt;"Ready to model","PENDING INPUTS",M69)</f>
        <v>0</v>
      </c>
      <c r="D70" s="3">
        <f>IF(Inputs!$B$27&lt;&gt;"Ready to model","PENDING INPUTS",ROUND(B70*(IF(A70&lt;=Inputs!$B$13,Inputs!$B$12,Inputs!$B$14))/12,2))</f>
        <v>93.76</v>
      </c>
      <c r="E70" s="3">
        <f>IF(Inputs!$B$27&lt;&gt;"Ready to model","PENDING INPUTS",ROUND(C70*Inputs!$B$5/12,2))</f>
        <v>0</v>
      </c>
      <c r="F70" s="3">
        <f>IF(Inputs!$B$27&lt;&gt;"Ready to model","PENDING INPUTS",MIN(B70+D70,MAX(Inputs!$B$16,ROUND(B70*Inputs!$B$15,2))))</f>
        <v>93.76</v>
      </c>
      <c r="G70" s="3">
        <f>IF(Inputs!$B$27&lt;&gt;"Ready to model","PENDING INPUTS",MIN(C70+E70,Inputs!$B$9))</f>
        <v>0</v>
      </c>
      <c r="H70" s="3">
        <f>IF(Inputs!$B$27&lt;&gt;"Ready to model","PENDING INPUTS",F70+G70)</f>
        <v>93.76</v>
      </c>
      <c r="I70" s="3">
        <f>IF(Inputs!$B$27&lt;&gt;"Ready to model","PENDING INPUTS",MAX(0,F70+G70-H70))</f>
        <v>0</v>
      </c>
      <c r="J70" s="3">
        <f>IF(Inputs!$B$27&lt;&gt;"Ready to model","PENDING INPUTS",IF(F70+G70&gt;H70,IF(F70+G70=0,0,H70*F70/(F70+G70)),MIN(B70+D70,F70+MAX(0,H70-F70-G70-IF((IF(A70&lt;=Inputs!$B$13,Inputs!$B$12,Inputs!$B$14))&lt;Inputs!$B$5,C70+E70-G70,0)))))</f>
        <v>93.76</v>
      </c>
      <c r="K70" s="3">
        <f>IF(Inputs!$B$27&lt;&gt;"Ready to model","PENDING INPUTS",MIN(C70+E70,MAX(0,H70-J70)))</f>
        <v>0</v>
      </c>
      <c r="L70" s="3">
        <f>IF(Inputs!$B$27&lt;&gt;"Ready to model","PENDING INPUTS",MAX(0,B70+D70-J70))</f>
        <v>4687.9100000000008</v>
      </c>
      <c r="M70" s="3">
        <f>IF(Inputs!$B$27&lt;&gt;"Ready to model","PENDING INPUTS",MAX(0,C70+E70-K70))</f>
        <v>0</v>
      </c>
      <c r="N70" s="3">
        <f>IF(Inputs!$B$27&lt;&gt;"Ready to model","PENDING INPUTS",L70+M70)</f>
        <v>4687.9100000000008</v>
      </c>
      <c r="O70" s="3">
        <f>IF(Inputs!$B$27&lt;&gt;"Ready to model","PENDING INPUTS",D70+E70+O69)</f>
        <v>7290.8000000000047</v>
      </c>
      <c r="P70" s="3">
        <f>IF(Inputs!$B$27&lt;&gt;"Ready to model","PENDING INPUTS",J70+K70+P69)</f>
        <v>12676.890000000009</v>
      </c>
    </row>
    <row r="71" spans="1:16" ht="27.95" customHeight="1" x14ac:dyDescent="0.25">
      <c r="A71">
        <v>67</v>
      </c>
      <c r="B71" s="3">
        <f>IF(Inputs!$B$27&lt;&gt;"Ready to model","PENDING INPUTS",L70)</f>
        <v>4687.9100000000008</v>
      </c>
      <c r="C71" s="3">
        <f>IF(Inputs!$B$27&lt;&gt;"Ready to model","PENDING INPUTS",M70)</f>
        <v>0</v>
      </c>
      <c r="D71" s="3">
        <f>IF(Inputs!$B$27&lt;&gt;"Ready to model","PENDING INPUTS",ROUND(B71*(IF(A71&lt;=Inputs!$B$13,Inputs!$B$12,Inputs!$B$14))/12,2))</f>
        <v>93.76</v>
      </c>
      <c r="E71" s="3">
        <f>IF(Inputs!$B$27&lt;&gt;"Ready to model","PENDING INPUTS",ROUND(C71*Inputs!$B$5/12,2))</f>
        <v>0</v>
      </c>
      <c r="F71" s="3">
        <f>IF(Inputs!$B$27&lt;&gt;"Ready to model","PENDING INPUTS",MIN(B71+D71,MAX(Inputs!$B$16,ROUND(B71*Inputs!$B$15,2))))</f>
        <v>93.76</v>
      </c>
      <c r="G71" s="3">
        <f>IF(Inputs!$B$27&lt;&gt;"Ready to model","PENDING INPUTS",MIN(C71+E71,Inputs!$B$9))</f>
        <v>0</v>
      </c>
      <c r="H71" s="3">
        <f>IF(Inputs!$B$27&lt;&gt;"Ready to model","PENDING INPUTS",F71+G71)</f>
        <v>93.76</v>
      </c>
      <c r="I71" s="3">
        <f>IF(Inputs!$B$27&lt;&gt;"Ready to model","PENDING INPUTS",MAX(0,F71+G71-H71))</f>
        <v>0</v>
      </c>
      <c r="J71" s="3">
        <f>IF(Inputs!$B$27&lt;&gt;"Ready to model","PENDING INPUTS",IF(F71+G71&gt;H71,IF(F71+G71=0,0,H71*F71/(F71+G71)),MIN(B71+D71,F71+MAX(0,H71-F71-G71-IF((IF(A71&lt;=Inputs!$B$13,Inputs!$B$12,Inputs!$B$14))&lt;Inputs!$B$5,C71+E71-G71,0)))))</f>
        <v>93.76</v>
      </c>
      <c r="K71" s="3">
        <f>IF(Inputs!$B$27&lt;&gt;"Ready to model","PENDING INPUTS",MIN(C71+E71,MAX(0,H71-J71)))</f>
        <v>0</v>
      </c>
      <c r="L71" s="3">
        <f>IF(Inputs!$B$27&lt;&gt;"Ready to model","PENDING INPUTS",MAX(0,B71+D71-J71))</f>
        <v>4687.9100000000008</v>
      </c>
      <c r="M71" s="3">
        <f>IF(Inputs!$B$27&lt;&gt;"Ready to model","PENDING INPUTS",MAX(0,C71+E71-K71))</f>
        <v>0</v>
      </c>
      <c r="N71" s="3">
        <f>IF(Inputs!$B$27&lt;&gt;"Ready to model","PENDING INPUTS",L71+M71)</f>
        <v>4687.9100000000008</v>
      </c>
      <c r="O71" s="3">
        <f>IF(Inputs!$B$27&lt;&gt;"Ready to model","PENDING INPUTS",D71+E71+O70)</f>
        <v>7384.5600000000049</v>
      </c>
      <c r="P71" s="3">
        <f>IF(Inputs!$B$27&lt;&gt;"Ready to model","PENDING INPUTS",J71+K71+P70)</f>
        <v>12770.650000000009</v>
      </c>
    </row>
    <row r="72" spans="1:16" ht="27.95" customHeight="1" x14ac:dyDescent="0.25">
      <c r="A72">
        <v>68</v>
      </c>
      <c r="B72" s="3">
        <f>IF(Inputs!$B$27&lt;&gt;"Ready to model","PENDING INPUTS",L71)</f>
        <v>4687.9100000000008</v>
      </c>
      <c r="C72" s="3">
        <f>IF(Inputs!$B$27&lt;&gt;"Ready to model","PENDING INPUTS",M71)</f>
        <v>0</v>
      </c>
      <c r="D72" s="3">
        <f>IF(Inputs!$B$27&lt;&gt;"Ready to model","PENDING INPUTS",ROUND(B72*(IF(A72&lt;=Inputs!$B$13,Inputs!$B$12,Inputs!$B$14))/12,2))</f>
        <v>93.76</v>
      </c>
      <c r="E72" s="3">
        <f>IF(Inputs!$B$27&lt;&gt;"Ready to model","PENDING INPUTS",ROUND(C72*Inputs!$B$5/12,2))</f>
        <v>0</v>
      </c>
      <c r="F72" s="3">
        <f>IF(Inputs!$B$27&lt;&gt;"Ready to model","PENDING INPUTS",MIN(B72+D72,MAX(Inputs!$B$16,ROUND(B72*Inputs!$B$15,2))))</f>
        <v>93.76</v>
      </c>
      <c r="G72" s="3">
        <f>IF(Inputs!$B$27&lt;&gt;"Ready to model","PENDING INPUTS",MIN(C72+E72,Inputs!$B$9))</f>
        <v>0</v>
      </c>
      <c r="H72" s="3">
        <f>IF(Inputs!$B$27&lt;&gt;"Ready to model","PENDING INPUTS",F72+G72)</f>
        <v>93.76</v>
      </c>
      <c r="I72" s="3">
        <f>IF(Inputs!$B$27&lt;&gt;"Ready to model","PENDING INPUTS",MAX(0,F72+G72-H72))</f>
        <v>0</v>
      </c>
      <c r="J72" s="3">
        <f>IF(Inputs!$B$27&lt;&gt;"Ready to model","PENDING INPUTS",IF(F72+G72&gt;H72,IF(F72+G72=0,0,H72*F72/(F72+G72)),MIN(B72+D72,F72+MAX(0,H72-F72-G72-IF((IF(A72&lt;=Inputs!$B$13,Inputs!$B$12,Inputs!$B$14))&lt;Inputs!$B$5,C72+E72-G72,0)))))</f>
        <v>93.76</v>
      </c>
      <c r="K72" s="3">
        <f>IF(Inputs!$B$27&lt;&gt;"Ready to model","PENDING INPUTS",MIN(C72+E72,MAX(0,H72-J72)))</f>
        <v>0</v>
      </c>
      <c r="L72" s="3">
        <f>IF(Inputs!$B$27&lt;&gt;"Ready to model","PENDING INPUTS",MAX(0,B72+D72-J72))</f>
        <v>4687.9100000000008</v>
      </c>
      <c r="M72" s="3">
        <f>IF(Inputs!$B$27&lt;&gt;"Ready to model","PENDING INPUTS",MAX(0,C72+E72-K72))</f>
        <v>0</v>
      </c>
      <c r="N72" s="3">
        <f>IF(Inputs!$B$27&lt;&gt;"Ready to model","PENDING INPUTS",L72+M72)</f>
        <v>4687.9100000000008</v>
      </c>
      <c r="O72" s="3">
        <f>IF(Inputs!$B$27&lt;&gt;"Ready to model","PENDING INPUTS",D72+E72+O71)</f>
        <v>7478.3200000000052</v>
      </c>
      <c r="P72" s="3">
        <f>IF(Inputs!$B$27&lt;&gt;"Ready to model","PENDING INPUTS",J72+K72+P71)</f>
        <v>12864.410000000009</v>
      </c>
    </row>
    <row r="73" spans="1:16" ht="27.95" customHeight="1" x14ac:dyDescent="0.25">
      <c r="A73">
        <v>69</v>
      </c>
      <c r="B73" s="3">
        <f>IF(Inputs!$B$27&lt;&gt;"Ready to model","PENDING INPUTS",L72)</f>
        <v>4687.9100000000008</v>
      </c>
      <c r="C73" s="3">
        <f>IF(Inputs!$B$27&lt;&gt;"Ready to model","PENDING INPUTS",M72)</f>
        <v>0</v>
      </c>
      <c r="D73" s="3">
        <f>IF(Inputs!$B$27&lt;&gt;"Ready to model","PENDING INPUTS",ROUND(B73*(IF(A73&lt;=Inputs!$B$13,Inputs!$B$12,Inputs!$B$14))/12,2))</f>
        <v>93.76</v>
      </c>
      <c r="E73" s="3">
        <f>IF(Inputs!$B$27&lt;&gt;"Ready to model","PENDING INPUTS",ROUND(C73*Inputs!$B$5/12,2))</f>
        <v>0</v>
      </c>
      <c r="F73" s="3">
        <f>IF(Inputs!$B$27&lt;&gt;"Ready to model","PENDING INPUTS",MIN(B73+D73,MAX(Inputs!$B$16,ROUND(B73*Inputs!$B$15,2))))</f>
        <v>93.76</v>
      </c>
      <c r="G73" s="3">
        <f>IF(Inputs!$B$27&lt;&gt;"Ready to model","PENDING INPUTS",MIN(C73+E73,Inputs!$B$9))</f>
        <v>0</v>
      </c>
      <c r="H73" s="3">
        <f>IF(Inputs!$B$27&lt;&gt;"Ready to model","PENDING INPUTS",F73+G73)</f>
        <v>93.76</v>
      </c>
      <c r="I73" s="3">
        <f>IF(Inputs!$B$27&lt;&gt;"Ready to model","PENDING INPUTS",MAX(0,F73+G73-H73))</f>
        <v>0</v>
      </c>
      <c r="J73" s="3">
        <f>IF(Inputs!$B$27&lt;&gt;"Ready to model","PENDING INPUTS",IF(F73+G73&gt;H73,IF(F73+G73=0,0,H73*F73/(F73+G73)),MIN(B73+D73,F73+MAX(0,H73-F73-G73-IF((IF(A73&lt;=Inputs!$B$13,Inputs!$B$12,Inputs!$B$14))&lt;Inputs!$B$5,C73+E73-G73,0)))))</f>
        <v>93.76</v>
      </c>
      <c r="K73" s="3">
        <f>IF(Inputs!$B$27&lt;&gt;"Ready to model","PENDING INPUTS",MIN(C73+E73,MAX(0,H73-J73)))</f>
        <v>0</v>
      </c>
      <c r="L73" s="3">
        <f>IF(Inputs!$B$27&lt;&gt;"Ready to model","PENDING INPUTS",MAX(0,B73+D73-J73))</f>
        <v>4687.9100000000008</v>
      </c>
      <c r="M73" s="3">
        <f>IF(Inputs!$B$27&lt;&gt;"Ready to model","PENDING INPUTS",MAX(0,C73+E73-K73))</f>
        <v>0</v>
      </c>
      <c r="N73" s="3">
        <f>IF(Inputs!$B$27&lt;&gt;"Ready to model","PENDING INPUTS",L73+M73)</f>
        <v>4687.9100000000008</v>
      </c>
      <c r="O73" s="3">
        <f>IF(Inputs!$B$27&lt;&gt;"Ready to model","PENDING INPUTS",D73+E73+O72)</f>
        <v>7572.0800000000054</v>
      </c>
      <c r="P73" s="3">
        <f>IF(Inputs!$B$27&lt;&gt;"Ready to model","PENDING INPUTS",J73+K73+P72)</f>
        <v>12958.170000000009</v>
      </c>
    </row>
    <row r="74" spans="1:16" ht="27.95" customHeight="1" x14ac:dyDescent="0.25">
      <c r="A74">
        <v>70</v>
      </c>
      <c r="B74" s="3">
        <f>IF(Inputs!$B$27&lt;&gt;"Ready to model","PENDING INPUTS",L73)</f>
        <v>4687.9100000000008</v>
      </c>
      <c r="C74" s="3">
        <f>IF(Inputs!$B$27&lt;&gt;"Ready to model","PENDING INPUTS",M73)</f>
        <v>0</v>
      </c>
      <c r="D74" s="3">
        <f>IF(Inputs!$B$27&lt;&gt;"Ready to model","PENDING INPUTS",ROUND(B74*(IF(A74&lt;=Inputs!$B$13,Inputs!$B$12,Inputs!$B$14))/12,2))</f>
        <v>93.76</v>
      </c>
      <c r="E74" s="3">
        <f>IF(Inputs!$B$27&lt;&gt;"Ready to model","PENDING INPUTS",ROUND(C74*Inputs!$B$5/12,2))</f>
        <v>0</v>
      </c>
      <c r="F74" s="3">
        <f>IF(Inputs!$B$27&lt;&gt;"Ready to model","PENDING INPUTS",MIN(B74+D74,MAX(Inputs!$B$16,ROUND(B74*Inputs!$B$15,2))))</f>
        <v>93.76</v>
      </c>
      <c r="G74" s="3">
        <f>IF(Inputs!$B$27&lt;&gt;"Ready to model","PENDING INPUTS",MIN(C74+E74,Inputs!$B$9))</f>
        <v>0</v>
      </c>
      <c r="H74" s="3">
        <f>IF(Inputs!$B$27&lt;&gt;"Ready to model","PENDING INPUTS",F74+G74)</f>
        <v>93.76</v>
      </c>
      <c r="I74" s="3">
        <f>IF(Inputs!$B$27&lt;&gt;"Ready to model","PENDING INPUTS",MAX(0,F74+G74-H74))</f>
        <v>0</v>
      </c>
      <c r="J74" s="3">
        <f>IF(Inputs!$B$27&lt;&gt;"Ready to model","PENDING INPUTS",IF(F74+G74&gt;H74,IF(F74+G74=0,0,H74*F74/(F74+G74)),MIN(B74+D74,F74+MAX(0,H74-F74-G74-IF((IF(A74&lt;=Inputs!$B$13,Inputs!$B$12,Inputs!$B$14))&lt;Inputs!$B$5,C74+E74-G74,0)))))</f>
        <v>93.76</v>
      </c>
      <c r="K74" s="3">
        <f>IF(Inputs!$B$27&lt;&gt;"Ready to model","PENDING INPUTS",MIN(C74+E74,MAX(0,H74-J74)))</f>
        <v>0</v>
      </c>
      <c r="L74" s="3">
        <f>IF(Inputs!$B$27&lt;&gt;"Ready to model","PENDING INPUTS",MAX(0,B74+D74-J74))</f>
        <v>4687.9100000000008</v>
      </c>
      <c r="M74" s="3">
        <f>IF(Inputs!$B$27&lt;&gt;"Ready to model","PENDING INPUTS",MAX(0,C74+E74-K74))</f>
        <v>0</v>
      </c>
      <c r="N74" s="3">
        <f>IF(Inputs!$B$27&lt;&gt;"Ready to model","PENDING INPUTS",L74+M74)</f>
        <v>4687.9100000000008</v>
      </c>
      <c r="O74" s="3">
        <f>IF(Inputs!$B$27&lt;&gt;"Ready to model","PENDING INPUTS",D74+E74+O73)</f>
        <v>7665.8400000000056</v>
      </c>
      <c r="P74" s="3">
        <f>IF(Inputs!$B$27&lt;&gt;"Ready to model","PENDING INPUTS",J74+K74+P73)</f>
        <v>13051.930000000009</v>
      </c>
    </row>
    <row r="75" spans="1:16" ht="27.95" customHeight="1" x14ac:dyDescent="0.25">
      <c r="A75">
        <v>71</v>
      </c>
      <c r="B75" s="3">
        <f>IF(Inputs!$B$27&lt;&gt;"Ready to model","PENDING INPUTS",L74)</f>
        <v>4687.9100000000008</v>
      </c>
      <c r="C75" s="3">
        <f>IF(Inputs!$B$27&lt;&gt;"Ready to model","PENDING INPUTS",M74)</f>
        <v>0</v>
      </c>
      <c r="D75" s="3">
        <f>IF(Inputs!$B$27&lt;&gt;"Ready to model","PENDING INPUTS",ROUND(B75*(IF(A75&lt;=Inputs!$B$13,Inputs!$B$12,Inputs!$B$14))/12,2))</f>
        <v>93.76</v>
      </c>
      <c r="E75" s="3">
        <f>IF(Inputs!$B$27&lt;&gt;"Ready to model","PENDING INPUTS",ROUND(C75*Inputs!$B$5/12,2))</f>
        <v>0</v>
      </c>
      <c r="F75" s="3">
        <f>IF(Inputs!$B$27&lt;&gt;"Ready to model","PENDING INPUTS",MIN(B75+D75,MAX(Inputs!$B$16,ROUND(B75*Inputs!$B$15,2))))</f>
        <v>93.76</v>
      </c>
      <c r="G75" s="3">
        <f>IF(Inputs!$B$27&lt;&gt;"Ready to model","PENDING INPUTS",MIN(C75+E75,Inputs!$B$9))</f>
        <v>0</v>
      </c>
      <c r="H75" s="3">
        <f>IF(Inputs!$B$27&lt;&gt;"Ready to model","PENDING INPUTS",F75+G75)</f>
        <v>93.76</v>
      </c>
      <c r="I75" s="3">
        <f>IF(Inputs!$B$27&lt;&gt;"Ready to model","PENDING INPUTS",MAX(0,F75+G75-H75))</f>
        <v>0</v>
      </c>
      <c r="J75" s="3">
        <f>IF(Inputs!$B$27&lt;&gt;"Ready to model","PENDING INPUTS",IF(F75+G75&gt;H75,IF(F75+G75=0,0,H75*F75/(F75+G75)),MIN(B75+D75,F75+MAX(0,H75-F75-G75-IF((IF(A75&lt;=Inputs!$B$13,Inputs!$B$12,Inputs!$B$14))&lt;Inputs!$B$5,C75+E75-G75,0)))))</f>
        <v>93.76</v>
      </c>
      <c r="K75" s="3">
        <f>IF(Inputs!$B$27&lt;&gt;"Ready to model","PENDING INPUTS",MIN(C75+E75,MAX(0,H75-J75)))</f>
        <v>0</v>
      </c>
      <c r="L75" s="3">
        <f>IF(Inputs!$B$27&lt;&gt;"Ready to model","PENDING INPUTS",MAX(0,B75+D75-J75))</f>
        <v>4687.9100000000008</v>
      </c>
      <c r="M75" s="3">
        <f>IF(Inputs!$B$27&lt;&gt;"Ready to model","PENDING INPUTS",MAX(0,C75+E75-K75))</f>
        <v>0</v>
      </c>
      <c r="N75" s="3">
        <f>IF(Inputs!$B$27&lt;&gt;"Ready to model","PENDING INPUTS",L75+M75)</f>
        <v>4687.9100000000008</v>
      </c>
      <c r="O75" s="3">
        <f>IF(Inputs!$B$27&lt;&gt;"Ready to model","PENDING INPUTS",D75+E75+O74)</f>
        <v>7759.6000000000058</v>
      </c>
      <c r="P75" s="3">
        <f>IF(Inputs!$B$27&lt;&gt;"Ready to model","PENDING INPUTS",J75+K75+P74)</f>
        <v>13145.69000000001</v>
      </c>
    </row>
    <row r="76" spans="1:16" ht="27.95" customHeight="1" x14ac:dyDescent="0.25">
      <c r="A76">
        <v>72</v>
      </c>
      <c r="B76" s="3">
        <f>IF(Inputs!$B$27&lt;&gt;"Ready to model","PENDING INPUTS",L75)</f>
        <v>4687.9100000000008</v>
      </c>
      <c r="C76" s="3">
        <f>IF(Inputs!$B$27&lt;&gt;"Ready to model","PENDING INPUTS",M75)</f>
        <v>0</v>
      </c>
      <c r="D76" s="3">
        <f>IF(Inputs!$B$27&lt;&gt;"Ready to model","PENDING INPUTS",ROUND(B76*(IF(A76&lt;=Inputs!$B$13,Inputs!$B$12,Inputs!$B$14))/12,2))</f>
        <v>93.76</v>
      </c>
      <c r="E76" s="3">
        <f>IF(Inputs!$B$27&lt;&gt;"Ready to model","PENDING INPUTS",ROUND(C76*Inputs!$B$5/12,2))</f>
        <v>0</v>
      </c>
      <c r="F76" s="3">
        <f>IF(Inputs!$B$27&lt;&gt;"Ready to model","PENDING INPUTS",MIN(B76+D76,MAX(Inputs!$B$16,ROUND(B76*Inputs!$B$15,2))))</f>
        <v>93.76</v>
      </c>
      <c r="G76" s="3">
        <f>IF(Inputs!$B$27&lt;&gt;"Ready to model","PENDING INPUTS",MIN(C76+E76,Inputs!$B$9))</f>
        <v>0</v>
      </c>
      <c r="H76" s="3">
        <f>IF(Inputs!$B$27&lt;&gt;"Ready to model","PENDING INPUTS",F76+G76)</f>
        <v>93.76</v>
      </c>
      <c r="I76" s="3">
        <f>IF(Inputs!$B$27&lt;&gt;"Ready to model","PENDING INPUTS",MAX(0,F76+G76-H76))</f>
        <v>0</v>
      </c>
      <c r="J76" s="3">
        <f>IF(Inputs!$B$27&lt;&gt;"Ready to model","PENDING INPUTS",IF(F76+G76&gt;H76,IF(F76+G76=0,0,H76*F76/(F76+G76)),MIN(B76+D76,F76+MAX(0,H76-F76-G76-IF((IF(A76&lt;=Inputs!$B$13,Inputs!$B$12,Inputs!$B$14))&lt;Inputs!$B$5,C76+E76-G76,0)))))</f>
        <v>93.76</v>
      </c>
      <c r="K76" s="3">
        <f>IF(Inputs!$B$27&lt;&gt;"Ready to model","PENDING INPUTS",MIN(C76+E76,MAX(0,H76-J76)))</f>
        <v>0</v>
      </c>
      <c r="L76" s="3">
        <f>IF(Inputs!$B$27&lt;&gt;"Ready to model","PENDING INPUTS",MAX(0,B76+D76-J76))</f>
        <v>4687.9100000000008</v>
      </c>
      <c r="M76" s="3">
        <f>IF(Inputs!$B$27&lt;&gt;"Ready to model","PENDING INPUTS",MAX(0,C76+E76-K76))</f>
        <v>0</v>
      </c>
      <c r="N76" s="3">
        <f>IF(Inputs!$B$27&lt;&gt;"Ready to model","PENDING INPUTS",L76+M76)</f>
        <v>4687.9100000000008</v>
      </c>
      <c r="O76" s="3">
        <f>IF(Inputs!$B$27&lt;&gt;"Ready to model","PENDING INPUTS",D76+E76+O75)</f>
        <v>7853.360000000006</v>
      </c>
      <c r="P76" s="3">
        <f>IF(Inputs!$B$27&lt;&gt;"Ready to model","PENDING INPUTS",J76+K76+P75)</f>
        <v>13239.45000000001</v>
      </c>
    </row>
    <row r="77" spans="1:16" ht="27.95" customHeight="1" x14ac:dyDescent="0.25">
      <c r="A77">
        <v>73</v>
      </c>
      <c r="B77" s="3">
        <f>IF(Inputs!$B$27&lt;&gt;"Ready to model","PENDING INPUTS",L76)</f>
        <v>4687.9100000000008</v>
      </c>
      <c r="C77" s="3">
        <f>IF(Inputs!$B$27&lt;&gt;"Ready to model","PENDING INPUTS",M76)</f>
        <v>0</v>
      </c>
      <c r="D77" s="3">
        <f>IF(Inputs!$B$27&lt;&gt;"Ready to model","PENDING INPUTS",ROUND(B77*(IF(A77&lt;=Inputs!$B$13,Inputs!$B$12,Inputs!$B$14))/12,2))</f>
        <v>93.76</v>
      </c>
      <c r="E77" s="3">
        <f>IF(Inputs!$B$27&lt;&gt;"Ready to model","PENDING INPUTS",ROUND(C77*Inputs!$B$5/12,2))</f>
        <v>0</v>
      </c>
      <c r="F77" s="3">
        <f>IF(Inputs!$B$27&lt;&gt;"Ready to model","PENDING INPUTS",MIN(B77+D77,MAX(Inputs!$B$16,ROUND(B77*Inputs!$B$15,2))))</f>
        <v>93.76</v>
      </c>
      <c r="G77" s="3">
        <f>IF(Inputs!$B$27&lt;&gt;"Ready to model","PENDING INPUTS",MIN(C77+E77,Inputs!$B$9))</f>
        <v>0</v>
      </c>
      <c r="H77" s="3">
        <f>IF(Inputs!$B$27&lt;&gt;"Ready to model","PENDING INPUTS",F77+G77)</f>
        <v>93.76</v>
      </c>
      <c r="I77" s="3">
        <f>IF(Inputs!$B$27&lt;&gt;"Ready to model","PENDING INPUTS",MAX(0,F77+G77-H77))</f>
        <v>0</v>
      </c>
      <c r="J77" s="3">
        <f>IF(Inputs!$B$27&lt;&gt;"Ready to model","PENDING INPUTS",IF(F77+G77&gt;H77,IF(F77+G77=0,0,H77*F77/(F77+G77)),MIN(B77+D77,F77+MAX(0,H77-F77-G77-IF((IF(A77&lt;=Inputs!$B$13,Inputs!$B$12,Inputs!$B$14))&lt;Inputs!$B$5,C77+E77-G77,0)))))</f>
        <v>93.76</v>
      </c>
      <c r="K77" s="3">
        <f>IF(Inputs!$B$27&lt;&gt;"Ready to model","PENDING INPUTS",MIN(C77+E77,MAX(0,H77-J77)))</f>
        <v>0</v>
      </c>
      <c r="L77" s="3">
        <f>IF(Inputs!$B$27&lt;&gt;"Ready to model","PENDING INPUTS",MAX(0,B77+D77-J77))</f>
        <v>4687.9100000000008</v>
      </c>
      <c r="M77" s="3">
        <f>IF(Inputs!$B$27&lt;&gt;"Ready to model","PENDING INPUTS",MAX(0,C77+E77-K77))</f>
        <v>0</v>
      </c>
      <c r="N77" s="3">
        <f>IF(Inputs!$B$27&lt;&gt;"Ready to model","PENDING INPUTS",L77+M77)</f>
        <v>4687.9100000000008</v>
      </c>
      <c r="O77" s="3">
        <f>IF(Inputs!$B$27&lt;&gt;"Ready to model","PENDING INPUTS",D77+E77+O76)</f>
        <v>7947.1200000000063</v>
      </c>
      <c r="P77" s="3">
        <f>IF(Inputs!$B$27&lt;&gt;"Ready to model","PENDING INPUTS",J77+K77+P76)</f>
        <v>13333.21000000001</v>
      </c>
    </row>
    <row r="78" spans="1:16" ht="27.95" customHeight="1" x14ac:dyDescent="0.25">
      <c r="A78">
        <v>74</v>
      </c>
      <c r="B78" s="3">
        <f>IF(Inputs!$B$27&lt;&gt;"Ready to model","PENDING INPUTS",L77)</f>
        <v>4687.9100000000008</v>
      </c>
      <c r="C78" s="3">
        <f>IF(Inputs!$B$27&lt;&gt;"Ready to model","PENDING INPUTS",M77)</f>
        <v>0</v>
      </c>
      <c r="D78" s="3">
        <f>IF(Inputs!$B$27&lt;&gt;"Ready to model","PENDING INPUTS",ROUND(B78*(IF(A78&lt;=Inputs!$B$13,Inputs!$B$12,Inputs!$B$14))/12,2))</f>
        <v>93.76</v>
      </c>
      <c r="E78" s="3">
        <f>IF(Inputs!$B$27&lt;&gt;"Ready to model","PENDING INPUTS",ROUND(C78*Inputs!$B$5/12,2))</f>
        <v>0</v>
      </c>
      <c r="F78" s="3">
        <f>IF(Inputs!$B$27&lt;&gt;"Ready to model","PENDING INPUTS",MIN(B78+D78,MAX(Inputs!$B$16,ROUND(B78*Inputs!$B$15,2))))</f>
        <v>93.76</v>
      </c>
      <c r="G78" s="3">
        <f>IF(Inputs!$B$27&lt;&gt;"Ready to model","PENDING INPUTS",MIN(C78+E78,Inputs!$B$9))</f>
        <v>0</v>
      </c>
      <c r="H78" s="3">
        <f>IF(Inputs!$B$27&lt;&gt;"Ready to model","PENDING INPUTS",F78+G78)</f>
        <v>93.76</v>
      </c>
      <c r="I78" s="3">
        <f>IF(Inputs!$B$27&lt;&gt;"Ready to model","PENDING INPUTS",MAX(0,F78+G78-H78))</f>
        <v>0</v>
      </c>
      <c r="J78" s="3">
        <f>IF(Inputs!$B$27&lt;&gt;"Ready to model","PENDING INPUTS",IF(F78+G78&gt;H78,IF(F78+G78=0,0,H78*F78/(F78+G78)),MIN(B78+D78,F78+MAX(0,H78-F78-G78-IF((IF(A78&lt;=Inputs!$B$13,Inputs!$B$12,Inputs!$B$14))&lt;Inputs!$B$5,C78+E78-G78,0)))))</f>
        <v>93.76</v>
      </c>
      <c r="K78" s="3">
        <f>IF(Inputs!$B$27&lt;&gt;"Ready to model","PENDING INPUTS",MIN(C78+E78,MAX(0,H78-J78)))</f>
        <v>0</v>
      </c>
      <c r="L78" s="3">
        <f>IF(Inputs!$B$27&lt;&gt;"Ready to model","PENDING INPUTS",MAX(0,B78+D78-J78))</f>
        <v>4687.9100000000008</v>
      </c>
      <c r="M78" s="3">
        <f>IF(Inputs!$B$27&lt;&gt;"Ready to model","PENDING INPUTS",MAX(0,C78+E78-K78))</f>
        <v>0</v>
      </c>
      <c r="N78" s="3">
        <f>IF(Inputs!$B$27&lt;&gt;"Ready to model","PENDING INPUTS",L78+M78)</f>
        <v>4687.9100000000008</v>
      </c>
      <c r="O78" s="3">
        <f>IF(Inputs!$B$27&lt;&gt;"Ready to model","PENDING INPUTS",D78+E78+O77)</f>
        <v>8040.8800000000065</v>
      </c>
      <c r="P78" s="3">
        <f>IF(Inputs!$B$27&lt;&gt;"Ready to model","PENDING INPUTS",J78+K78+P77)</f>
        <v>13426.97000000001</v>
      </c>
    </row>
    <row r="79" spans="1:16" ht="27.95" customHeight="1" x14ac:dyDescent="0.25">
      <c r="A79">
        <v>75</v>
      </c>
      <c r="B79" s="3">
        <f>IF(Inputs!$B$27&lt;&gt;"Ready to model","PENDING INPUTS",L78)</f>
        <v>4687.9100000000008</v>
      </c>
      <c r="C79" s="3">
        <f>IF(Inputs!$B$27&lt;&gt;"Ready to model","PENDING INPUTS",M78)</f>
        <v>0</v>
      </c>
      <c r="D79" s="3">
        <f>IF(Inputs!$B$27&lt;&gt;"Ready to model","PENDING INPUTS",ROUND(B79*(IF(A79&lt;=Inputs!$B$13,Inputs!$B$12,Inputs!$B$14))/12,2))</f>
        <v>93.76</v>
      </c>
      <c r="E79" s="3">
        <f>IF(Inputs!$B$27&lt;&gt;"Ready to model","PENDING INPUTS",ROUND(C79*Inputs!$B$5/12,2))</f>
        <v>0</v>
      </c>
      <c r="F79" s="3">
        <f>IF(Inputs!$B$27&lt;&gt;"Ready to model","PENDING INPUTS",MIN(B79+D79,MAX(Inputs!$B$16,ROUND(B79*Inputs!$B$15,2))))</f>
        <v>93.76</v>
      </c>
      <c r="G79" s="3">
        <f>IF(Inputs!$B$27&lt;&gt;"Ready to model","PENDING INPUTS",MIN(C79+E79,Inputs!$B$9))</f>
        <v>0</v>
      </c>
      <c r="H79" s="3">
        <f>IF(Inputs!$B$27&lt;&gt;"Ready to model","PENDING INPUTS",F79+G79)</f>
        <v>93.76</v>
      </c>
      <c r="I79" s="3">
        <f>IF(Inputs!$B$27&lt;&gt;"Ready to model","PENDING INPUTS",MAX(0,F79+G79-H79))</f>
        <v>0</v>
      </c>
      <c r="J79" s="3">
        <f>IF(Inputs!$B$27&lt;&gt;"Ready to model","PENDING INPUTS",IF(F79+G79&gt;H79,IF(F79+G79=0,0,H79*F79/(F79+G79)),MIN(B79+D79,F79+MAX(0,H79-F79-G79-IF((IF(A79&lt;=Inputs!$B$13,Inputs!$B$12,Inputs!$B$14))&lt;Inputs!$B$5,C79+E79-G79,0)))))</f>
        <v>93.76</v>
      </c>
      <c r="K79" s="3">
        <f>IF(Inputs!$B$27&lt;&gt;"Ready to model","PENDING INPUTS",MIN(C79+E79,MAX(0,H79-J79)))</f>
        <v>0</v>
      </c>
      <c r="L79" s="3">
        <f>IF(Inputs!$B$27&lt;&gt;"Ready to model","PENDING INPUTS",MAX(0,B79+D79-J79))</f>
        <v>4687.9100000000008</v>
      </c>
      <c r="M79" s="3">
        <f>IF(Inputs!$B$27&lt;&gt;"Ready to model","PENDING INPUTS",MAX(0,C79+E79-K79))</f>
        <v>0</v>
      </c>
      <c r="N79" s="3">
        <f>IF(Inputs!$B$27&lt;&gt;"Ready to model","PENDING INPUTS",L79+M79)</f>
        <v>4687.9100000000008</v>
      </c>
      <c r="O79" s="3">
        <f>IF(Inputs!$B$27&lt;&gt;"Ready to model","PENDING INPUTS",D79+E79+O78)</f>
        <v>8134.6400000000067</v>
      </c>
      <c r="P79" s="3">
        <f>IF(Inputs!$B$27&lt;&gt;"Ready to model","PENDING INPUTS",J79+K79+P78)</f>
        <v>13520.73000000001</v>
      </c>
    </row>
    <row r="80" spans="1:16" ht="27.95" customHeight="1" x14ac:dyDescent="0.25">
      <c r="A80">
        <v>76</v>
      </c>
      <c r="B80" s="3">
        <f>IF(Inputs!$B$27&lt;&gt;"Ready to model","PENDING INPUTS",L79)</f>
        <v>4687.9100000000008</v>
      </c>
      <c r="C80" s="3">
        <f>IF(Inputs!$B$27&lt;&gt;"Ready to model","PENDING INPUTS",M79)</f>
        <v>0</v>
      </c>
      <c r="D80" s="3">
        <f>IF(Inputs!$B$27&lt;&gt;"Ready to model","PENDING INPUTS",ROUND(B80*(IF(A80&lt;=Inputs!$B$13,Inputs!$B$12,Inputs!$B$14))/12,2))</f>
        <v>93.76</v>
      </c>
      <c r="E80" s="3">
        <f>IF(Inputs!$B$27&lt;&gt;"Ready to model","PENDING INPUTS",ROUND(C80*Inputs!$B$5/12,2))</f>
        <v>0</v>
      </c>
      <c r="F80" s="3">
        <f>IF(Inputs!$B$27&lt;&gt;"Ready to model","PENDING INPUTS",MIN(B80+D80,MAX(Inputs!$B$16,ROUND(B80*Inputs!$B$15,2))))</f>
        <v>93.76</v>
      </c>
      <c r="G80" s="3">
        <f>IF(Inputs!$B$27&lt;&gt;"Ready to model","PENDING INPUTS",MIN(C80+E80,Inputs!$B$9))</f>
        <v>0</v>
      </c>
      <c r="H80" s="3">
        <f>IF(Inputs!$B$27&lt;&gt;"Ready to model","PENDING INPUTS",F80+G80)</f>
        <v>93.76</v>
      </c>
      <c r="I80" s="3">
        <f>IF(Inputs!$B$27&lt;&gt;"Ready to model","PENDING INPUTS",MAX(0,F80+G80-H80))</f>
        <v>0</v>
      </c>
      <c r="J80" s="3">
        <f>IF(Inputs!$B$27&lt;&gt;"Ready to model","PENDING INPUTS",IF(F80+G80&gt;H80,IF(F80+G80=0,0,H80*F80/(F80+G80)),MIN(B80+D80,F80+MAX(0,H80-F80-G80-IF((IF(A80&lt;=Inputs!$B$13,Inputs!$B$12,Inputs!$B$14))&lt;Inputs!$B$5,C80+E80-G80,0)))))</f>
        <v>93.76</v>
      </c>
      <c r="K80" s="3">
        <f>IF(Inputs!$B$27&lt;&gt;"Ready to model","PENDING INPUTS",MIN(C80+E80,MAX(0,H80-J80)))</f>
        <v>0</v>
      </c>
      <c r="L80" s="3">
        <f>IF(Inputs!$B$27&lt;&gt;"Ready to model","PENDING INPUTS",MAX(0,B80+D80-J80))</f>
        <v>4687.9100000000008</v>
      </c>
      <c r="M80" s="3">
        <f>IF(Inputs!$B$27&lt;&gt;"Ready to model","PENDING INPUTS",MAX(0,C80+E80-K80))</f>
        <v>0</v>
      </c>
      <c r="N80" s="3">
        <f>IF(Inputs!$B$27&lt;&gt;"Ready to model","PENDING INPUTS",L80+M80)</f>
        <v>4687.9100000000008</v>
      </c>
      <c r="O80" s="3">
        <f>IF(Inputs!$B$27&lt;&gt;"Ready to model","PENDING INPUTS",D80+E80+O79)</f>
        <v>8228.4000000000069</v>
      </c>
      <c r="P80" s="3">
        <f>IF(Inputs!$B$27&lt;&gt;"Ready to model","PENDING INPUTS",J80+K80+P79)</f>
        <v>13614.490000000011</v>
      </c>
    </row>
    <row r="81" spans="1:16" ht="27.95" customHeight="1" x14ac:dyDescent="0.25">
      <c r="A81">
        <v>77</v>
      </c>
      <c r="B81" s="3">
        <f>IF(Inputs!$B$27&lt;&gt;"Ready to model","PENDING INPUTS",L80)</f>
        <v>4687.9100000000008</v>
      </c>
      <c r="C81" s="3">
        <f>IF(Inputs!$B$27&lt;&gt;"Ready to model","PENDING INPUTS",M80)</f>
        <v>0</v>
      </c>
      <c r="D81" s="3">
        <f>IF(Inputs!$B$27&lt;&gt;"Ready to model","PENDING INPUTS",ROUND(B81*(IF(A81&lt;=Inputs!$B$13,Inputs!$B$12,Inputs!$B$14))/12,2))</f>
        <v>93.76</v>
      </c>
      <c r="E81" s="3">
        <f>IF(Inputs!$B$27&lt;&gt;"Ready to model","PENDING INPUTS",ROUND(C81*Inputs!$B$5/12,2))</f>
        <v>0</v>
      </c>
      <c r="F81" s="3">
        <f>IF(Inputs!$B$27&lt;&gt;"Ready to model","PENDING INPUTS",MIN(B81+D81,MAX(Inputs!$B$16,ROUND(B81*Inputs!$B$15,2))))</f>
        <v>93.76</v>
      </c>
      <c r="G81" s="3">
        <f>IF(Inputs!$B$27&lt;&gt;"Ready to model","PENDING INPUTS",MIN(C81+E81,Inputs!$B$9))</f>
        <v>0</v>
      </c>
      <c r="H81" s="3">
        <f>IF(Inputs!$B$27&lt;&gt;"Ready to model","PENDING INPUTS",F81+G81)</f>
        <v>93.76</v>
      </c>
      <c r="I81" s="3">
        <f>IF(Inputs!$B$27&lt;&gt;"Ready to model","PENDING INPUTS",MAX(0,F81+G81-H81))</f>
        <v>0</v>
      </c>
      <c r="J81" s="3">
        <f>IF(Inputs!$B$27&lt;&gt;"Ready to model","PENDING INPUTS",IF(F81+G81&gt;H81,IF(F81+G81=0,0,H81*F81/(F81+G81)),MIN(B81+D81,F81+MAX(0,H81-F81-G81-IF((IF(A81&lt;=Inputs!$B$13,Inputs!$B$12,Inputs!$B$14))&lt;Inputs!$B$5,C81+E81-G81,0)))))</f>
        <v>93.76</v>
      </c>
      <c r="K81" s="3">
        <f>IF(Inputs!$B$27&lt;&gt;"Ready to model","PENDING INPUTS",MIN(C81+E81,MAX(0,H81-J81)))</f>
        <v>0</v>
      </c>
      <c r="L81" s="3">
        <f>IF(Inputs!$B$27&lt;&gt;"Ready to model","PENDING INPUTS",MAX(0,B81+D81-J81))</f>
        <v>4687.9100000000008</v>
      </c>
      <c r="M81" s="3">
        <f>IF(Inputs!$B$27&lt;&gt;"Ready to model","PENDING INPUTS",MAX(0,C81+E81-K81))</f>
        <v>0</v>
      </c>
      <c r="N81" s="3">
        <f>IF(Inputs!$B$27&lt;&gt;"Ready to model","PENDING INPUTS",L81+M81)</f>
        <v>4687.9100000000008</v>
      </c>
      <c r="O81" s="3">
        <f>IF(Inputs!$B$27&lt;&gt;"Ready to model","PENDING INPUTS",D81+E81+O80)</f>
        <v>8322.1600000000071</v>
      </c>
      <c r="P81" s="3">
        <f>IF(Inputs!$B$27&lt;&gt;"Ready to model","PENDING INPUTS",J81+K81+P80)</f>
        <v>13708.250000000011</v>
      </c>
    </row>
    <row r="82" spans="1:16" ht="27.95" customHeight="1" x14ac:dyDescent="0.25">
      <c r="A82">
        <v>78</v>
      </c>
      <c r="B82" s="3">
        <f>IF(Inputs!$B$27&lt;&gt;"Ready to model","PENDING INPUTS",L81)</f>
        <v>4687.9100000000008</v>
      </c>
      <c r="C82" s="3">
        <f>IF(Inputs!$B$27&lt;&gt;"Ready to model","PENDING INPUTS",M81)</f>
        <v>0</v>
      </c>
      <c r="D82" s="3">
        <f>IF(Inputs!$B$27&lt;&gt;"Ready to model","PENDING INPUTS",ROUND(B82*(IF(A82&lt;=Inputs!$B$13,Inputs!$B$12,Inputs!$B$14))/12,2))</f>
        <v>93.76</v>
      </c>
      <c r="E82" s="3">
        <f>IF(Inputs!$B$27&lt;&gt;"Ready to model","PENDING INPUTS",ROUND(C82*Inputs!$B$5/12,2))</f>
        <v>0</v>
      </c>
      <c r="F82" s="3">
        <f>IF(Inputs!$B$27&lt;&gt;"Ready to model","PENDING INPUTS",MIN(B82+D82,MAX(Inputs!$B$16,ROUND(B82*Inputs!$B$15,2))))</f>
        <v>93.76</v>
      </c>
      <c r="G82" s="3">
        <f>IF(Inputs!$B$27&lt;&gt;"Ready to model","PENDING INPUTS",MIN(C82+E82,Inputs!$B$9))</f>
        <v>0</v>
      </c>
      <c r="H82" s="3">
        <f>IF(Inputs!$B$27&lt;&gt;"Ready to model","PENDING INPUTS",F82+G82)</f>
        <v>93.76</v>
      </c>
      <c r="I82" s="3">
        <f>IF(Inputs!$B$27&lt;&gt;"Ready to model","PENDING INPUTS",MAX(0,F82+G82-H82))</f>
        <v>0</v>
      </c>
      <c r="J82" s="3">
        <f>IF(Inputs!$B$27&lt;&gt;"Ready to model","PENDING INPUTS",IF(F82+G82&gt;H82,IF(F82+G82=0,0,H82*F82/(F82+G82)),MIN(B82+D82,F82+MAX(0,H82-F82-G82-IF((IF(A82&lt;=Inputs!$B$13,Inputs!$B$12,Inputs!$B$14))&lt;Inputs!$B$5,C82+E82-G82,0)))))</f>
        <v>93.76</v>
      </c>
      <c r="K82" s="3">
        <f>IF(Inputs!$B$27&lt;&gt;"Ready to model","PENDING INPUTS",MIN(C82+E82,MAX(0,H82-J82)))</f>
        <v>0</v>
      </c>
      <c r="L82" s="3">
        <f>IF(Inputs!$B$27&lt;&gt;"Ready to model","PENDING INPUTS",MAX(0,B82+D82-J82))</f>
        <v>4687.9100000000008</v>
      </c>
      <c r="M82" s="3">
        <f>IF(Inputs!$B$27&lt;&gt;"Ready to model","PENDING INPUTS",MAX(0,C82+E82-K82))</f>
        <v>0</v>
      </c>
      <c r="N82" s="3">
        <f>IF(Inputs!$B$27&lt;&gt;"Ready to model","PENDING INPUTS",L82+M82)</f>
        <v>4687.9100000000008</v>
      </c>
      <c r="O82" s="3">
        <f>IF(Inputs!$B$27&lt;&gt;"Ready to model","PENDING INPUTS",D82+E82+O81)</f>
        <v>8415.9200000000073</v>
      </c>
      <c r="P82" s="3">
        <f>IF(Inputs!$B$27&lt;&gt;"Ready to model","PENDING INPUTS",J82+K82+P81)</f>
        <v>13802.010000000011</v>
      </c>
    </row>
    <row r="83" spans="1:16" ht="27.95" customHeight="1" x14ac:dyDescent="0.25">
      <c r="A83">
        <v>79</v>
      </c>
      <c r="B83" s="3">
        <f>IF(Inputs!$B$27&lt;&gt;"Ready to model","PENDING INPUTS",L82)</f>
        <v>4687.9100000000008</v>
      </c>
      <c r="C83" s="3">
        <f>IF(Inputs!$B$27&lt;&gt;"Ready to model","PENDING INPUTS",M82)</f>
        <v>0</v>
      </c>
      <c r="D83" s="3">
        <f>IF(Inputs!$B$27&lt;&gt;"Ready to model","PENDING INPUTS",ROUND(B83*(IF(A83&lt;=Inputs!$B$13,Inputs!$B$12,Inputs!$B$14))/12,2))</f>
        <v>93.76</v>
      </c>
      <c r="E83" s="3">
        <f>IF(Inputs!$B$27&lt;&gt;"Ready to model","PENDING INPUTS",ROUND(C83*Inputs!$B$5/12,2))</f>
        <v>0</v>
      </c>
      <c r="F83" s="3">
        <f>IF(Inputs!$B$27&lt;&gt;"Ready to model","PENDING INPUTS",MIN(B83+D83,MAX(Inputs!$B$16,ROUND(B83*Inputs!$B$15,2))))</f>
        <v>93.76</v>
      </c>
      <c r="G83" s="3">
        <f>IF(Inputs!$B$27&lt;&gt;"Ready to model","PENDING INPUTS",MIN(C83+E83,Inputs!$B$9))</f>
        <v>0</v>
      </c>
      <c r="H83" s="3">
        <f>IF(Inputs!$B$27&lt;&gt;"Ready to model","PENDING INPUTS",F83+G83)</f>
        <v>93.76</v>
      </c>
      <c r="I83" s="3">
        <f>IF(Inputs!$B$27&lt;&gt;"Ready to model","PENDING INPUTS",MAX(0,F83+G83-H83))</f>
        <v>0</v>
      </c>
      <c r="J83" s="3">
        <f>IF(Inputs!$B$27&lt;&gt;"Ready to model","PENDING INPUTS",IF(F83+G83&gt;H83,IF(F83+G83=0,0,H83*F83/(F83+G83)),MIN(B83+D83,F83+MAX(0,H83-F83-G83-IF((IF(A83&lt;=Inputs!$B$13,Inputs!$B$12,Inputs!$B$14))&lt;Inputs!$B$5,C83+E83-G83,0)))))</f>
        <v>93.76</v>
      </c>
      <c r="K83" s="3">
        <f>IF(Inputs!$B$27&lt;&gt;"Ready to model","PENDING INPUTS",MIN(C83+E83,MAX(0,H83-J83)))</f>
        <v>0</v>
      </c>
      <c r="L83" s="3">
        <f>IF(Inputs!$B$27&lt;&gt;"Ready to model","PENDING INPUTS",MAX(0,B83+D83-J83))</f>
        <v>4687.9100000000008</v>
      </c>
      <c r="M83" s="3">
        <f>IF(Inputs!$B$27&lt;&gt;"Ready to model","PENDING INPUTS",MAX(0,C83+E83-K83))</f>
        <v>0</v>
      </c>
      <c r="N83" s="3">
        <f>IF(Inputs!$B$27&lt;&gt;"Ready to model","PENDING INPUTS",L83+M83)</f>
        <v>4687.9100000000008</v>
      </c>
      <c r="O83" s="3">
        <f>IF(Inputs!$B$27&lt;&gt;"Ready to model","PENDING INPUTS",D83+E83+O82)</f>
        <v>8509.6800000000076</v>
      </c>
      <c r="P83" s="3">
        <f>IF(Inputs!$B$27&lt;&gt;"Ready to model","PENDING INPUTS",J83+K83+P82)</f>
        <v>13895.770000000011</v>
      </c>
    </row>
    <row r="84" spans="1:16" ht="27.95" customHeight="1" x14ac:dyDescent="0.25">
      <c r="A84">
        <v>80</v>
      </c>
      <c r="B84" s="3">
        <f>IF(Inputs!$B$27&lt;&gt;"Ready to model","PENDING INPUTS",L83)</f>
        <v>4687.9100000000008</v>
      </c>
      <c r="C84" s="3">
        <f>IF(Inputs!$B$27&lt;&gt;"Ready to model","PENDING INPUTS",M83)</f>
        <v>0</v>
      </c>
      <c r="D84" s="3">
        <f>IF(Inputs!$B$27&lt;&gt;"Ready to model","PENDING INPUTS",ROUND(B84*(IF(A84&lt;=Inputs!$B$13,Inputs!$B$12,Inputs!$B$14))/12,2))</f>
        <v>93.76</v>
      </c>
      <c r="E84" s="3">
        <f>IF(Inputs!$B$27&lt;&gt;"Ready to model","PENDING INPUTS",ROUND(C84*Inputs!$B$5/12,2))</f>
        <v>0</v>
      </c>
      <c r="F84" s="3">
        <f>IF(Inputs!$B$27&lt;&gt;"Ready to model","PENDING INPUTS",MIN(B84+D84,MAX(Inputs!$B$16,ROUND(B84*Inputs!$B$15,2))))</f>
        <v>93.76</v>
      </c>
      <c r="G84" s="3">
        <f>IF(Inputs!$B$27&lt;&gt;"Ready to model","PENDING INPUTS",MIN(C84+E84,Inputs!$B$9))</f>
        <v>0</v>
      </c>
      <c r="H84" s="3">
        <f>IF(Inputs!$B$27&lt;&gt;"Ready to model","PENDING INPUTS",F84+G84)</f>
        <v>93.76</v>
      </c>
      <c r="I84" s="3">
        <f>IF(Inputs!$B$27&lt;&gt;"Ready to model","PENDING INPUTS",MAX(0,F84+G84-H84))</f>
        <v>0</v>
      </c>
      <c r="J84" s="3">
        <f>IF(Inputs!$B$27&lt;&gt;"Ready to model","PENDING INPUTS",IF(F84+G84&gt;H84,IF(F84+G84=0,0,H84*F84/(F84+G84)),MIN(B84+D84,F84+MAX(0,H84-F84-G84-IF((IF(A84&lt;=Inputs!$B$13,Inputs!$B$12,Inputs!$B$14))&lt;Inputs!$B$5,C84+E84-G84,0)))))</f>
        <v>93.76</v>
      </c>
      <c r="K84" s="3">
        <f>IF(Inputs!$B$27&lt;&gt;"Ready to model","PENDING INPUTS",MIN(C84+E84,MAX(0,H84-J84)))</f>
        <v>0</v>
      </c>
      <c r="L84" s="3">
        <f>IF(Inputs!$B$27&lt;&gt;"Ready to model","PENDING INPUTS",MAX(0,B84+D84-J84))</f>
        <v>4687.9100000000008</v>
      </c>
      <c r="M84" s="3">
        <f>IF(Inputs!$B$27&lt;&gt;"Ready to model","PENDING INPUTS",MAX(0,C84+E84-K84))</f>
        <v>0</v>
      </c>
      <c r="N84" s="3">
        <f>IF(Inputs!$B$27&lt;&gt;"Ready to model","PENDING INPUTS",L84+M84)</f>
        <v>4687.9100000000008</v>
      </c>
      <c r="O84" s="3">
        <f>IF(Inputs!$B$27&lt;&gt;"Ready to model","PENDING INPUTS",D84+E84+O83)</f>
        <v>8603.4400000000078</v>
      </c>
      <c r="P84" s="3">
        <f>IF(Inputs!$B$27&lt;&gt;"Ready to model","PENDING INPUTS",J84+K84+P83)</f>
        <v>13989.530000000012</v>
      </c>
    </row>
    <row r="85" spans="1:16" ht="27.95" customHeight="1" x14ac:dyDescent="0.25">
      <c r="A85">
        <v>81</v>
      </c>
      <c r="B85" s="3">
        <f>IF(Inputs!$B$27&lt;&gt;"Ready to model","PENDING INPUTS",L84)</f>
        <v>4687.9100000000008</v>
      </c>
      <c r="C85" s="3">
        <f>IF(Inputs!$B$27&lt;&gt;"Ready to model","PENDING INPUTS",M84)</f>
        <v>0</v>
      </c>
      <c r="D85" s="3">
        <f>IF(Inputs!$B$27&lt;&gt;"Ready to model","PENDING INPUTS",ROUND(B85*(IF(A85&lt;=Inputs!$B$13,Inputs!$B$12,Inputs!$B$14))/12,2))</f>
        <v>93.76</v>
      </c>
      <c r="E85" s="3">
        <f>IF(Inputs!$B$27&lt;&gt;"Ready to model","PENDING INPUTS",ROUND(C85*Inputs!$B$5/12,2))</f>
        <v>0</v>
      </c>
      <c r="F85" s="3">
        <f>IF(Inputs!$B$27&lt;&gt;"Ready to model","PENDING INPUTS",MIN(B85+D85,MAX(Inputs!$B$16,ROUND(B85*Inputs!$B$15,2))))</f>
        <v>93.76</v>
      </c>
      <c r="G85" s="3">
        <f>IF(Inputs!$B$27&lt;&gt;"Ready to model","PENDING INPUTS",MIN(C85+E85,Inputs!$B$9))</f>
        <v>0</v>
      </c>
      <c r="H85" s="3">
        <f>IF(Inputs!$B$27&lt;&gt;"Ready to model","PENDING INPUTS",F85+G85)</f>
        <v>93.76</v>
      </c>
      <c r="I85" s="3">
        <f>IF(Inputs!$B$27&lt;&gt;"Ready to model","PENDING INPUTS",MAX(0,F85+G85-H85))</f>
        <v>0</v>
      </c>
      <c r="J85" s="3">
        <f>IF(Inputs!$B$27&lt;&gt;"Ready to model","PENDING INPUTS",IF(F85+G85&gt;H85,IF(F85+G85=0,0,H85*F85/(F85+G85)),MIN(B85+D85,F85+MAX(0,H85-F85-G85-IF((IF(A85&lt;=Inputs!$B$13,Inputs!$B$12,Inputs!$B$14))&lt;Inputs!$B$5,C85+E85-G85,0)))))</f>
        <v>93.76</v>
      </c>
      <c r="K85" s="3">
        <f>IF(Inputs!$B$27&lt;&gt;"Ready to model","PENDING INPUTS",MIN(C85+E85,MAX(0,H85-J85)))</f>
        <v>0</v>
      </c>
      <c r="L85" s="3">
        <f>IF(Inputs!$B$27&lt;&gt;"Ready to model","PENDING INPUTS",MAX(0,B85+D85-J85))</f>
        <v>4687.9100000000008</v>
      </c>
      <c r="M85" s="3">
        <f>IF(Inputs!$B$27&lt;&gt;"Ready to model","PENDING INPUTS",MAX(0,C85+E85-K85))</f>
        <v>0</v>
      </c>
      <c r="N85" s="3">
        <f>IF(Inputs!$B$27&lt;&gt;"Ready to model","PENDING INPUTS",L85+M85)</f>
        <v>4687.9100000000008</v>
      </c>
      <c r="O85" s="3">
        <f>IF(Inputs!$B$27&lt;&gt;"Ready to model","PENDING INPUTS",D85+E85+O84)</f>
        <v>8697.200000000008</v>
      </c>
      <c r="P85" s="3">
        <f>IF(Inputs!$B$27&lt;&gt;"Ready to model","PENDING INPUTS",J85+K85+P84)</f>
        <v>14083.290000000012</v>
      </c>
    </row>
    <row r="86" spans="1:16" ht="27.95" customHeight="1" x14ac:dyDescent="0.25">
      <c r="A86">
        <v>82</v>
      </c>
      <c r="B86" s="3">
        <f>IF(Inputs!$B$27&lt;&gt;"Ready to model","PENDING INPUTS",L85)</f>
        <v>4687.9100000000008</v>
      </c>
      <c r="C86" s="3">
        <f>IF(Inputs!$B$27&lt;&gt;"Ready to model","PENDING INPUTS",M85)</f>
        <v>0</v>
      </c>
      <c r="D86" s="3">
        <f>IF(Inputs!$B$27&lt;&gt;"Ready to model","PENDING INPUTS",ROUND(B86*(IF(A86&lt;=Inputs!$B$13,Inputs!$B$12,Inputs!$B$14))/12,2))</f>
        <v>93.76</v>
      </c>
      <c r="E86" s="3">
        <f>IF(Inputs!$B$27&lt;&gt;"Ready to model","PENDING INPUTS",ROUND(C86*Inputs!$B$5/12,2))</f>
        <v>0</v>
      </c>
      <c r="F86" s="3">
        <f>IF(Inputs!$B$27&lt;&gt;"Ready to model","PENDING INPUTS",MIN(B86+D86,MAX(Inputs!$B$16,ROUND(B86*Inputs!$B$15,2))))</f>
        <v>93.76</v>
      </c>
      <c r="G86" s="3">
        <f>IF(Inputs!$B$27&lt;&gt;"Ready to model","PENDING INPUTS",MIN(C86+E86,Inputs!$B$9))</f>
        <v>0</v>
      </c>
      <c r="H86" s="3">
        <f>IF(Inputs!$B$27&lt;&gt;"Ready to model","PENDING INPUTS",F86+G86)</f>
        <v>93.76</v>
      </c>
      <c r="I86" s="3">
        <f>IF(Inputs!$B$27&lt;&gt;"Ready to model","PENDING INPUTS",MAX(0,F86+G86-H86))</f>
        <v>0</v>
      </c>
      <c r="J86" s="3">
        <f>IF(Inputs!$B$27&lt;&gt;"Ready to model","PENDING INPUTS",IF(F86+G86&gt;H86,IF(F86+G86=0,0,H86*F86/(F86+G86)),MIN(B86+D86,F86+MAX(0,H86-F86-G86-IF((IF(A86&lt;=Inputs!$B$13,Inputs!$B$12,Inputs!$B$14))&lt;Inputs!$B$5,C86+E86-G86,0)))))</f>
        <v>93.76</v>
      </c>
      <c r="K86" s="3">
        <f>IF(Inputs!$B$27&lt;&gt;"Ready to model","PENDING INPUTS",MIN(C86+E86,MAX(0,H86-J86)))</f>
        <v>0</v>
      </c>
      <c r="L86" s="3">
        <f>IF(Inputs!$B$27&lt;&gt;"Ready to model","PENDING INPUTS",MAX(0,B86+D86-J86))</f>
        <v>4687.9100000000008</v>
      </c>
      <c r="M86" s="3">
        <f>IF(Inputs!$B$27&lt;&gt;"Ready to model","PENDING INPUTS",MAX(0,C86+E86-K86))</f>
        <v>0</v>
      </c>
      <c r="N86" s="3">
        <f>IF(Inputs!$B$27&lt;&gt;"Ready to model","PENDING INPUTS",L86+M86)</f>
        <v>4687.9100000000008</v>
      </c>
      <c r="O86" s="3">
        <f>IF(Inputs!$B$27&lt;&gt;"Ready to model","PENDING INPUTS",D86+E86+O85)</f>
        <v>8790.9600000000082</v>
      </c>
      <c r="P86" s="3">
        <f>IF(Inputs!$B$27&lt;&gt;"Ready to model","PENDING INPUTS",J86+K86+P85)</f>
        <v>14177.050000000012</v>
      </c>
    </row>
    <row r="87" spans="1:16" ht="27.95" customHeight="1" x14ac:dyDescent="0.25">
      <c r="A87">
        <v>83</v>
      </c>
      <c r="B87" s="3">
        <f>IF(Inputs!$B$27&lt;&gt;"Ready to model","PENDING INPUTS",L86)</f>
        <v>4687.9100000000008</v>
      </c>
      <c r="C87" s="3">
        <f>IF(Inputs!$B$27&lt;&gt;"Ready to model","PENDING INPUTS",M86)</f>
        <v>0</v>
      </c>
      <c r="D87" s="3">
        <f>IF(Inputs!$B$27&lt;&gt;"Ready to model","PENDING INPUTS",ROUND(B87*(IF(A87&lt;=Inputs!$B$13,Inputs!$B$12,Inputs!$B$14))/12,2))</f>
        <v>93.76</v>
      </c>
      <c r="E87" s="3">
        <f>IF(Inputs!$B$27&lt;&gt;"Ready to model","PENDING INPUTS",ROUND(C87*Inputs!$B$5/12,2))</f>
        <v>0</v>
      </c>
      <c r="F87" s="3">
        <f>IF(Inputs!$B$27&lt;&gt;"Ready to model","PENDING INPUTS",MIN(B87+D87,MAX(Inputs!$B$16,ROUND(B87*Inputs!$B$15,2))))</f>
        <v>93.76</v>
      </c>
      <c r="G87" s="3">
        <f>IF(Inputs!$B$27&lt;&gt;"Ready to model","PENDING INPUTS",MIN(C87+E87,Inputs!$B$9))</f>
        <v>0</v>
      </c>
      <c r="H87" s="3">
        <f>IF(Inputs!$B$27&lt;&gt;"Ready to model","PENDING INPUTS",F87+G87)</f>
        <v>93.76</v>
      </c>
      <c r="I87" s="3">
        <f>IF(Inputs!$B$27&lt;&gt;"Ready to model","PENDING INPUTS",MAX(0,F87+G87-H87))</f>
        <v>0</v>
      </c>
      <c r="J87" s="3">
        <f>IF(Inputs!$B$27&lt;&gt;"Ready to model","PENDING INPUTS",IF(F87+G87&gt;H87,IF(F87+G87=0,0,H87*F87/(F87+G87)),MIN(B87+D87,F87+MAX(0,H87-F87-G87-IF((IF(A87&lt;=Inputs!$B$13,Inputs!$B$12,Inputs!$B$14))&lt;Inputs!$B$5,C87+E87-G87,0)))))</f>
        <v>93.76</v>
      </c>
      <c r="K87" s="3">
        <f>IF(Inputs!$B$27&lt;&gt;"Ready to model","PENDING INPUTS",MIN(C87+E87,MAX(0,H87-J87)))</f>
        <v>0</v>
      </c>
      <c r="L87" s="3">
        <f>IF(Inputs!$B$27&lt;&gt;"Ready to model","PENDING INPUTS",MAX(0,B87+D87-J87))</f>
        <v>4687.9100000000008</v>
      </c>
      <c r="M87" s="3">
        <f>IF(Inputs!$B$27&lt;&gt;"Ready to model","PENDING INPUTS",MAX(0,C87+E87-K87))</f>
        <v>0</v>
      </c>
      <c r="N87" s="3">
        <f>IF(Inputs!$B$27&lt;&gt;"Ready to model","PENDING INPUTS",L87+M87)</f>
        <v>4687.9100000000008</v>
      </c>
      <c r="O87" s="3">
        <f>IF(Inputs!$B$27&lt;&gt;"Ready to model","PENDING INPUTS",D87+E87+O86)</f>
        <v>8884.7200000000084</v>
      </c>
      <c r="P87" s="3">
        <f>IF(Inputs!$B$27&lt;&gt;"Ready to model","PENDING INPUTS",J87+K87+P86)</f>
        <v>14270.810000000012</v>
      </c>
    </row>
    <row r="88" spans="1:16" ht="27.95" customHeight="1" x14ac:dyDescent="0.25">
      <c r="A88">
        <v>84</v>
      </c>
      <c r="B88" s="3">
        <f>IF(Inputs!$B$27&lt;&gt;"Ready to model","PENDING INPUTS",L87)</f>
        <v>4687.9100000000008</v>
      </c>
      <c r="C88" s="3">
        <f>IF(Inputs!$B$27&lt;&gt;"Ready to model","PENDING INPUTS",M87)</f>
        <v>0</v>
      </c>
      <c r="D88" s="3">
        <f>IF(Inputs!$B$27&lt;&gt;"Ready to model","PENDING INPUTS",ROUND(B88*(IF(A88&lt;=Inputs!$B$13,Inputs!$B$12,Inputs!$B$14))/12,2))</f>
        <v>93.76</v>
      </c>
      <c r="E88" s="3">
        <f>IF(Inputs!$B$27&lt;&gt;"Ready to model","PENDING INPUTS",ROUND(C88*Inputs!$B$5/12,2))</f>
        <v>0</v>
      </c>
      <c r="F88" s="3">
        <f>IF(Inputs!$B$27&lt;&gt;"Ready to model","PENDING INPUTS",MIN(B88+D88,MAX(Inputs!$B$16,ROUND(B88*Inputs!$B$15,2))))</f>
        <v>93.76</v>
      </c>
      <c r="G88" s="3">
        <f>IF(Inputs!$B$27&lt;&gt;"Ready to model","PENDING INPUTS",MIN(C88+E88,Inputs!$B$9))</f>
        <v>0</v>
      </c>
      <c r="H88" s="3">
        <f>IF(Inputs!$B$27&lt;&gt;"Ready to model","PENDING INPUTS",F88+G88)</f>
        <v>93.76</v>
      </c>
      <c r="I88" s="3">
        <f>IF(Inputs!$B$27&lt;&gt;"Ready to model","PENDING INPUTS",MAX(0,F88+G88-H88))</f>
        <v>0</v>
      </c>
      <c r="J88" s="3">
        <f>IF(Inputs!$B$27&lt;&gt;"Ready to model","PENDING INPUTS",IF(F88+G88&gt;H88,IF(F88+G88=0,0,H88*F88/(F88+G88)),MIN(B88+D88,F88+MAX(0,H88-F88-G88-IF((IF(A88&lt;=Inputs!$B$13,Inputs!$B$12,Inputs!$B$14))&lt;Inputs!$B$5,C88+E88-G88,0)))))</f>
        <v>93.76</v>
      </c>
      <c r="K88" s="3">
        <f>IF(Inputs!$B$27&lt;&gt;"Ready to model","PENDING INPUTS",MIN(C88+E88,MAX(0,H88-J88)))</f>
        <v>0</v>
      </c>
      <c r="L88" s="3">
        <f>IF(Inputs!$B$27&lt;&gt;"Ready to model","PENDING INPUTS",MAX(0,B88+D88-J88))</f>
        <v>4687.9100000000008</v>
      </c>
      <c r="M88" s="3">
        <f>IF(Inputs!$B$27&lt;&gt;"Ready to model","PENDING INPUTS",MAX(0,C88+E88-K88))</f>
        <v>0</v>
      </c>
      <c r="N88" s="3">
        <f>IF(Inputs!$B$27&lt;&gt;"Ready to model","PENDING INPUTS",L88+M88)</f>
        <v>4687.9100000000008</v>
      </c>
      <c r="O88" s="3">
        <f>IF(Inputs!$B$27&lt;&gt;"Ready to model","PENDING INPUTS",D88+E88+O87)</f>
        <v>8978.4800000000087</v>
      </c>
      <c r="P88" s="3">
        <f>IF(Inputs!$B$27&lt;&gt;"Ready to model","PENDING INPUTS",J88+K88+P87)</f>
        <v>14364.570000000012</v>
      </c>
    </row>
    <row r="89" spans="1:16" ht="27.95" customHeight="1" x14ac:dyDescent="0.25">
      <c r="A89">
        <v>85</v>
      </c>
      <c r="B89" s="3">
        <f>IF(Inputs!$B$27&lt;&gt;"Ready to model","PENDING INPUTS",L88)</f>
        <v>4687.9100000000008</v>
      </c>
      <c r="C89" s="3">
        <f>IF(Inputs!$B$27&lt;&gt;"Ready to model","PENDING INPUTS",M88)</f>
        <v>0</v>
      </c>
      <c r="D89" s="3">
        <f>IF(Inputs!$B$27&lt;&gt;"Ready to model","PENDING INPUTS",ROUND(B89*(IF(A89&lt;=Inputs!$B$13,Inputs!$B$12,Inputs!$B$14))/12,2))</f>
        <v>93.76</v>
      </c>
      <c r="E89" s="3">
        <f>IF(Inputs!$B$27&lt;&gt;"Ready to model","PENDING INPUTS",ROUND(C89*Inputs!$B$5/12,2))</f>
        <v>0</v>
      </c>
      <c r="F89" s="3">
        <f>IF(Inputs!$B$27&lt;&gt;"Ready to model","PENDING INPUTS",MIN(B89+D89,MAX(Inputs!$B$16,ROUND(B89*Inputs!$B$15,2))))</f>
        <v>93.76</v>
      </c>
      <c r="G89" s="3">
        <f>IF(Inputs!$B$27&lt;&gt;"Ready to model","PENDING INPUTS",MIN(C89+E89,Inputs!$B$9))</f>
        <v>0</v>
      </c>
      <c r="H89" s="3">
        <f>IF(Inputs!$B$27&lt;&gt;"Ready to model","PENDING INPUTS",F89+G89)</f>
        <v>93.76</v>
      </c>
      <c r="I89" s="3">
        <f>IF(Inputs!$B$27&lt;&gt;"Ready to model","PENDING INPUTS",MAX(0,F89+G89-H89))</f>
        <v>0</v>
      </c>
      <c r="J89" s="3">
        <f>IF(Inputs!$B$27&lt;&gt;"Ready to model","PENDING INPUTS",IF(F89+G89&gt;H89,IF(F89+G89=0,0,H89*F89/(F89+G89)),MIN(B89+D89,F89+MAX(0,H89-F89-G89-IF((IF(A89&lt;=Inputs!$B$13,Inputs!$B$12,Inputs!$B$14))&lt;Inputs!$B$5,C89+E89-G89,0)))))</f>
        <v>93.76</v>
      </c>
      <c r="K89" s="3">
        <f>IF(Inputs!$B$27&lt;&gt;"Ready to model","PENDING INPUTS",MIN(C89+E89,MAX(0,H89-J89)))</f>
        <v>0</v>
      </c>
      <c r="L89" s="3">
        <f>IF(Inputs!$B$27&lt;&gt;"Ready to model","PENDING INPUTS",MAX(0,B89+D89-J89))</f>
        <v>4687.9100000000008</v>
      </c>
      <c r="M89" s="3">
        <f>IF(Inputs!$B$27&lt;&gt;"Ready to model","PENDING INPUTS",MAX(0,C89+E89-K89))</f>
        <v>0</v>
      </c>
      <c r="N89" s="3">
        <f>IF(Inputs!$B$27&lt;&gt;"Ready to model","PENDING INPUTS",L89+M89)</f>
        <v>4687.9100000000008</v>
      </c>
      <c r="O89" s="3">
        <f>IF(Inputs!$B$27&lt;&gt;"Ready to model","PENDING INPUTS",D89+E89+O88)</f>
        <v>9072.2400000000089</v>
      </c>
      <c r="P89" s="3">
        <f>IF(Inputs!$B$27&lt;&gt;"Ready to model","PENDING INPUTS",J89+K89+P88)</f>
        <v>14458.330000000013</v>
      </c>
    </row>
    <row r="90" spans="1:16" ht="27.95" customHeight="1" x14ac:dyDescent="0.25">
      <c r="A90">
        <v>86</v>
      </c>
      <c r="B90" s="3">
        <f>IF(Inputs!$B$27&lt;&gt;"Ready to model","PENDING INPUTS",L89)</f>
        <v>4687.9100000000008</v>
      </c>
      <c r="C90" s="3">
        <f>IF(Inputs!$B$27&lt;&gt;"Ready to model","PENDING INPUTS",M89)</f>
        <v>0</v>
      </c>
      <c r="D90" s="3">
        <f>IF(Inputs!$B$27&lt;&gt;"Ready to model","PENDING INPUTS",ROUND(B90*(IF(A90&lt;=Inputs!$B$13,Inputs!$B$12,Inputs!$B$14))/12,2))</f>
        <v>93.76</v>
      </c>
      <c r="E90" s="3">
        <f>IF(Inputs!$B$27&lt;&gt;"Ready to model","PENDING INPUTS",ROUND(C90*Inputs!$B$5/12,2))</f>
        <v>0</v>
      </c>
      <c r="F90" s="3">
        <f>IF(Inputs!$B$27&lt;&gt;"Ready to model","PENDING INPUTS",MIN(B90+D90,MAX(Inputs!$B$16,ROUND(B90*Inputs!$B$15,2))))</f>
        <v>93.76</v>
      </c>
      <c r="G90" s="3">
        <f>IF(Inputs!$B$27&lt;&gt;"Ready to model","PENDING INPUTS",MIN(C90+E90,Inputs!$B$9))</f>
        <v>0</v>
      </c>
      <c r="H90" s="3">
        <f>IF(Inputs!$B$27&lt;&gt;"Ready to model","PENDING INPUTS",F90+G90)</f>
        <v>93.76</v>
      </c>
      <c r="I90" s="3">
        <f>IF(Inputs!$B$27&lt;&gt;"Ready to model","PENDING INPUTS",MAX(0,F90+G90-H90))</f>
        <v>0</v>
      </c>
      <c r="J90" s="3">
        <f>IF(Inputs!$B$27&lt;&gt;"Ready to model","PENDING INPUTS",IF(F90+G90&gt;H90,IF(F90+G90=0,0,H90*F90/(F90+G90)),MIN(B90+D90,F90+MAX(0,H90-F90-G90-IF((IF(A90&lt;=Inputs!$B$13,Inputs!$B$12,Inputs!$B$14))&lt;Inputs!$B$5,C90+E90-G90,0)))))</f>
        <v>93.76</v>
      </c>
      <c r="K90" s="3">
        <f>IF(Inputs!$B$27&lt;&gt;"Ready to model","PENDING INPUTS",MIN(C90+E90,MAX(0,H90-J90)))</f>
        <v>0</v>
      </c>
      <c r="L90" s="3">
        <f>IF(Inputs!$B$27&lt;&gt;"Ready to model","PENDING INPUTS",MAX(0,B90+D90-J90))</f>
        <v>4687.9100000000008</v>
      </c>
      <c r="M90" s="3">
        <f>IF(Inputs!$B$27&lt;&gt;"Ready to model","PENDING INPUTS",MAX(0,C90+E90-K90))</f>
        <v>0</v>
      </c>
      <c r="N90" s="3">
        <f>IF(Inputs!$B$27&lt;&gt;"Ready to model","PENDING INPUTS",L90+M90)</f>
        <v>4687.9100000000008</v>
      </c>
      <c r="O90" s="3">
        <f>IF(Inputs!$B$27&lt;&gt;"Ready to model","PENDING INPUTS",D90+E90+O89)</f>
        <v>9166.0000000000091</v>
      </c>
      <c r="P90" s="3">
        <f>IF(Inputs!$B$27&lt;&gt;"Ready to model","PENDING INPUTS",J90+K90+P89)</f>
        <v>14552.090000000013</v>
      </c>
    </row>
    <row r="91" spans="1:16" ht="27.95" customHeight="1" x14ac:dyDescent="0.25">
      <c r="A91">
        <v>87</v>
      </c>
      <c r="B91" s="3">
        <f>IF(Inputs!$B$27&lt;&gt;"Ready to model","PENDING INPUTS",L90)</f>
        <v>4687.9100000000008</v>
      </c>
      <c r="C91" s="3">
        <f>IF(Inputs!$B$27&lt;&gt;"Ready to model","PENDING INPUTS",M90)</f>
        <v>0</v>
      </c>
      <c r="D91" s="3">
        <f>IF(Inputs!$B$27&lt;&gt;"Ready to model","PENDING INPUTS",ROUND(B91*(IF(A91&lt;=Inputs!$B$13,Inputs!$B$12,Inputs!$B$14))/12,2))</f>
        <v>93.76</v>
      </c>
      <c r="E91" s="3">
        <f>IF(Inputs!$B$27&lt;&gt;"Ready to model","PENDING INPUTS",ROUND(C91*Inputs!$B$5/12,2))</f>
        <v>0</v>
      </c>
      <c r="F91" s="3">
        <f>IF(Inputs!$B$27&lt;&gt;"Ready to model","PENDING INPUTS",MIN(B91+D91,MAX(Inputs!$B$16,ROUND(B91*Inputs!$B$15,2))))</f>
        <v>93.76</v>
      </c>
      <c r="G91" s="3">
        <f>IF(Inputs!$B$27&lt;&gt;"Ready to model","PENDING INPUTS",MIN(C91+E91,Inputs!$B$9))</f>
        <v>0</v>
      </c>
      <c r="H91" s="3">
        <f>IF(Inputs!$B$27&lt;&gt;"Ready to model","PENDING INPUTS",F91+G91)</f>
        <v>93.76</v>
      </c>
      <c r="I91" s="3">
        <f>IF(Inputs!$B$27&lt;&gt;"Ready to model","PENDING INPUTS",MAX(0,F91+G91-H91))</f>
        <v>0</v>
      </c>
      <c r="J91" s="3">
        <f>IF(Inputs!$B$27&lt;&gt;"Ready to model","PENDING INPUTS",IF(F91+G91&gt;H91,IF(F91+G91=0,0,H91*F91/(F91+G91)),MIN(B91+D91,F91+MAX(0,H91-F91-G91-IF((IF(A91&lt;=Inputs!$B$13,Inputs!$B$12,Inputs!$B$14))&lt;Inputs!$B$5,C91+E91-G91,0)))))</f>
        <v>93.76</v>
      </c>
      <c r="K91" s="3">
        <f>IF(Inputs!$B$27&lt;&gt;"Ready to model","PENDING INPUTS",MIN(C91+E91,MAX(0,H91-J91)))</f>
        <v>0</v>
      </c>
      <c r="L91" s="3">
        <f>IF(Inputs!$B$27&lt;&gt;"Ready to model","PENDING INPUTS",MAX(0,B91+D91-J91))</f>
        <v>4687.9100000000008</v>
      </c>
      <c r="M91" s="3">
        <f>IF(Inputs!$B$27&lt;&gt;"Ready to model","PENDING INPUTS",MAX(0,C91+E91-K91))</f>
        <v>0</v>
      </c>
      <c r="N91" s="3">
        <f>IF(Inputs!$B$27&lt;&gt;"Ready to model","PENDING INPUTS",L91+M91)</f>
        <v>4687.9100000000008</v>
      </c>
      <c r="O91" s="3">
        <f>IF(Inputs!$B$27&lt;&gt;"Ready to model","PENDING INPUTS",D91+E91+O90)</f>
        <v>9259.7600000000093</v>
      </c>
      <c r="P91" s="3">
        <f>IF(Inputs!$B$27&lt;&gt;"Ready to model","PENDING INPUTS",J91+K91+P90)</f>
        <v>14645.850000000013</v>
      </c>
    </row>
    <row r="92" spans="1:16" ht="27.95" customHeight="1" x14ac:dyDescent="0.25">
      <c r="A92">
        <v>88</v>
      </c>
      <c r="B92" s="3">
        <f>IF(Inputs!$B$27&lt;&gt;"Ready to model","PENDING INPUTS",L91)</f>
        <v>4687.9100000000008</v>
      </c>
      <c r="C92" s="3">
        <f>IF(Inputs!$B$27&lt;&gt;"Ready to model","PENDING INPUTS",M91)</f>
        <v>0</v>
      </c>
      <c r="D92" s="3">
        <f>IF(Inputs!$B$27&lt;&gt;"Ready to model","PENDING INPUTS",ROUND(B92*(IF(A92&lt;=Inputs!$B$13,Inputs!$B$12,Inputs!$B$14))/12,2))</f>
        <v>93.76</v>
      </c>
      <c r="E92" s="3">
        <f>IF(Inputs!$B$27&lt;&gt;"Ready to model","PENDING INPUTS",ROUND(C92*Inputs!$B$5/12,2))</f>
        <v>0</v>
      </c>
      <c r="F92" s="3">
        <f>IF(Inputs!$B$27&lt;&gt;"Ready to model","PENDING INPUTS",MIN(B92+D92,MAX(Inputs!$B$16,ROUND(B92*Inputs!$B$15,2))))</f>
        <v>93.76</v>
      </c>
      <c r="G92" s="3">
        <f>IF(Inputs!$B$27&lt;&gt;"Ready to model","PENDING INPUTS",MIN(C92+E92,Inputs!$B$9))</f>
        <v>0</v>
      </c>
      <c r="H92" s="3">
        <f>IF(Inputs!$B$27&lt;&gt;"Ready to model","PENDING INPUTS",F92+G92)</f>
        <v>93.76</v>
      </c>
      <c r="I92" s="3">
        <f>IF(Inputs!$B$27&lt;&gt;"Ready to model","PENDING INPUTS",MAX(0,F92+G92-H92))</f>
        <v>0</v>
      </c>
      <c r="J92" s="3">
        <f>IF(Inputs!$B$27&lt;&gt;"Ready to model","PENDING INPUTS",IF(F92+G92&gt;H92,IF(F92+G92=0,0,H92*F92/(F92+G92)),MIN(B92+D92,F92+MAX(0,H92-F92-G92-IF((IF(A92&lt;=Inputs!$B$13,Inputs!$B$12,Inputs!$B$14))&lt;Inputs!$B$5,C92+E92-G92,0)))))</f>
        <v>93.76</v>
      </c>
      <c r="K92" s="3">
        <f>IF(Inputs!$B$27&lt;&gt;"Ready to model","PENDING INPUTS",MIN(C92+E92,MAX(0,H92-J92)))</f>
        <v>0</v>
      </c>
      <c r="L92" s="3">
        <f>IF(Inputs!$B$27&lt;&gt;"Ready to model","PENDING INPUTS",MAX(0,B92+D92-J92))</f>
        <v>4687.9100000000008</v>
      </c>
      <c r="M92" s="3">
        <f>IF(Inputs!$B$27&lt;&gt;"Ready to model","PENDING INPUTS",MAX(0,C92+E92-K92))</f>
        <v>0</v>
      </c>
      <c r="N92" s="3">
        <f>IF(Inputs!$B$27&lt;&gt;"Ready to model","PENDING INPUTS",L92+M92)</f>
        <v>4687.9100000000008</v>
      </c>
      <c r="O92" s="3">
        <f>IF(Inputs!$B$27&lt;&gt;"Ready to model","PENDING INPUTS",D92+E92+O91)</f>
        <v>9353.5200000000095</v>
      </c>
      <c r="P92" s="3">
        <f>IF(Inputs!$B$27&lt;&gt;"Ready to model","PENDING INPUTS",J92+K92+P91)</f>
        <v>14739.610000000013</v>
      </c>
    </row>
    <row r="93" spans="1:16" ht="27.95" customHeight="1" x14ac:dyDescent="0.25">
      <c r="A93">
        <v>89</v>
      </c>
      <c r="B93" s="3">
        <f>IF(Inputs!$B$27&lt;&gt;"Ready to model","PENDING INPUTS",L92)</f>
        <v>4687.9100000000008</v>
      </c>
      <c r="C93" s="3">
        <f>IF(Inputs!$B$27&lt;&gt;"Ready to model","PENDING INPUTS",M92)</f>
        <v>0</v>
      </c>
      <c r="D93" s="3">
        <f>IF(Inputs!$B$27&lt;&gt;"Ready to model","PENDING INPUTS",ROUND(B93*(IF(A93&lt;=Inputs!$B$13,Inputs!$B$12,Inputs!$B$14))/12,2))</f>
        <v>93.76</v>
      </c>
      <c r="E93" s="3">
        <f>IF(Inputs!$B$27&lt;&gt;"Ready to model","PENDING INPUTS",ROUND(C93*Inputs!$B$5/12,2))</f>
        <v>0</v>
      </c>
      <c r="F93" s="3">
        <f>IF(Inputs!$B$27&lt;&gt;"Ready to model","PENDING INPUTS",MIN(B93+D93,MAX(Inputs!$B$16,ROUND(B93*Inputs!$B$15,2))))</f>
        <v>93.76</v>
      </c>
      <c r="G93" s="3">
        <f>IF(Inputs!$B$27&lt;&gt;"Ready to model","PENDING INPUTS",MIN(C93+E93,Inputs!$B$9))</f>
        <v>0</v>
      </c>
      <c r="H93" s="3">
        <f>IF(Inputs!$B$27&lt;&gt;"Ready to model","PENDING INPUTS",F93+G93)</f>
        <v>93.76</v>
      </c>
      <c r="I93" s="3">
        <f>IF(Inputs!$B$27&lt;&gt;"Ready to model","PENDING INPUTS",MAX(0,F93+G93-H93))</f>
        <v>0</v>
      </c>
      <c r="J93" s="3">
        <f>IF(Inputs!$B$27&lt;&gt;"Ready to model","PENDING INPUTS",IF(F93+G93&gt;H93,IF(F93+G93=0,0,H93*F93/(F93+G93)),MIN(B93+D93,F93+MAX(0,H93-F93-G93-IF((IF(A93&lt;=Inputs!$B$13,Inputs!$B$12,Inputs!$B$14))&lt;Inputs!$B$5,C93+E93-G93,0)))))</f>
        <v>93.76</v>
      </c>
      <c r="K93" s="3">
        <f>IF(Inputs!$B$27&lt;&gt;"Ready to model","PENDING INPUTS",MIN(C93+E93,MAX(0,H93-J93)))</f>
        <v>0</v>
      </c>
      <c r="L93" s="3">
        <f>IF(Inputs!$B$27&lt;&gt;"Ready to model","PENDING INPUTS",MAX(0,B93+D93-J93))</f>
        <v>4687.9100000000008</v>
      </c>
      <c r="M93" s="3">
        <f>IF(Inputs!$B$27&lt;&gt;"Ready to model","PENDING INPUTS",MAX(0,C93+E93-K93))</f>
        <v>0</v>
      </c>
      <c r="N93" s="3">
        <f>IF(Inputs!$B$27&lt;&gt;"Ready to model","PENDING INPUTS",L93+M93)</f>
        <v>4687.9100000000008</v>
      </c>
      <c r="O93" s="3">
        <f>IF(Inputs!$B$27&lt;&gt;"Ready to model","PENDING INPUTS",D93+E93+O92)</f>
        <v>9447.2800000000097</v>
      </c>
      <c r="P93" s="3">
        <f>IF(Inputs!$B$27&lt;&gt;"Ready to model","PENDING INPUTS",J93+K93+P92)</f>
        <v>14833.370000000014</v>
      </c>
    </row>
    <row r="94" spans="1:16" ht="27.95" customHeight="1" x14ac:dyDescent="0.25">
      <c r="A94">
        <v>90</v>
      </c>
      <c r="B94" s="3">
        <f>IF(Inputs!$B$27&lt;&gt;"Ready to model","PENDING INPUTS",L93)</f>
        <v>4687.9100000000008</v>
      </c>
      <c r="C94" s="3">
        <f>IF(Inputs!$B$27&lt;&gt;"Ready to model","PENDING INPUTS",M93)</f>
        <v>0</v>
      </c>
      <c r="D94" s="3">
        <f>IF(Inputs!$B$27&lt;&gt;"Ready to model","PENDING INPUTS",ROUND(B94*(IF(A94&lt;=Inputs!$B$13,Inputs!$B$12,Inputs!$B$14))/12,2))</f>
        <v>93.76</v>
      </c>
      <c r="E94" s="3">
        <f>IF(Inputs!$B$27&lt;&gt;"Ready to model","PENDING INPUTS",ROUND(C94*Inputs!$B$5/12,2))</f>
        <v>0</v>
      </c>
      <c r="F94" s="3">
        <f>IF(Inputs!$B$27&lt;&gt;"Ready to model","PENDING INPUTS",MIN(B94+D94,MAX(Inputs!$B$16,ROUND(B94*Inputs!$B$15,2))))</f>
        <v>93.76</v>
      </c>
      <c r="G94" s="3">
        <f>IF(Inputs!$B$27&lt;&gt;"Ready to model","PENDING INPUTS",MIN(C94+E94,Inputs!$B$9))</f>
        <v>0</v>
      </c>
      <c r="H94" s="3">
        <f>IF(Inputs!$B$27&lt;&gt;"Ready to model","PENDING INPUTS",F94+G94)</f>
        <v>93.76</v>
      </c>
      <c r="I94" s="3">
        <f>IF(Inputs!$B$27&lt;&gt;"Ready to model","PENDING INPUTS",MAX(0,F94+G94-H94))</f>
        <v>0</v>
      </c>
      <c r="J94" s="3">
        <f>IF(Inputs!$B$27&lt;&gt;"Ready to model","PENDING INPUTS",IF(F94+G94&gt;H94,IF(F94+G94=0,0,H94*F94/(F94+G94)),MIN(B94+D94,F94+MAX(0,H94-F94-G94-IF((IF(A94&lt;=Inputs!$B$13,Inputs!$B$12,Inputs!$B$14))&lt;Inputs!$B$5,C94+E94-G94,0)))))</f>
        <v>93.76</v>
      </c>
      <c r="K94" s="3">
        <f>IF(Inputs!$B$27&lt;&gt;"Ready to model","PENDING INPUTS",MIN(C94+E94,MAX(0,H94-J94)))</f>
        <v>0</v>
      </c>
      <c r="L94" s="3">
        <f>IF(Inputs!$B$27&lt;&gt;"Ready to model","PENDING INPUTS",MAX(0,B94+D94-J94))</f>
        <v>4687.9100000000008</v>
      </c>
      <c r="M94" s="3">
        <f>IF(Inputs!$B$27&lt;&gt;"Ready to model","PENDING INPUTS",MAX(0,C94+E94-K94))</f>
        <v>0</v>
      </c>
      <c r="N94" s="3">
        <f>IF(Inputs!$B$27&lt;&gt;"Ready to model","PENDING INPUTS",L94+M94)</f>
        <v>4687.9100000000008</v>
      </c>
      <c r="O94" s="3">
        <f>IF(Inputs!$B$27&lt;&gt;"Ready to model","PENDING INPUTS",D94+E94+O93)</f>
        <v>9541.04000000001</v>
      </c>
      <c r="P94" s="3">
        <f>IF(Inputs!$B$27&lt;&gt;"Ready to model","PENDING INPUTS",J94+K94+P93)</f>
        <v>14927.130000000014</v>
      </c>
    </row>
    <row r="95" spans="1:16" ht="27.95" customHeight="1" x14ac:dyDescent="0.25">
      <c r="A95">
        <v>91</v>
      </c>
      <c r="B95" s="3">
        <f>IF(Inputs!$B$27&lt;&gt;"Ready to model","PENDING INPUTS",L94)</f>
        <v>4687.9100000000008</v>
      </c>
      <c r="C95" s="3">
        <f>IF(Inputs!$B$27&lt;&gt;"Ready to model","PENDING INPUTS",M94)</f>
        <v>0</v>
      </c>
      <c r="D95" s="3">
        <f>IF(Inputs!$B$27&lt;&gt;"Ready to model","PENDING INPUTS",ROUND(B95*(IF(A95&lt;=Inputs!$B$13,Inputs!$B$12,Inputs!$B$14))/12,2))</f>
        <v>93.76</v>
      </c>
      <c r="E95" s="3">
        <f>IF(Inputs!$B$27&lt;&gt;"Ready to model","PENDING INPUTS",ROUND(C95*Inputs!$B$5/12,2))</f>
        <v>0</v>
      </c>
      <c r="F95" s="3">
        <f>IF(Inputs!$B$27&lt;&gt;"Ready to model","PENDING INPUTS",MIN(B95+D95,MAX(Inputs!$B$16,ROUND(B95*Inputs!$B$15,2))))</f>
        <v>93.76</v>
      </c>
      <c r="G95" s="3">
        <f>IF(Inputs!$B$27&lt;&gt;"Ready to model","PENDING INPUTS",MIN(C95+E95,Inputs!$B$9))</f>
        <v>0</v>
      </c>
      <c r="H95" s="3">
        <f>IF(Inputs!$B$27&lt;&gt;"Ready to model","PENDING INPUTS",F95+G95)</f>
        <v>93.76</v>
      </c>
      <c r="I95" s="3">
        <f>IF(Inputs!$B$27&lt;&gt;"Ready to model","PENDING INPUTS",MAX(0,F95+G95-H95))</f>
        <v>0</v>
      </c>
      <c r="J95" s="3">
        <f>IF(Inputs!$B$27&lt;&gt;"Ready to model","PENDING INPUTS",IF(F95+G95&gt;H95,IF(F95+G95=0,0,H95*F95/(F95+G95)),MIN(B95+D95,F95+MAX(0,H95-F95-G95-IF((IF(A95&lt;=Inputs!$B$13,Inputs!$B$12,Inputs!$B$14))&lt;Inputs!$B$5,C95+E95-G95,0)))))</f>
        <v>93.76</v>
      </c>
      <c r="K95" s="3">
        <f>IF(Inputs!$B$27&lt;&gt;"Ready to model","PENDING INPUTS",MIN(C95+E95,MAX(0,H95-J95)))</f>
        <v>0</v>
      </c>
      <c r="L95" s="3">
        <f>IF(Inputs!$B$27&lt;&gt;"Ready to model","PENDING INPUTS",MAX(0,B95+D95-J95))</f>
        <v>4687.9100000000008</v>
      </c>
      <c r="M95" s="3">
        <f>IF(Inputs!$B$27&lt;&gt;"Ready to model","PENDING INPUTS",MAX(0,C95+E95-K95))</f>
        <v>0</v>
      </c>
      <c r="N95" s="3">
        <f>IF(Inputs!$B$27&lt;&gt;"Ready to model","PENDING INPUTS",L95+M95)</f>
        <v>4687.9100000000008</v>
      </c>
      <c r="O95" s="3">
        <f>IF(Inputs!$B$27&lt;&gt;"Ready to model","PENDING INPUTS",D95+E95+O94)</f>
        <v>9634.8000000000102</v>
      </c>
      <c r="P95" s="3">
        <f>IF(Inputs!$B$27&lt;&gt;"Ready to model","PENDING INPUTS",J95+K95+P94)</f>
        <v>15020.890000000014</v>
      </c>
    </row>
    <row r="96" spans="1:16" ht="27.95" customHeight="1" x14ac:dyDescent="0.25">
      <c r="A96">
        <v>92</v>
      </c>
      <c r="B96" s="3">
        <f>IF(Inputs!$B$27&lt;&gt;"Ready to model","PENDING INPUTS",L95)</f>
        <v>4687.9100000000008</v>
      </c>
      <c r="C96" s="3">
        <f>IF(Inputs!$B$27&lt;&gt;"Ready to model","PENDING INPUTS",M95)</f>
        <v>0</v>
      </c>
      <c r="D96" s="3">
        <f>IF(Inputs!$B$27&lt;&gt;"Ready to model","PENDING INPUTS",ROUND(B96*(IF(A96&lt;=Inputs!$B$13,Inputs!$B$12,Inputs!$B$14))/12,2))</f>
        <v>93.76</v>
      </c>
      <c r="E96" s="3">
        <f>IF(Inputs!$B$27&lt;&gt;"Ready to model","PENDING INPUTS",ROUND(C96*Inputs!$B$5/12,2))</f>
        <v>0</v>
      </c>
      <c r="F96" s="3">
        <f>IF(Inputs!$B$27&lt;&gt;"Ready to model","PENDING INPUTS",MIN(B96+D96,MAX(Inputs!$B$16,ROUND(B96*Inputs!$B$15,2))))</f>
        <v>93.76</v>
      </c>
      <c r="G96" s="3">
        <f>IF(Inputs!$B$27&lt;&gt;"Ready to model","PENDING INPUTS",MIN(C96+E96,Inputs!$B$9))</f>
        <v>0</v>
      </c>
      <c r="H96" s="3">
        <f>IF(Inputs!$B$27&lt;&gt;"Ready to model","PENDING INPUTS",F96+G96)</f>
        <v>93.76</v>
      </c>
      <c r="I96" s="3">
        <f>IF(Inputs!$B$27&lt;&gt;"Ready to model","PENDING INPUTS",MAX(0,F96+G96-H96))</f>
        <v>0</v>
      </c>
      <c r="J96" s="3">
        <f>IF(Inputs!$B$27&lt;&gt;"Ready to model","PENDING INPUTS",IF(F96+G96&gt;H96,IF(F96+G96=0,0,H96*F96/(F96+G96)),MIN(B96+D96,F96+MAX(0,H96-F96-G96-IF((IF(A96&lt;=Inputs!$B$13,Inputs!$B$12,Inputs!$B$14))&lt;Inputs!$B$5,C96+E96-G96,0)))))</f>
        <v>93.76</v>
      </c>
      <c r="K96" s="3">
        <f>IF(Inputs!$B$27&lt;&gt;"Ready to model","PENDING INPUTS",MIN(C96+E96,MAX(0,H96-J96)))</f>
        <v>0</v>
      </c>
      <c r="L96" s="3">
        <f>IF(Inputs!$B$27&lt;&gt;"Ready to model","PENDING INPUTS",MAX(0,B96+D96-J96))</f>
        <v>4687.9100000000008</v>
      </c>
      <c r="M96" s="3">
        <f>IF(Inputs!$B$27&lt;&gt;"Ready to model","PENDING INPUTS",MAX(0,C96+E96-K96))</f>
        <v>0</v>
      </c>
      <c r="N96" s="3">
        <f>IF(Inputs!$B$27&lt;&gt;"Ready to model","PENDING INPUTS",L96+M96)</f>
        <v>4687.9100000000008</v>
      </c>
      <c r="O96" s="3">
        <f>IF(Inputs!$B$27&lt;&gt;"Ready to model","PENDING INPUTS",D96+E96+O95)</f>
        <v>9728.5600000000104</v>
      </c>
      <c r="P96" s="3">
        <f>IF(Inputs!$B$27&lt;&gt;"Ready to model","PENDING INPUTS",J96+K96+P95)</f>
        <v>15114.650000000014</v>
      </c>
    </row>
    <row r="97" spans="1:16" ht="27.95" customHeight="1" x14ac:dyDescent="0.25">
      <c r="A97">
        <v>93</v>
      </c>
      <c r="B97" s="3">
        <f>IF(Inputs!$B$27&lt;&gt;"Ready to model","PENDING INPUTS",L96)</f>
        <v>4687.9100000000008</v>
      </c>
      <c r="C97" s="3">
        <f>IF(Inputs!$B$27&lt;&gt;"Ready to model","PENDING INPUTS",M96)</f>
        <v>0</v>
      </c>
      <c r="D97" s="3">
        <f>IF(Inputs!$B$27&lt;&gt;"Ready to model","PENDING INPUTS",ROUND(B97*(IF(A97&lt;=Inputs!$B$13,Inputs!$B$12,Inputs!$B$14))/12,2))</f>
        <v>93.76</v>
      </c>
      <c r="E97" s="3">
        <f>IF(Inputs!$B$27&lt;&gt;"Ready to model","PENDING INPUTS",ROUND(C97*Inputs!$B$5/12,2))</f>
        <v>0</v>
      </c>
      <c r="F97" s="3">
        <f>IF(Inputs!$B$27&lt;&gt;"Ready to model","PENDING INPUTS",MIN(B97+D97,MAX(Inputs!$B$16,ROUND(B97*Inputs!$B$15,2))))</f>
        <v>93.76</v>
      </c>
      <c r="G97" s="3">
        <f>IF(Inputs!$B$27&lt;&gt;"Ready to model","PENDING INPUTS",MIN(C97+E97,Inputs!$B$9))</f>
        <v>0</v>
      </c>
      <c r="H97" s="3">
        <f>IF(Inputs!$B$27&lt;&gt;"Ready to model","PENDING INPUTS",F97+G97)</f>
        <v>93.76</v>
      </c>
      <c r="I97" s="3">
        <f>IF(Inputs!$B$27&lt;&gt;"Ready to model","PENDING INPUTS",MAX(0,F97+G97-H97))</f>
        <v>0</v>
      </c>
      <c r="J97" s="3">
        <f>IF(Inputs!$B$27&lt;&gt;"Ready to model","PENDING INPUTS",IF(F97+G97&gt;H97,IF(F97+G97=0,0,H97*F97/(F97+G97)),MIN(B97+D97,F97+MAX(0,H97-F97-G97-IF((IF(A97&lt;=Inputs!$B$13,Inputs!$B$12,Inputs!$B$14))&lt;Inputs!$B$5,C97+E97-G97,0)))))</f>
        <v>93.76</v>
      </c>
      <c r="K97" s="3">
        <f>IF(Inputs!$B$27&lt;&gt;"Ready to model","PENDING INPUTS",MIN(C97+E97,MAX(0,H97-J97)))</f>
        <v>0</v>
      </c>
      <c r="L97" s="3">
        <f>IF(Inputs!$B$27&lt;&gt;"Ready to model","PENDING INPUTS",MAX(0,B97+D97-J97))</f>
        <v>4687.9100000000008</v>
      </c>
      <c r="M97" s="3">
        <f>IF(Inputs!$B$27&lt;&gt;"Ready to model","PENDING INPUTS",MAX(0,C97+E97-K97))</f>
        <v>0</v>
      </c>
      <c r="N97" s="3">
        <f>IF(Inputs!$B$27&lt;&gt;"Ready to model","PENDING INPUTS",L97+M97)</f>
        <v>4687.9100000000008</v>
      </c>
      <c r="O97" s="3">
        <f>IF(Inputs!$B$27&lt;&gt;"Ready to model","PENDING INPUTS",D97+E97+O96)</f>
        <v>9822.3200000000106</v>
      </c>
      <c r="P97" s="3">
        <f>IF(Inputs!$B$27&lt;&gt;"Ready to model","PENDING INPUTS",J97+K97+P96)</f>
        <v>15208.410000000014</v>
      </c>
    </row>
    <row r="98" spans="1:16" ht="27.95" customHeight="1" x14ac:dyDescent="0.25">
      <c r="A98">
        <v>94</v>
      </c>
      <c r="B98" s="3">
        <f>IF(Inputs!$B$27&lt;&gt;"Ready to model","PENDING INPUTS",L97)</f>
        <v>4687.9100000000008</v>
      </c>
      <c r="C98" s="3">
        <f>IF(Inputs!$B$27&lt;&gt;"Ready to model","PENDING INPUTS",M97)</f>
        <v>0</v>
      </c>
      <c r="D98" s="3">
        <f>IF(Inputs!$B$27&lt;&gt;"Ready to model","PENDING INPUTS",ROUND(B98*(IF(A98&lt;=Inputs!$B$13,Inputs!$B$12,Inputs!$B$14))/12,2))</f>
        <v>93.76</v>
      </c>
      <c r="E98" s="3">
        <f>IF(Inputs!$B$27&lt;&gt;"Ready to model","PENDING INPUTS",ROUND(C98*Inputs!$B$5/12,2))</f>
        <v>0</v>
      </c>
      <c r="F98" s="3">
        <f>IF(Inputs!$B$27&lt;&gt;"Ready to model","PENDING INPUTS",MIN(B98+D98,MAX(Inputs!$B$16,ROUND(B98*Inputs!$B$15,2))))</f>
        <v>93.76</v>
      </c>
      <c r="G98" s="3">
        <f>IF(Inputs!$B$27&lt;&gt;"Ready to model","PENDING INPUTS",MIN(C98+E98,Inputs!$B$9))</f>
        <v>0</v>
      </c>
      <c r="H98" s="3">
        <f>IF(Inputs!$B$27&lt;&gt;"Ready to model","PENDING INPUTS",F98+G98)</f>
        <v>93.76</v>
      </c>
      <c r="I98" s="3">
        <f>IF(Inputs!$B$27&lt;&gt;"Ready to model","PENDING INPUTS",MAX(0,F98+G98-H98))</f>
        <v>0</v>
      </c>
      <c r="J98" s="3">
        <f>IF(Inputs!$B$27&lt;&gt;"Ready to model","PENDING INPUTS",IF(F98+G98&gt;H98,IF(F98+G98=0,0,H98*F98/(F98+G98)),MIN(B98+D98,F98+MAX(0,H98-F98-G98-IF((IF(A98&lt;=Inputs!$B$13,Inputs!$B$12,Inputs!$B$14))&lt;Inputs!$B$5,C98+E98-G98,0)))))</f>
        <v>93.76</v>
      </c>
      <c r="K98" s="3">
        <f>IF(Inputs!$B$27&lt;&gt;"Ready to model","PENDING INPUTS",MIN(C98+E98,MAX(0,H98-J98)))</f>
        <v>0</v>
      </c>
      <c r="L98" s="3">
        <f>IF(Inputs!$B$27&lt;&gt;"Ready to model","PENDING INPUTS",MAX(0,B98+D98-J98))</f>
        <v>4687.9100000000008</v>
      </c>
      <c r="M98" s="3">
        <f>IF(Inputs!$B$27&lt;&gt;"Ready to model","PENDING INPUTS",MAX(0,C98+E98-K98))</f>
        <v>0</v>
      </c>
      <c r="N98" s="3">
        <f>IF(Inputs!$B$27&lt;&gt;"Ready to model","PENDING INPUTS",L98+M98)</f>
        <v>4687.9100000000008</v>
      </c>
      <c r="O98" s="3">
        <f>IF(Inputs!$B$27&lt;&gt;"Ready to model","PENDING INPUTS",D98+E98+O97)</f>
        <v>9916.0800000000108</v>
      </c>
      <c r="P98" s="3">
        <f>IF(Inputs!$B$27&lt;&gt;"Ready to model","PENDING INPUTS",J98+K98+P97)</f>
        <v>15302.170000000015</v>
      </c>
    </row>
    <row r="99" spans="1:16" ht="27.95" customHeight="1" x14ac:dyDescent="0.25">
      <c r="A99">
        <v>95</v>
      </c>
      <c r="B99" s="3">
        <f>IF(Inputs!$B$27&lt;&gt;"Ready to model","PENDING INPUTS",L98)</f>
        <v>4687.9100000000008</v>
      </c>
      <c r="C99" s="3">
        <f>IF(Inputs!$B$27&lt;&gt;"Ready to model","PENDING INPUTS",M98)</f>
        <v>0</v>
      </c>
      <c r="D99" s="3">
        <f>IF(Inputs!$B$27&lt;&gt;"Ready to model","PENDING INPUTS",ROUND(B99*(IF(A99&lt;=Inputs!$B$13,Inputs!$B$12,Inputs!$B$14))/12,2))</f>
        <v>93.76</v>
      </c>
      <c r="E99" s="3">
        <f>IF(Inputs!$B$27&lt;&gt;"Ready to model","PENDING INPUTS",ROUND(C99*Inputs!$B$5/12,2))</f>
        <v>0</v>
      </c>
      <c r="F99" s="3">
        <f>IF(Inputs!$B$27&lt;&gt;"Ready to model","PENDING INPUTS",MIN(B99+D99,MAX(Inputs!$B$16,ROUND(B99*Inputs!$B$15,2))))</f>
        <v>93.76</v>
      </c>
      <c r="G99" s="3">
        <f>IF(Inputs!$B$27&lt;&gt;"Ready to model","PENDING INPUTS",MIN(C99+E99,Inputs!$B$9))</f>
        <v>0</v>
      </c>
      <c r="H99" s="3">
        <f>IF(Inputs!$B$27&lt;&gt;"Ready to model","PENDING INPUTS",F99+G99)</f>
        <v>93.76</v>
      </c>
      <c r="I99" s="3">
        <f>IF(Inputs!$B$27&lt;&gt;"Ready to model","PENDING INPUTS",MAX(0,F99+G99-H99))</f>
        <v>0</v>
      </c>
      <c r="J99" s="3">
        <f>IF(Inputs!$B$27&lt;&gt;"Ready to model","PENDING INPUTS",IF(F99+G99&gt;H99,IF(F99+G99=0,0,H99*F99/(F99+G99)),MIN(B99+D99,F99+MAX(0,H99-F99-G99-IF((IF(A99&lt;=Inputs!$B$13,Inputs!$B$12,Inputs!$B$14))&lt;Inputs!$B$5,C99+E99-G99,0)))))</f>
        <v>93.76</v>
      </c>
      <c r="K99" s="3">
        <f>IF(Inputs!$B$27&lt;&gt;"Ready to model","PENDING INPUTS",MIN(C99+E99,MAX(0,H99-J99)))</f>
        <v>0</v>
      </c>
      <c r="L99" s="3">
        <f>IF(Inputs!$B$27&lt;&gt;"Ready to model","PENDING INPUTS",MAX(0,B99+D99-J99))</f>
        <v>4687.9100000000008</v>
      </c>
      <c r="M99" s="3">
        <f>IF(Inputs!$B$27&lt;&gt;"Ready to model","PENDING INPUTS",MAX(0,C99+E99-K99))</f>
        <v>0</v>
      </c>
      <c r="N99" s="3">
        <f>IF(Inputs!$B$27&lt;&gt;"Ready to model","PENDING INPUTS",L99+M99)</f>
        <v>4687.9100000000008</v>
      </c>
      <c r="O99" s="3">
        <f>IF(Inputs!$B$27&lt;&gt;"Ready to model","PENDING INPUTS",D99+E99+O98)</f>
        <v>10009.840000000011</v>
      </c>
      <c r="P99" s="3">
        <f>IF(Inputs!$B$27&lt;&gt;"Ready to model","PENDING INPUTS",J99+K99+P98)</f>
        <v>15395.930000000015</v>
      </c>
    </row>
    <row r="100" spans="1:16" ht="27.95" customHeight="1" x14ac:dyDescent="0.25">
      <c r="A100">
        <v>96</v>
      </c>
      <c r="B100" s="3">
        <f>IF(Inputs!$B$27&lt;&gt;"Ready to model","PENDING INPUTS",L99)</f>
        <v>4687.9100000000008</v>
      </c>
      <c r="C100" s="3">
        <f>IF(Inputs!$B$27&lt;&gt;"Ready to model","PENDING INPUTS",M99)</f>
        <v>0</v>
      </c>
      <c r="D100" s="3">
        <f>IF(Inputs!$B$27&lt;&gt;"Ready to model","PENDING INPUTS",ROUND(B100*(IF(A100&lt;=Inputs!$B$13,Inputs!$B$12,Inputs!$B$14))/12,2))</f>
        <v>93.76</v>
      </c>
      <c r="E100" s="3">
        <f>IF(Inputs!$B$27&lt;&gt;"Ready to model","PENDING INPUTS",ROUND(C100*Inputs!$B$5/12,2))</f>
        <v>0</v>
      </c>
      <c r="F100" s="3">
        <f>IF(Inputs!$B$27&lt;&gt;"Ready to model","PENDING INPUTS",MIN(B100+D100,MAX(Inputs!$B$16,ROUND(B100*Inputs!$B$15,2))))</f>
        <v>93.76</v>
      </c>
      <c r="G100" s="3">
        <f>IF(Inputs!$B$27&lt;&gt;"Ready to model","PENDING INPUTS",MIN(C100+E100,Inputs!$B$9))</f>
        <v>0</v>
      </c>
      <c r="H100" s="3">
        <f>IF(Inputs!$B$27&lt;&gt;"Ready to model","PENDING INPUTS",F100+G100)</f>
        <v>93.76</v>
      </c>
      <c r="I100" s="3">
        <f>IF(Inputs!$B$27&lt;&gt;"Ready to model","PENDING INPUTS",MAX(0,F100+G100-H100))</f>
        <v>0</v>
      </c>
      <c r="J100" s="3">
        <f>IF(Inputs!$B$27&lt;&gt;"Ready to model","PENDING INPUTS",IF(F100+G100&gt;H100,IF(F100+G100=0,0,H100*F100/(F100+G100)),MIN(B100+D100,F100+MAX(0,H100-F100-G100-IF((IF(A100&lt;=Inputs!$B$13,Inputs!$B$12,Inputs!$B$14))&lt;Inputs!$B$5,C100+E100-G100,0)))))</f>
        <v>93.76</v>
      </c>
      <c r="K100" s="3">
        <f>IF(Inputs!$B$27&lt;&gt;"Ready to model","PENDING INPUTS",MIN(C100+E100,MAX(0,H100-J100)))</f>
        <v>0</v>
      </c>
      <c r="L100" s="3">
        <f>IF(Inputs!$B$27&lt;&gt;"Ready to model","PENDING INPUTS",MAX(0,B100+D100-J100))</f>
        <v>4687.9100000000008</v>
      </c>
      <c r="M100" s="3">
        <f>IF(Inputs!$B$27&lt;&gt;"Ready to model","PENDING INPUTS",MAX(0,C100+E100-K100))</f>
        <v>0</v>
      </c>
      <c r="N100" s="3">
        <f>IF(Inputs!$B$27&lt;&gt;"Ready to model","PENDING INPUTS",L100+M100)</f>
        <v>4687.9100000000008</v>
      </c>
      <c r="O100" s="3">
        <f>IF(Inputs!$B$27&lt;&gt;"Ready to model","PENDING INPUTS",D100+E100+O99)</f>
        <v>10103.600000000011</v>
      </c>
      <c r="P100" s="3">
        <f>IF(Inputs!$B$27&lt;&gt;"Ready to model","PENDING INPUTS",J100+K100+P99)</f>
        <v>15489.690000000015</v>
      </c>
    </row>
    <row r="101" spans="1:16" ht="27.95" customHeight="1" x14ac:dyDescent="0.25">
      <c r="A101">
        <v>97</v>
      </c>
      <c r="B101" s="3">
        <f>IF(Inputs!$B$27&lt;&gt;"Ready to model","PENDING INPUTS",L100)</f>
        <v>4687.9100000000008</v>
      </c>
      <c r="C101" s="3">
        <f>IF(Inputs!$B$27&lt;&gt;"Ready to model","PENDING INPUTS",M100)</f>
        <v>0</v>
      </c>
      <c r="D101" s="3">
        <f>IF(Inputs!$B$27&lt;&gt;"Ready to model","PENDING INPUTS",ROUND(B101*(IF(A101&lt;=Inputs!$B$13,Inputs!$B$12,Inputs!$B$14))/12,2))</f>
        <v>93.76</v>
      </c>
      <c r="E101" s="3">
        <f>IF(Inputs!$B$27&lt;&gt;"Ready to model","PENDING INPUTS",ROUND(C101*Inputs!$B$5/12,2))</f>
        <v>0</v>
      </c>
      <c r="F101" s="3">
        <f>IF(Inputs!$B$27&lt;&gt;"Ready to model","PENDING INPUTS",MIN(B101+D101,MAX(Inputs!$B$16,ROUND(B101*Inputs!$B$15,2))))</f>
        <v>93.76</v>
      </c>
      <c r="G101" s="3">
        <f>IF(Inputs!$B$27&lt;&gt;"Ready to model","PENDING INPUTS",MIN(C101+E101,Inputs!$B$9))</f>
        <v>0</v>
      </c>
      <c r="H101" s="3">
        <f>IF(Inputs!$B$27&lt;&gt;"Ready to model","PENDING INPUTS",F101+G101)</f>
        <v>93.76</v>
      </c>
      <c r="I101" s="3">
        <f>IF(Inputs!$B$27&lt;&gt;"Ready to model","PENDING INPUTS",MAX(0,F101+G101-H101))</f>
        <v>0</v>
      </c>
      <c r="J101" s="3">
        <f>IF(Inputs!$B$27&lt;&gt;"Ready to model","PENDING INPUTS",IF(F101+G101&gt;H101,IF(F101+G101=0,0,H101*F101/(F101+G101)),MIN(B101+D101,F101+MAX(0,H101-F101-G101-IF((IF(A101&lt;=Inputs!$B$13,Inputs!$B$12,Inputs!$B$14))&lt;Inputs!$B$5,C101+E101-G101,0)))))</f>
        <v>93.76</v>
      </c>
      <c r="K101" s="3">
        <f>IF(Inputs!$B$27&lt;&gt;"Ready to model","PENDING INPUTS",MIN(C101+E101,MAX(0,H101-J101)))</f>
        <v>0</v>
      </c>
      <c r="L101" s="3">
        <f>IF(Inputs!$B$27&lt;&gt;"Ready to model","PENDING INPUTS",MAX(0,B101+D101-J101))</f>
        <v>4687.9100000000008</v>
      </c>
      <c r="M101" s="3">
        <f>IF(Inputs!$B$27&lt;&gt;"Ready to model","PENDING INPUTS",MAX(0,C101+E101-K101))</f>
        <v>0</v>
      </c>
      <c r="N101" s="3">
        <f>IF(Inputs!$B$27&lt;&gt;"Ready to model","PENDING INPUTS",L101+M101)</f>
        <v>4687.9100000000008</v>
      </c>
      <c r="O101" s="3">
        <f>IF(Inputs!$B$27&lt;&gt;"Ready to model","PENDING INPUTS",D101+E101+O100)</f>
        <v>10197.360000000011</v>
      </c>
      <c r="P101" s="3">
        <f>IF(Inputs!$B$27&lt;&gt;"Ready to model","PENDING INPUTS",J101+K101+P100)</f>
        <v>15583.450000000015</v>
      </c>
    </row>
    <row r="102" spans="1:16" ht="27.95" customHeight="1" x14ac:dyDescent="0.25">
      <c r="A102">
        <v>98</v>
      </c>
      <c r="B102" s="3">
        <f>IF(Inputs!$B$27&lt;&gt;"Ready to model","PENDING INPUTS",L101)</f>
        <v>4687.9100000000008</v>
      </c>
      <c r="C102" s="3">
        <f>IF(Inputs!$B$27&lt;&gt;"Ready to model","PENDING INPUTS",M101)</f>
        <v>0</v>
      </c>
      <c r="D102" s="3">
        <f>IF(Inputs!$B$27&lt;&gt;"Ready to model","PENDING INPUTS",ROUND(B102*(IF(A102&lt;=Inputs!$B$13,Inputs!$B$12,Inputs!$B$14))/12,2))</f>
        <v>93.76</v>
      </c>
      <c r="E102" s="3">
        <f>IF(Inputs!$B$27&lt;&gt;"Ready to model","PENDING INPUTS",ROUND(C102*Inputs!$B$5/12,2))</f>
        <v>0</v>
      </c>
      <c r="F102" s="3">
        <f>IF(Inputs!$B$27&lt;&gt;"Ready to model","PENDING INPUTS",MIN(B102+D102,MAX(Inputs!$B$16,ROUND(B102*Inputs!$B$15,2))))</f>
        <v>93.76</v>
      </c>
      <c r="G102" s="3">
        <f>IF(Inputs!$B$27&lt;&gt;"Ready to model","PENDING INPUTS",MIN(C102+E102,Inputs!$B$9))</f>
        <v>0</v>
      </c>
      <c r="H102" s="3">
        <f>IF(Inputs!$B$27&lt;&gt;"Ready to model","PENDING INPUTS",F102+G102)</f>
        <v>93.76</v>
      </c>
      <c r="I102" s="3">
        <f>IF(Inputs!$B$27&lt;&gt;"Ready to model","PENDING INPUTS",MAX(0,F102+G102-H102))</f>
        <v>0</v>
      </c>
      <c r="J102" s="3">
        <f>IF(Inputs!$B$27&lt;&gt;"Ready to model","PENDING INPUTS",IF(F102+G102&gt;H102,IF(F102+G102=0,0,H102*F102/(F102+G102)),MIN(B102+D102,F102+MAX(0,H102-F102-G102-IF((IF(A102&lt;=Inputs!$B$13,Inputs!$B$12,Inputs!$B$14))&lt;Inputs!$B$5,C102+E102-G102,0)))))</f>
        <v>93.76</v>
      </c>
      <c r="K102" s="3">
        <f>IF(Inputs!$B$27&lt;&gt;"Ready to model","PENDING INPUTS",MIN(C102+E102,MAX(0,H102-J102)))</f>
        <v>0</v>
      </c>
      <c r="L102" s="3">
        <f>IF(Inputs!$B$27&lt;&gt;"Ready to model","PENDING INPUTS",MAX(0,B102+D102-J102))</f>
        <v>4687.9100000000008</v>
      </c>
      <c r="M102" s="3">
        <f>IF(Inputs!$B$27&lt;&gt;"Ready to model","PENDING INPUTS",MAX(0,C102+E102-K102))</f>
        <v>0</v>
      </c>
      <c r="N102" s="3">
        <f>IF(Inputs!$B$27&lt;&gt;"Ready to model","PENDING INPUTS",L102+M102)</f>
        <v>4687.9100000000008</v>
      </c>
      <c r="O102" s="3">
        <f>IF(Inputs!$B$27&lt;&gt;"Ready to model","PENDING INPUTS",D102+E102+O101)</f>
        <v>10291.120000000012</v>
      </c>
      <c r="P102" s="3">
        <f>IF(Inputs!$B$27&lt;&gt;"Ready to model","PENDING INPUTS",J102+K102+P101)</f>
        <v>15677.210000000015</v>
      </c>
    </row>
    <row r="103" spans="1:16" ht="27.95" customHeight="1" x14ac:dyDescent="0.25">
      <c r="A103">
        <v>99</v>
      </c>
      <c r="B103" s="3">
        <f>IF(Inputs!$B$27&lt;&gt;"Ready to model","PENDING INPUTS",L102)</f>
        <v>4687.9100000000008</v>
      </c>
      <c r="C103" s="3">
        <f>IF(Inputs!$B$27&lt;&gt;"Ready to model","PENDING INPUTS",M102)</f>
        <v>0</v>
      </c>
      <c r="D103" s="3">
        <f>IF(Inputs!$B$27&lt;&gt;"Ready to model","PENDING INPUTS",ROUND(B103*(IF(A103&lt;=Inputs!$B$13,Inputs!$B$12,Inputs!$B$14))/12,2))</f>
        <v>93.76</v>
      </c>
      <c r="E103" s="3">
        <f>IF(Inputs!$B$27&lt;&gt;"Ready to model","PENDING INPUTS",ROUND(C103*Inputs!$B$5/12,2))</f>
        <v>0</v>
      </c>
      <c r="F103" s="3">
        <f>IF(Inputs!$B$27&lt;&gt;"Ready to model","PENDING INPUTS",MIN(B103+D103,MAX(Inputs!$B$16,ROUND(B103*Inputs!$B$15,2))))</f>
        <v>93.76</v>
      </c>
      <c r="G103" s="3">
        <f>IF(Inputs!$B$27&lt;&gt;"Ready to model","PENDING INPUTS",MIN(C103+E103,Inputs!$B$9))</f>
        <v>0</v>
      </c>
      <c r="H103" s="3">
        <f>IF(Inputs!$B$27&lt;&gt;"Ready to model","PENDING INPUTS",F103+G103)</f>
        <v>93.76</v>
      </c>
      <c r="I103" s="3">
        <f>IF(Inputs!$B$27&lt;&gt;"Ready to model","PENDING INPUTS",MAX(0,F103+G103-H103))</f>
        <v>0</v>
      </c>
      <c r="J103" s="3">
        <f>IF(Inputs!$B$27&lt;&gt;"Ready to model","PENDING INPUTS",IF(F103+G103&gt;H103,IF(F103+G103=0,0,H103*F103/(F103+G103)),MIN(B103+D103,F103+MAX(0,H103-F103-G103-IF((IF(A103&lt;=Inputs!$B$13,Inputs!$B$12,Inputs!$B$14))&lt;Inputs!$B$5,C103+E103-G103,0)))))</f>
        <v>93.76</v>
      </c>
      <c r="K103" s="3">
        <f>IF(Inputs!$B$27&lt;&gt;"Ready to model","PENDING INPUTS",MIN(C103+E103,MAX(0,H103-J103)))</f>
        <v>0</v>
      </c>
      <c r="L103" s="3">
        <f>IF(Inputs!$B$27&lt;&gt;"Ready to model","PENDING INPUTS",MAX(0,B103+D103-J103))</f>
        <v>4687.9100000000008</v>
      </c>
      <c r="M103" s="3">
        <f>IF(Inputs!$B$27&lt;&gt;"Ready to model","PENDING INPUTS",MAX(0,C103+E103-K103))</f>
        <v>0</v>
      </c>
      <c r="N103" s="3">
        <f>IF(Inputs!$B$27&lt;&gt;"Ready to model","PENDING INPUTS",L103+M103)</f>
        <v>4687.9100000000008</v>
      </c>
      <c r="O103" s="3">
        <f>IF(Inputs!$B$27&lt;&gt;"Ready to model","PENDING INPUTS",D103+E103+O102)</f>
        <v>10384.880000000012</v>
      </c>
      <c r="P103" s="3">
        <f>IF(Inputs!$B$27&lt;&gt;"Ready to model","PENDING INPUTS",J103+K103+P102)</f>
        <v>15770.970000000016</v>
      </c>
    </row>
    <row r="104" spans="1:16" ht="27.95" customHeight="1" x14ac:dyDescent="0.25">
      <c r="A104">
        <v>100</v>
      </c>
      <c r="B104" s="3">
        <f>IF(Inputs!$B$27&lt;&gt;"Ready to model","PENDING INPUTS",L103)</f>
        <v>4687.9100000000008</v>
      </c>
      <c r="C104" s="3">
        <f>IF(Inputs!$B$27&lt;&gt;"Ready to model","PENDING INPUTS",M103)</f>
        <v>0</v>
      </c>
      <c r="D104" s="3">
        <f>IF(Inputs!$B$27&lt;&gt;"Ready to model","PENDING INPUTS",ROUND(B104*(IF(A104&lt;=Inputs!$B$13,Inputs!$B$12,Inputs!$B$14))/12,2))</f>
        <v>93.76</v>
      </c>
      <c r="E104" s="3">
        <f>IF(Inputs!$B$27&lt;&gt;"Ready to model","PENDING INPUTS",ROUND(C104*Inputs!$B$5/12,2))</f>
        <v>0</v>
      </c>
      <c r="F104" s="3">
        <f>IF(Inputs!$B$27&lt;&gt;"Ready to model","PENDING INPUTS",MIN(B104+D104,MAX(Inputs!$B$16,ROUND(B104*Inputs!$B$15,2))))</f>
        <v>93.76</v>
      </c>
      <c r="G104" s="3">
        <f>IF(Inputs!$B$27&lt;&gt;"Ready to model","PENDING INPUTS",MIN(C104+E104,Inputs!$B$9))</f>
        <v>0</v>
      </c>
      <c r="H104" s="3">
        <f>IF(Inputs!$B$27&lt;&gt;"Ready to model","PENDING INPUTS",F104+G104)</f>
        <v>93.76</v>
      </c>
      <c r="I104" s="3">
        <f>IF(Inputs!$B$27&lt;&gt;"Ready to model","PENDING INPUTS",MAX(0,F104+G104-H104))</f>
        <v>0</v>
      </c>
      <c r="J104" s="3">
        <f>IF(Inputs!$B$27&lt;&gt;"Ready to model","PENDING INPUTS",IF(F104+G104&gt;H104,IF(F104+G104=0,0,H104*F104/(F104+G104)),MIN(B104+D104,F104+MAX(0,H104-F104-G104-IF((IF(A104&lt;=Inputs!$B$13,Inputs!$B$12,Inputs!$B$14))&lt;Inputs!$B$5,C104+E104-G104,0)))))</f>
        <v>93.76</v>
      </c>
      <c r="K104" s="3">
        <f>IF(Inputs!$B$27&lt;&gt;"Ready to model","PENDING INPUTS",MIN(C104+E104,MAX(0,H104-J104)))</f>
        <v>0</v>
      </c>
      <c r="L104" s="3">
        <f>IF(Inputs!$B$27&lt;&gt;"Ready to model","PENDING INPUTS",MAX(0,B104+D104-J104))</f>
        <v>4687.9100000000008</v>
      </c>
      <c r="M104" s="3">
        <f>IF(Inputs!$B$27&lt;&gt;"Ready to model","PENDING INPUTS",MAX(0,C104+E104-K104))</f>
        <v>0</v>
      </c>
      <c r="N104" s="3">
        <f>IF(Inputs!$B$27&lt;&gt;"Ready to model","PENDING INPUTS",L104+M104)</f>
        <v>4687.9100000000008</v>
      </c>
      <c r="O104" s="3">
        <f>IF(Inputs!$B$27&lt;&gt;"Ready to model","PENDING INPUTS",D104+E104+O103)</f>
        <v>10478.640000000012</v>
      </c>
      <c r="P104" s="3">
        <f>IF(Inputs!$B$27&lt;&gt;"Ready to model","PENDING INPUTS",J104+K104+P103)</f>
        <v>15864.730000000016</v>
      </c>
    </row>
    <row r="105" spans="1:16" ht="27.95" customHeight="1" x14ac:dyDescent="0.25">
      <c r="A105">
        <v>101</v>
      </c>
      <c r="B105" s="3">
        <f>IF(Inputs!$B$27&lt;&gt;"Ready to model","PENDING INPUTS",L104)</f>
        <v>4687.9100000000008</v>
      </c>
      <c r="C105" s="3">
        <f>IF(Inputs!$B$27&lt;&gt;"Ready to model","PENDING INPUTS",M104)</f>
        <v>0</v>
      </c>
      <c r="D105" s="3">
        <f>IF(Inputs!$B$27&lt;&gt;"Ready to model","PENDING INPUTS",ROUND(B105*(IF(A105&lt;=Inputs!$B$13,Inputs!$B$12,Inputs!$B$14))/12,2))</f>
        <v>93.76</v>
      </c>
      <c r="E105" s="3">
        <f>IF(Inputs!$B$27&lt;&gt;"Ready to model","PENDING INPUTS",ROUND(C105*Inputs!$B$5/12,2))</f>
        <v>0</v>
      </c>
      <c r="F105" s="3">
        <f>IF(Inputs!$B$27&lt;&gt;"Ready to model","PENDING INPUTS",MIN(B105+D105,MAX(Inputs!$B$16,ROUND(B105*Inputs!$B$15,2))))</f>
        <v>93.76</v>
      </c>
      <c r="G105" s="3">
        <f>IF(Inputs!$B$27&lt;&gt;"Ready to model","PENDING INPUTS",MIN(C105+E105,Inputs!$B$9))</f>
        <v>0</v>
      </c>
      <c r="H105" s="3">
        <f>IF(Inputs!$B$27&lt;&gt;"Ready to model","PENDING INPUTS",F105+G105)</f>
        <v>93.76</v>
      </c>
      <c r="I105" s="3">
        <f>IF(Inputs!$B$27&lt;&gt;"Ready to model","PENDING INPUTS",MAX(0,F105+G105-H105))</f>
        <v>0</v>
      </c>
      <c r="J105" s="3">
        <f>IF(Inputs!$B$27&lt;&gt;"Ready to model","PENDING INPUTS",IF(F105+G105&gt;H105,IF(F105+G105=0,0,H105*F105/(F105+G105)),MIN(B105+D105,F105+MAX(0,H105-F105-G105-IF((IF(A105&lt;=Inputs!$B$13,Inputs!$B$12,Inputs!$B$14))&lt;Inputs!$B$5,C105+E105-G105,0)))))</f>
        <v>93.76</v>
      </c>
      <c r="K105" s="3">
        <f>IF(Inputs!$B$27&lt;&gt;"Ready to model","PENDING INPUTS",MIN(C105+E105,MAX(0,H105-J105)))</f>
        <v>0</v>
      </c>
      <c r="L105" s="3">
        <f>IF(Inputs!$B$27&lt;&gt;"Ready to model","PENDING INPUTS",MAX(0,B105+D105-J105))</f>
        <v>4687.9100000000008</v>
      </c>
      <c r="M105" s="3">
        <f>IF(Inputs!$B$27&lt;&gt;"Ready to model","PENDING INPUTS",MAX(0,C105+E105-K105))</f>
        <v>0</v>
      </c>
      <c r="N105" s="3">
        <f>IF(Inputs!$B$27&lt;&gt;"Ready to model","PENDING INPUTS",L105+M105)</f>
        <v>4687.9100000000008</v>
      </c>
      <c r="O105" s="3">
        <f>IF(Inputs!$B$27&lt;&gt;"Ready to model","PENDING INPUTS",D105+E105+O104)</f>
        <v>10572.400000000012</v>
      </c>
      <c r="P105" s="3">
        <f>IF(Inputs!$B$27&lt;&gt;"Ready to model","PENDING INPUTS",J105+K105+P104)</f>
        <v>15958.490000000016</v>
      </c>
    </row>
    <row r="106" spans="1:16" ht="27.95" customHeight="1" x14ac:dyDescent="0.25">
      <c r="A106">
        <v>102</v>
      </c>
      <c r="B106" s="3">
        <f>IF(Inputs!$B$27&lt;&gt;"Ready to model","PENDING INPUTS",L105)</f>
        <v>4687.9100000000008</v>
      </c>
      <c r="C106" s="3">
        <f>IF(Inputs!$B$27&lt;&gt;"Ready to model","PENDING INPUTS",M105)</f>
        <v>0</v>
      </c>
      <c r="D106" s="3">
        <f>IF(Inputs!$B$27&lt;&gt;"Ready to model","PENDING INPUTS",ROUND(B106*(IF(A106&lt;=Inputs!$B$13,Inputs!$B$12,Inputs!$B$14))/12,2))</f>
        <v>93.76</v>
      </c>
      <c r="E106" s="3">
        <f>IF(Inputs!$B$27&lt;&gt;"Ready to model","PENDING INPUTS",ROUND(C106*Inputs!$B$5/12,2))</f>
        <v>0</v>
      </c>
      <c r="F106" s="3">
        <f>IF(Inputs!$B$27&lt;&gt;"Ready to model","PENDING INPUTS",MIN(B106+D106,MAX(Inputs!$B$16,ROUND(B106*Inputs!$B$15,2))))</f>
        <v>93.76</v>
      </c>
      <c r="G106" s="3">
        <f>IF(Inputs!$B$27&lt;&gt;"Ready to model","PENDING INPUTS",MIN(C106+E106,Inputs!$B$9))</f>
        <v>0</v>
      </c>
      <c r="H106" s="3">
        <f>IF(Inputs!$B$27&lt;&gt;"Ready to model","PENDING INPUTS",F106+G106)</f>
        <v>93.76</v>
      </c>
      <c r="I106" s="3">
        <f>IF(Inputs!$B$27&lt;&gt;"Ready to model","PENDING INPUTS",MAX(0,F106+G106-H106))</f>
        <v>0</v>
      </c>
      <c r="J106" s="3">
        <f>IF(Inputs!$B$27&lt;&gt;"Ready to model","PENDING INPUTS",IF(F106+G106&gt;H106,IF(F106+G106=0,0,H106*F106/(F106+G106)),MIN(B106+D106,F106+MAX(0,H106-F106-G106-IF((IF(A106&lt;=Inputs!$B$13,Inputs!$B$12,Inputs!$B$14))&lt;Inputs!$B$5,C106+E106-G106,0)))))</f>
        <v>93.76</v>
      </c>
      <c r="K106" s="3">
        <f>IF(Inputs!$B$27&lt;&gt;"Ready to model","PENDING INPUTS",MIN(C106+E106,MAX(0,H106-J106)))</f>
        <v>0</v>
      </c>
      <c r="L106" s="3">
        <f>IF(Inputs!$B$27&lt;&gt;"Ready to model","PENDING INPUTS",MAX(0,B106+D106-J106))</f>
        <v>4687.9100000000008</v>
      </c>
      <c r="M106" s="3">
        <f>IF(Inputs!$B$27&lt;&gt;"Ready to model","PENDING INPUTS",MAX(0,C106+E106-K106))</f>
        <v>0</v>
      </c>
      <c r="N106" s="3">
        <f>IF(Inputs!$B$27&lt;&gt;"Ready to model","PENDING INPUTS",L106+M106)</f>
        <v>4687.9100000000008</v>
      </c>
      <c r="O106" s="3">
        <f>IF(Inputs!$B$27&lt;&gt;"Ready to model","PENDING INPUTS",D106+E106+O105)</f>
        <v>10666.160000000013</v>
      </c>
      <c r="P106" s="3">
        <f>IF(Inputs!$B$27&lt;&gt;"Ready to model","PENDING INPUTS",J106+K106+P105)</f>
        <v>16052.250000000016</v>
      </c>
    </row>
    <row r="107" spans="1:16" ht="27.95" customHeight="1" x14ac:dyDescent="0.25">
      <c r="A107">
        <v>103</v>
      </c>
      <c r="B107" s="3">
        <f>IF(Inputs!$B$27&lt;&gt;"Ready to model","PENDING INPUTS",L106)</f>
        <v>4687.9100000000008</v>
      </c>
      <c r="C107" s="3">
        <f>IF(Inputs!$B$27&lt;&gt;"Ready to model","PENDING INPUTS",M106)</f>
        <v>0</v>
      </c>
      <c r="D107" s="3">
        <f>IF(Inputs!$B$27&lt;&gt;"Ready to model","PENDING INPUTS",ROUND(B107*(IF(A107&lt;=Inputs!$B$13,Inputs!$B$12,Inputs!$B$14))/12,2))</f>
        <v>93.76</v>
      </c>
      <c r="E107" s="3">
        <f>IF(Inputs!$B$27&lt;&gt;"Ready to model","PENDING INPUTS",ROUND(C107*Inputs!$B$5/12,2))</f>
        <v>0</v>
      </c>
      <c r="F107" s="3">
        <f>IF(Inputs!$B$27&lt;&gt;"Ready to model","PENDING INPUTS",MIN(B107+D107,MAX(Inputs!$B$16,ROUND(B107*Inputs!$B$15,2))))</f>
        <v>93.76</v>
      </c>
      <c r="G107" s="3">
        <f>IF(Inputs!$B$27&lt;&gt;"Ready to model","PENDING INPUTS",MIN(C107+E107,Inputs!$B$9))</f>
        <v>0</v>
      </c>
      <c r="H107" s="3">
        <f>IF(Inputs!$B$27&lt;&gt;"Ready to model","PENDING INPUTS",F107+G107)</f>
        <v>93.76</v>
      </c>
      <c r="I107" s="3">
        <f>IF(Inputs!$B$27&lt;&gt;"Ready to model","PENDING INPUTS",MAX(0,F107+G107-H107))</f>
        <v>0</v>
      </c>
      <c r="J107" s="3">
        <f>IF(Inputs!$B$27&lt;&gt;"Ready to model","PENDING INPUTS",IF(F107+G107&gt;H107,IF(F107+G107=0,0,H107*F107/(F107+G107)),MIN(B107+D107,F107+MAX(0,H107-F107-G107-IF((IF(A107&lt;=Inputs!$B$13,Inputs!$B$12,Inputs!$B$14))&lt;Inputs!$B$5,C107+E107-G107,0)))))</f>
        <v>93.76</v>
      </c>
      <c r="K107" s="3">
        <f>IF(Inputs!$B$27&lt;&gt;"Ready to model","PENDING INPUTS",MIN(C107+E107,MAX(0,H107-J107)))</f>
        <v>0</v>
      </c>
      <c r="L107" s="3">
        <f>IF(Inputs!$B$27&lt;&gt;"Ready to model","PENDING INPUTS",MAX(0,B107+D107-J107))</f>
        <v>4687.9100000000008</v>
      </c>
      <c r="M107" s="3">
        <f>IF(Inputs!$B$27&lt;&gt;"Ready to model","PENDING INPUTS",MAX(0,C107+E107-K107))</f>
        <v>0</v>
      </c>
      <c r="N107" s="3">
        <f>IF(Inputs!$B$27&lt;&gt;"Ready to model","PENDING INPUTS",L107+M107)</f>
        <v>4687.9100000000008</v>
      </c>
      <c r="O107" s="3">
        <f>IF(Inputs!$B$27&lt;&gt;"Ready to model","PENDING INPUTS",D107+E107+O106)</f>
        <v>10759.920000000013</v>
      </c>
      <c r="P107" s="3">
        <f>IF(Inputs!$B$27&lt;&gt;"Ready to model","PENDING INPUTS",J107+K107+P106)</f>
        <v>16146.010000000017</v>
      </c>
    </row>
    <row r="108" spans="1:16" ht="27.95" customHeight="1" x14ac:dyDescent="0.25">
      <c r="A108">
        <v>104</v>
      </c>
      <c r="B108" s="3">
        <f>IF(Inputs!$B$27&lt;&gt;"Ready to model","PENDING INPUTS",L107)</f>
        <v>4687.9100000000008</v>
      </c>
      <c r="C108" s="3">
        <f>IF(Inputs!$B$27&lt;&gt;"Ready to model","PENDING INPUTS",M107)</f>
        <v>0</v>
      </c>
      <c r="D108" s="3">
        <f>IF(Inputs!$B$27&lt;&gt;"Ready to model","PENDING INPUTS",ROUND(B108*(IF(A108&lt;=Inputs!$B$13,Inputs!$B$12,Inputs!$B$14))/12,2))</f>
        <v>93.76</v>
      </c>
      <c r="E108" s="3">
        <f>IF(Inputs!$B$27&lt;&gt;"Ready to model","PENDING INPUTS",ROUND(C108*Inputs!$B$5/12,2))</f>
        <v>0</v>
      </c>
      <c r="F108" s="3">
        <f>IF(Inputs!$B$27&lt;&gt;"Ready to model","PENDING INPUTS",MIN(B108+D108,MAX(Inputs!$B$16,ROUND(B108*Inputs!$B$15,2))))</f>
        <v>93.76</v>
      </c>
      <c r="G108" s="3">
        <f>IF(Inputs!$B$27&lt;&gt;"Ready to model","PENDING INPUTS",MIN(C108+E108,Inputs!$B$9))</f>
        <v>0</v>
      </c>
      <c r="H108" s="3">
        <f>IF(Inputs!$B$27&lt;&gt;"Ready to model","PENDING INPUTS",F108+G108)</f>
        <v>93.76</v>
      </c>
      <c r="I108" s="3">
        <f>IF(Inputs!$B$27&lt;&gt;"Ready to model","PENDING INPUTS",MAX(0,F108+G108-H108))</f>
        <v>0</v>
      </c>
      <c r="J108" s="3">
        <f>IF(Inputs!$B$27&lt;&gt;"Ready to model","PENDING INPUTS",IF(F108+G108&gt;H108,IF(F108+G108=0,0,H108*F108/(F108+G108)),MIN(B108+D108,F108+MAX(0,H108-F108-G108-IF((IF(A108&lt;=Inputs!$B$13,Inputs!$B$12,Inputs!$B$14))&lt;Inputs!$B$5,C108+E108-G108,0)))))</f>
        <v>93.76</v>
      </c>
      <c r="K108" s="3">
        <f>IF(Inputs!$B$27&lt;&gt;"Ready to model","PENDING INPUTS",MIN(C108+E108,MAX(0,H108-J108)))</f>
        <v>0</v>
      </c>
      <c r="L108" s="3">
        <f>IF(Inputs!$B$27&lt;&gt;"Ready to model","PENDING INPUTS",MAX(0,B108+D108-J108))</f>
        <v>4687.9100000000008</v>
      </c>
      <c r="M108" s="3">
        <f>IF(Inputs!$B$27&lt;&gt;"Ready to model","PENDING INPUTS",MAX(0,C108+E108-K108))</f>
        <v>0</v>
      </c>
      <c r="N108" s="3">
        <f>IF(Inputs!$B$27&lt;&gt;"Ready to model","PENDING INPUTS",L108+M108)</f>
        <v>4687.9100000000008</v>
      </c>
      <c r="O108" s="3">
        <f>IF(Inputs!$B$27&lt;&gt;"Ready to model","PENDING INPUTS",D108+E108+O107)</f>
        <v>10853.680000000013</v>
      </c>
      <c r="P108" s="3">
        <f>IF(Inputs!$B$27&lt;&gt;"Ready to model","PENDING INPUTS",J108+K108+P107)</f>
        <v>16239.770000000017</v>
      </c>
    </row>
    <row r="109" spans="1:16" ht="27.95" customHeight="1" x14ac:dyDescent="0.25">
      <c r="A109">
        <v>105</v>
      </c>
      <c r="B109" s="3">
        <f>IF(Inputs!$B$27&lt;&gt;"Ready to model","PENDING INPUTS",L108)</f>
        <v>4687.9100000000008</v>
      </c>
      <c r="C109" s="3">
        <f>IF(Inputs!$B$27&lt;&gt;"Ready to model","PENDING INPUTS",M108)</f>
        <v>0</v>
      </c>
      <c r="D109" s="3">
        <f>IF(Inputs!$B$27&lt;&gt;"Ready to model","PENDING INPUTS",ROUND(B109*(IF(A109&lt;=Inputs!$B$13,Inputs!$B$12,Inputs!$B$14))/12,2))</f>
        <v>93.76</v>
      </c>
      <c r="E109" s="3">
        <f>IF(Inputs!$B$27&lt;&gt;"Ready to model","PENDING INPUTS",ROUND(C109*Inputs!$B$5/12,2))</f>
        <v>0</v>
      </c>
      <c r="F109" s="3">
        <f>IF(Inputs!$B$27&lt;&gt;"Ready to model","PENDING INPUTS",MIN(B109+D109,MAX(Inputs!$B$16,ROUND(B109*Inputs!$B$15,2))))</f>
        <v>93.76</v>
      </c>
      <c r="G109" s="3">
        <f>IF(Inputs!$B$27&lt;&gt;"Ready to model","PENDING INPUTS",MIN(C109+E109,Inputs!$B$9))</f>
        <v>0</v>
      </c>
      <c r="H109" s="3">
        <f>IF(Inputs!$B$27&lt;&gt;"Ready to model","PENDING INPUTS",F109+G109)</f>
        <v>93.76</v>
      </c>
      <c r="I109" s="3">
        <f>IF(Inputs!$B$27&lt;&gt;"Ready to model","PENDING INPUTS",MAX(0,F109+G109-H109))</f>
        <v>0</v>
      </c>
      <c r="J109" s="3">
        <f>IF(Inputs!$B$27&lt;&gt;"Ready to model","PENDING INPUTS",IF(F109+G109&gt;H109,IF(F109+G109=0,0,H109*F109/(F109+G109)),MIN(B109+D109,F109+MAX(0,H109-F109-G109-IF((IF(A109&lt;=Inputs!$B$13,Inputs!$B$12,Inputs!$B$14))&lt;Inputs!$B$5,C109+E109-G109,0)))))</f>
        <v>93.76</v>
      </c>
      <c r="K109" s="3">
        <f>IF(Inputs!$B$27&lt;&gt;"Ready to model","PENDING INPUTS",MIN(C109+E109,MAX(0,H109-J109)))</f>
        <v>0</v>
      </c>
      <c r="L109" s="3">
        <f>IF(Inputs!$B$27&lt;&gt;"Ready to model","PENDING INPUTS",MAX(0,B109+D109-J109))</f>
        <v>4687.9100000000008</v>
      </c>
      <c r="M109" s="3">
        <f>IF(Inputs!$B$27&lt;&gt;"Ready to model","PENDING INPUTS",MAX(0,C109+E109-K109))</f>
        <v>0</v>
      </c>
      <c r="N109" s="3">
        <f>IF(Inputs!$B$27&lt;&gt;"Ready to model","PENDING INPUTS",L109+M109)</f>
        <v>4687.9100000000008</v>
      </c>
      <c r="O109" s="3">
        <f>IF(Inputs!$B$27&lt;&gt;"Ready to model","PENDING INPUTS",D109+E109+O108)</f>
        <v>10947.440000000013</v>
      </c>
      <c r="P109" s="3">
        <f>IF(Inputs!$B$27&lt;&gt;"Ready to model","PENDING INPUTS",J109+K109+P108)</f>
        <v>16333.530000000017</v>
      </c>
    </row>
    <row r="110" spans="1:16" ht="27.95" customHeight="1" x14ac:dyDescent="0.25">
      <c r="A110">
        <v>106</v>
      </c>
      <c r="B110" s="3">
        <f>IF(Inputs!$B$27&lt;&gt;"Ready to model","PENDING INPUTS",L109)</f>
        <v>4687.9100000000008</v>
      </c>
      <c r="C110" s="3">
        <f>IF(Inputs!$B$27&lt;&gt;"Ready to model","PENDING INPUTS",M109)</f>
        <v>0</v>
      </c>
      <c r="D110" s="3">
        <f>IF(Inputs!$B$27&lt;&gt;"Ready to model","PENDING INPUTS",ROUND(B110*(IF(A110&lt;=Inputs!$B$13,Inputs!$B$12,Inputs!$B$14))/12,2))</f>
        <v>93.76</v>
      </c>
      <c r="E110" s="3">
        <f>IF(Inputs!$B$27&lt;&gt;"Ready to model","PENDING INPUTS",ROUND(C110*Inputs!$B$5/12,2))</f>
        <v>0</v>
      </c>
      <c r="F110" s="3">
        <f>IF(Inputs!$B$27&lt;&gt;"Ready to model","PENDING INPUTS",MIN(B110+D110,MAX(Inputs!$B$16,ROUND(B110*Inputs!$B$15,2))))</f>
        <v>93.76</v>
      </c>
      <c r="G110" s="3">
        <f>IF(Inputs!$B$27&lt;&gt;"Ready to model","PENDING INPUTS",MIN(C110+E110,Inputs!$B$9))</f>
        <v>0</v>
      </c>
      <c r="H110" s="3">
        <f>IF(Inputs!$B$27&lt;&gt;"Ready to model","PENDING INPUTS",F110+G110)</f>
        <v>93.76</v>
      </c>
      <c r="I110" s="3">
        <f>IF(Inputs!$B$27&lt;&gt;"Ready to model","PENDING INPUTS",MAX(0,F110+G110-H110))</f>
        <v>0</v>
      </c>
      <c r="J110" s="3">
        <f>IF(Inputs!$B$27&lt;&gt;"Ready to model","PENDING INPUTS",IF(F110+G110&gt;H110,IF(F110+G110=0,0,H110*F110/(F110+G110)),MIN(B110+D110,F110+MAX(0,H110-F110-G110-IF((IF(A110&lt;=Inputs!$B$13,Inputs!$B$12,Inputs!$B$14))&lt;Inputs!$B$5,C110+E110-G110,0)))))</f>
        <v>93.76</v>
      </c>
      <c r="K110" s="3">
        <f>IF(Inputs!$B$27&lt;&gt;"Ready to model","PENDING INPUTS",MIN(C110+E110,MAX(0,H110-J110)))</f>
        <v>0</v>
      </c>
      <c r="L110" s="3">
        <f>IF(Inputs!$B$27&lt;&gt;"Ready to model","PENDING INPUTS",MAX(0,B110+D110-J110))</f>
        <v>4687.9100000000008</v>
      </c>
      <c r="M110" s="3">
        <f>IF(Inputs!$B$27&lt;&gt;"Ready to model","PENDING INPUTS",MAX(0,C110+E110-K110))</f>
        <v>0</v>
      </c>
      <c r="N110" s="3">
        <f>IF(Inputs!$B$27&lt;&gt;"Ready to model","PENDING INPUTS",L110+M110)</f>
        <v>4687.9100000000008</v>
      </c>
      <c r="O110" s="3">
        <f>IF(Inputs!$B$27&lt;&gt;"Ready to model","PENDING INPUTS",D110+E110+O109)</f>
        <v>11041.200000000013</v>
      </c>
      <c r="P110" s="3">
        <f>IF(Inputs!$B$27&lt;&gt;"Ready to model","PENDING INPUTS",J110+K110+P109)</f>
        <v>16427.290000000015</v>
      </c>
    </row>
    <row r="111" spans="1:16" ht="27.95" customHeight="1" x14ac:dyDescent="0.25">
      <c r="A111">
        <v>107</v>
      </c>
      <c r="B111" s="3">
        <f>IF(Inputs!$B$27&lt;&gt;"Ready to model","PENDING INPUTS",L110)</f>
        <v>4687.9100000000008</v>
      </c>
      <c r="C111" s="3">
        <f>IF(Inputs!$B$27&lt;&gt;"Ready to model","PENDING INPUTS",M110)</f>
        <v>0</v>
      </c>
      <c r="D111" s="3">
        <f>IF(Inputs!$B$27&lt;&gt;"Ready to model","PENDING INPUTS",ROUND(B111*(IF(A111&lt;=Inputs!$B$13,Inputs!$B$12,Inputs!$B$14))/12,2))</f>
        <v>93.76</v>
      </c>
      <c r="E111" s="3">
        <f>IF(Inputs!$B$27&lt;&gt;"Ready to model","PENDING INPUTS",ROUND(C111*Inputs!$B$5/12,2))</f>
        <v>0</v>
      </c>
      <c r="F111" s="3">
        <f>IF(Inputs!$B$27&lt;&gt;"Ready to model","PENDING INPUTS",MIN(B111+D111,MAX(Inputs!$B$16,ROUND(B111*Inputs!$B$15,2))))</f>
        <v>93.76</v>
      </c>
      <c r="G111" s="3">
        <f>IF(Inputs!$B$27&lt;&gt;"Ready to model","PENDING INPUTS",MIN(C111+E111,Inputs!$B$9))</f>
        <v>0</v>
      </c>
      <c r="H111" s="3">
        <f>IF(Inputs!$B$27&lt;&gt;"Ready to model","PENDING INPUTS",F111+G111)</f>
        <v>93.76</v>
      </c>
      <c r="I111" s="3">
        <f>IF(Inputs!$B$27&lt;&gt;"Ready to model","PENDING INPUTS",MAX(0,F111+G111-H111))</f>
        <v>0</v>
      </c>
      <c r="J111" s="3">
        <f>IF(Inputs!$B$27&lt;&gt;"Ready to model","PENDING INPUTS",IF(F111+G111&gt;H111,IF(F111+G111=0,0,H111*F111/(F111+G111)),MIN(B111+D111,F111+MAX(0,H111-F111-G111-IF((IF(A111&lt;=Inputs!$B$13,Inputs!$B$12,Inputs!$B$14))&lt;Inputs!$B$5,C111+E111-G111,0)))))</f>
        <v>93.76</v>
      </c>
      <c r="K111" s="3">
        <f>IF(Inputs!$B$27&lt;&gt;"Ready to model","PENDING INPUTS",MIN(C111+E111,MAX(0,H111-J111)))</f>
        <v>0</v>
      </c>
      <c r="L111" s="3">
        <f>IF(Inputs!$B$27&lt;&gt;"Ready to model","PENDING INPUTS",MAX(0,B111+D111-J111))</f>
        <v>4687.9100000000008</v>
      </c>
      <c r="M111" s="3">
        <f>IF(Inputs!$B$27&lt;&gt;"Ready to model","PENDING INPUTS",MAX(0,C111+E111-K111))</f>
        <v>0</v>
      </c>
      <c r="N111" s="3">
        <f>IF(Inputs!$B$27&lt;&gt;"Ready to model","PENDING INPUTS",L111+M111)</f>
        <v>4687.9100000000008</v>
      </c>
      <c r="O111" s="3">
        <f>IF(Inputs!$B$27&lt;&gt;"Ready to model","PENDING INPUTS",D111+E111+O110)</f>
        <v>11134.960000000014</v>
      </c>
      <c r="P111" s="3">
        <f>IF(Inputs!$B$27&lt;&gt;"Ready to model","PENDING INPUTS",J111+K111+P110)</f>
        <v>16521.050000000014</v>
      </c>
    </row>
    <row r="112" spans="1:16" ht="27.95" customHeight="1" x14ac:dyDescent="0.25">
      <c r="A112">
        <v>108</v>
      </c>
      <c r="B112" s="3">
        <f>IF(Inputs!$B$27&lt;&gt;"Ready to model","PENDING INPUTS",L111)</f>
        <v>4687.9100000000008</v>
      </c>
      <c r="C112" s="3">
        <f>IF(Inputs!$B$27&lt;&gt;"Ready to model","PENDING INPUTS",M111)</f>
        <v>0</v>
      </c>
      <c r="D112" s="3">
        <f>IF(Inputs!$B$27&lt;&gt;"Ready to model","PENDING INPUTS",ROUND(B112*(IF(A112&lt;=Inputs!$B$13,Inputs!$B$12,Inputs!$B$14))/12,2))</f>
        <v>93.76</v>
      </c>
      <c r="E112" s="3">
        <f>IF(Inputs!$B$27&lt;&gt;"Ready to model","PENDING INPUTS",ROUND(C112*Inputs!$B$5/12,2))</f>
        <v>0</v>
      </c>
      <c r="F112" s="3">
        <f>IF(Inputs!$B$27&lt;&gt;"Ready to model","PENDING INPUTS",MIN(B112+D112,MAX(Inputs!$B$16,ROUND(B112*Inputs!$B$15,2))))</f>
        <v>93.76</v>
      </c>
      <c r="G112" s="3">
        <f>IF(Inputs!$B$27&lt;&gt;"Ready to model","PENDING INPUTS",MIN(C112+E112,Inputs!$B$9))</f>
        <v>0</v>
      </c>
      <c r="H112" s="3">
        <f>IF(Inputs!$B$27&lt;&gt;"Ready to model","PENDING INPUTS",F112+G112)</f>
        <v>93.76</v>
      </c>
      <c r="I112" s="3">
        <f>IF(Inputs!$B$27&lt;&gt;"Ready to model","PENDING INPUTS",MAX(0,F112+G112-H112))</f>
        <v>0</v>
      </c>
      <c r="J112" s="3">
        <f>IF(Inputs!$B$27&lt;&gt;"Ready to model","PENDING INPUTS",IF(F112+G112&gt;H112,IF(F112+G112=0,0,H112*F112/(F112+G112)),MIN(B112+D112,F112+MAX(0,H112-F112-G112-IF((IF(A112&lt;=Inputs!$B$13,Inputs!$B$12,Inputs!$B$14))&lt;Inputs!$B$5,C112+E112-G112,0)))))</f>
        <v>93.76</v>
      </c>
      <c r="K112" s="3">
        <f>IF(Inputs!$B$27&lt;&gt;"Ready to model","PENDING INPUTS",MIN(C112+E112,MAX(0,H112-J112)))</f>
        <v>0</v>
      </c>
      <c r="L112" s="3">
        <f>IF(Inputs!$B$27&lt;&gt;"Ready to model","PENDING INPUTS",MAX(0,B112+D112-J112))</f>
        <v>4687.9100000000008</v>
      </c>
      <c r="M112" s="3">
        <f>IF(Inputs!$B$27&lt;&gt;"Ready to model","PENDING INPUTS",MAX(0,C112+E112-K112))</f>
        <v>0</v>
      </c>
      <c r="N112" s="3">
        <f>IF(Inputs!$B$27&lt;&gt;"Ready to model","PENDING INPUTS",L112+M112)</f>
        <v>4687.9100000000008</v>
      </c>
      <c r="O112" s="3">
        <f>IF(Inputs!$B$27&lt;&gt;"Ready to model","PENDING INPUTS",D112+E112+O111)</f>
        <v>11228.720000000014</v>
      </c>
      <c r="P112" s="3">
        <f>IF(Inputs!$B$27&lt;&gt;"Ready to model","PENDING INPUTS",J112+K112+P111)</f>
        <v>16614.810000000012</v>
      </c>
    </row>
    <row r="113" spans="1:16" ht="27.95" customHeight="1" x14ac:dyDescent="0.25">
      <c r="A113">
        <v>109</v>
      </c>
      <c r="B113" s="3">
        <f>IF(Inputs!$B$27&lt;&gt;"Ready to model","PENDING INPUTS",L112)</f>
        <v>4687.9100000000008</v>
      </c>
      <c r="C113" s="3">
        <f>IF(Inputs!$B$27&lt;&gt;"Ready to model","PENDING INPUTS",M112)</f>
        <v>0</v>
      </c>
      <c r="D113" s="3">
        <f>IF(Inputs!$B$27&lt;&gt;"Ready to model","PENDING INPUTS",ROUND(B113*(IF(A113&lt;=Inputs!$B$13,Inputs!$B$12,Inputs!$B$14))/12,2))</f>
        <v>93.76</v>
      </c>
      <c r="E113" s="3">
        <f>IF(Inputs!$B$27&lt;&gt;"Ready to model","PENDING INPUTS",ROUND(C113*Inputs!$B$5/12,2))</f>
        <v>0</v>
      </c>
      <c r="F113" s="3">
        <f>IF(Inputs!$B$27&lt;&gt;"Ready to model","PENDING INPUTS",MIN(B113+D113,MAX(Inputs!$B$16,ROUND(B113*Inputs!$B$15,2))))</f>
        <v>93.76</v>
      </c>
      <c r="G113" s="3">
        <f>IF(Inputs!$B$27&lt;&gt;"Ready to model","PENDING INPUTS",MIN(C113+E113,Inputs!$B$9))</f>
        <v>0</v>
      </c>
      <c r="H113" s="3">
        <f>IF(Inputs!$B$27&lt;&gt;"Ready to model","PENDING INPUTS",F113+G113)</f>
        <v>93.76</v>
      </c>
      <c r="I113" s="3">
        <f>IF(Inputs!$B$27&lt;&gt;"Ready to model","PENDING INPUTS",MAX(0,F113+G113-H113))</f>
        <v>0</v>
      </c>
      <c r="J113" s="3">
        <f>IF(Inputs!$B$27&lt;&gt;"Ready to model","PENDING INPUTS",IF(F113+G113&gt;H113,IF(F113+G113=0,0,H113*F113/(F113+G113)),MIN(B113+D113,F113+MAX(0,H113-F113-G113-IF((IF(A113&lt;=Inputs!$B$13,Inputs!$B$12,Inputs!$B$14))&lt;Inputs!$B$5,C113+E113-G113,0)))))</f>
        <v>93.76</v>
      </c>
      <c r="K113" s="3">
        <f>IF(Inputs!$B$27&lt;&gt;"Ready to model","PENDING INPUTS",MIN(C113+E113,MAX(0,H113-J113)))</f>
        <v>0</v>
      </c>
      <c r="L113" s="3">
        <f>IF(Inputs!$B$27&lt;&gt;"Ready to model","PENDING INPUTS",MAX(0,B113+D113-J113))</f>
        <v>4687.9100000000008</v>
      </c>
      <c r="M113" s="3">
        <f>IF(Inputs!$B$27&lt;&gt;"Ready to model","PENDING INPUTS",MAX(0,C113+E113-K113))</f>
        <v>0</v>
      </c>
      <c r="N113" s="3">
        <f>IF(Inputs!$B$27&lt;&gt;"Ready to model","PENDING INPUTS",L113+M113)</f>
        <v>4687.9100000000008</v>
      </c>
      <c r="O113" s="3">
        <f>IF(Inputs!$B$27&lt;&gt;"Ready to model","PENDING INPUTS",D113+E113+O112)</f>
        <v>11322.480000000014</v>
      </c>
      <c r="P113" s="3">
        <f>IF(Inputs!$B$27&lt;&gt;"Ready to model","PENDING INPUTS",J113+K113+P112)</f>
        <v>16708.570000000011</v>
      </c>
    </row>
    <row r="114" spans="1:16" ht="27.95" customHeight="1" x14ac:dyDescent="0.25">
      <c r="A114">
        <v>110</v>
      </c>
      <c r="B114" s="3">
        <f>IF(Inputs!$B$27&lt;&gt;"Ready to model","PENDING INPUTS",L113)</f>
        <v>4687.9100000000008</v>
      </c>
      <c r="C114" s="3">
        <f>IF(Inputs!$B$27&lt;&gt;"Ready to model","PENDING INPUTS",M113)</f>
        <v>0</v>
      </c>
      <c r="D114" s="3">
        <f>IF(Inputs!$B$27&lt;&gt;"Ready to model","PENDING INPUTS",ROUND(B114*(IF(A114&lt;=Inputs!$B$13,Inputs!$B$12,Inputs!$B$14))/12,2))</f>
        <v>93.76</v>
      </c>
      <c r="E114" s="3">
        <f>IF(Inputs!$B$27&lt;&gt;"Ready to model","PENDING INPUTS",ROUND(C114*Inputs!$B$5/12,2))</f>
        <v>0</v>
      </c>
      <c r="F114" s="3">
        <f>IF(Inputs!$B$27&lt;&gt;"Ready to model","PENDING INPUTS",MIN(B114+D114,MAX(Inputs!$B$16,ROUND(B114*Inputs!$B$15,2))))</f>
        <v>93.76</v>
      </c>
      <c r="G114" s="3">
        <f>IF(Inputs!$B$27&lt;&gt;"Ready to model","PENDING INPUTS",MIN(C114+E114,Inputs!$B$9))</f>
        <v>0</v>
      </c>
      <c r="H114" s="3">
        <f>IF(Inputs!$B$27&lt;&gt;"Ready to model","PENDING INPUTS",F114+G114)</f>
        <v>93.76</v>
      </c>
      <c r="I114" s="3">
        <f>IF(Inputs!$B$27&lt;&gt;"Ready to model","PENDING INPUTS",MAX(0,F114+G114-H114))</f>
        <v>0</v>
      </c>
      <c r="J114" s="3">
        <f>IF(Inputs!$B$27&lt;&gt;"Ready to model","PENDING INPUTS",IF(F114+G114&gt;H114,IF(F114+G114=0,0,H114*F114/(F114+G114)),MIN(B114+D114,F114+MAX(0,H114-F114-G114-IF((IF(A114&lt;=Inputs!$B$13,Inputs!$B$12,Inputs!$B$14))&lt;Inputs!$B$5,C114+E114-G114,0)))))</f>
        <v>93.76</v>
      </c>
      <c r="K114" s="3">
        <f>IF(Inputs!$B$27&lt;&gt;"Ready to model","PENDING INPUTS",MIN(C114+E114,MAX(0,H114-J114)))</f>
        <v>0</v>
      </c>
      <c r="L114" s="3">
        <f>IF(Inputs!$B$27&lt;&gt;"Ready to model","PENDING INPUTS",MAX(0,B114+D114-J114))</f>
        <v>4687.9100000000008</v>
      </c>
      <c r="M114" s="3">
        <f>IF(Inputs!$B$27&lt;&gt;"Ready to model","PENDING INPUTS",MAX(0,C114+E114-K114))</f>
        <v>0</v>
      </c>
      <c r="N114" s="3">
        <f>IF(Inputs!$B$27&lt;&gt;"Ready to model","PENDING INPUTS",L114+M114)</f>
        <v>4687.9100000000008</v>
      </c>
      <c r="O114" s="3">
        <f>IF(Inputs!$B$27&lt;&gt;"Ready to model","PENDING INPUTS",D114+E114+O113)</f>
        <v>11416.240000000014</v>
      </c>
      <c r="P114" s="3">
        <f>IF(Inputs!$B$27&lt;&gt;"Ready to model","PENDING INPUTS",J114+K114+P113)</f>
        <v>16802.330000000009</v>
      </c>
    </row>
    <row r="115" spans="1:16" ht="27.95" customHeight="1" x14ac:dyDescent="0.25">
      <c r="A115">
        <v>111</v>
      </c>
      <c r="B115" s="3">
        <f>IF(Inputs!$B$27&lt;&gt;"Ready to model","PENDING INPUTS",L114)</f>
        <v>4687.9100000000008</v>
      </c>
      <c r="C115" s="3">
        <f>IF(Inputs!$B$27&lt;&gt;"Ready to model","PENDING INPUTS",M114)</f>
        <v>0</v>
      </c>
      <c r="D115" s="3">
        <f>IF(Inputs!$B$27&lt;&gt;"Ready to model","PENDING INPUTS",ROUND(B115*(IF(A115&lt;=Inputs!$B$13,Inputs!$B$12,Inputs!$B$14))/12,2))</f>
        <v>93.76</v>
      </c>
      <c r="E115" s="3">
        <f>IF(Inputs!$B$27&lt;&gt;"Ready to model","PENDING INPUTS",ROUND(C115*Inputs!$B$5/12,2))</f>
        <v>0</v>
      </c>
      <c r="F115" s="3">
        <f>IF(Inputs!$B$27&lt;&gt;"Ready to model","PENDING INPUTS",MIN(B115+D115,MAX(Inputs!$B$16,ROUND(B115*Inputs!$B$15,2))))</f>
        <v>93.76</v>
      </c>
      <c r="G115" s="3">
        <f>IF(Inputs!$B$27&lt;&gt;"Ready to model","PENDING INPUTS",MIN(C115+E115,Inputs!$B$9))</f>
        <v>0</v>
      </c>
      <c r="H115" s="3">
        <f>IF(Inputs!$B$27&lt;&gt;"Ready to model","PENDING INPUTS",F115+G115)</f>
        <v>93.76</v>
      </c>
      <c r="I115" s="3">
        <f>IF(Inputs!$B$27&lt;&gt;"Ready to model","PENDING INPUTS",MAX(0,F115+G115-H115))</f>
        <v>0</v>
      </c>
      <c r="J115" s="3">
        <f>IF(Inputs!$B$27&lt;&gt;"Ready to model","PENDING INPUTS",IF(F115+G115&gt;H115,IF(F115+G115=0,0,H115*F115/(F115+G115)),MIN(B115+D115,F115+MAX(0,H115-F115-G115-IF((IF(A115&lt;=Inputs!$B$13,Inputs!$B$12,Inputs!$B$14))&lt;Inputs!$B$5,C115+E115-G115,0)))))</f>
        <v>93.76</v>
      </c>
      <c r="K115" s="3">
        <f>IF(Inputs!$B$27&lt;&gt;"Ready to model","PENDING INPUTS",MIN(C115+E115,MAX(0,H115-J115)))</f>
        <v>0</v>
      </c>
      <c r="L115" s="3">
        <f>IF(Inputs!$B$27&lt;&gt;"Ready to model","PENDING INPUTS",MAX(0,B115+D115-J115))</f>
        <v>4687.9100000000008</v>
      </c>
      <c r="M115" s="3">
        <f>IF(Inputs!$B$27&lt;&gt;"Ready to model","PENDING INPUTS",MAX(0,C115+E115-K115))</f>
        <v>0</v>
      </c>
      <c r="N115" s="3">
        <f>IF(Inputs!$B$27&lt;&gt;"Ready to model","PENDING INPUTS",L115+M115)</f>
        <v>4687.9100000000008</v>
      </c>
      <c r="O115" s="3">
        <f>IF(Inputs!$B$27&lt;&gt;"Ready to model","PENDING INPUTS",D115+E115+O114)</f>
        <v>11510.000000000015</v>
      </c>
      <c r="P115" s="3">
        <f>IF(Inputs!$B$27&lt;&gt;"Ready to model","PENDING INPUTS",J115+K115+P114)</f>
        <v>16896.090000000007</v>
      </c>
    </row>
    <row r="116" spans="1:16" ht="27.95" customHeight="1" x14ac:dyDescent="0.25">
      <c r="A116">
        <v>112</v>
      </c>
      <c r="B116" s="3">
        <f>IF(Inputs!$B$27&lt;&gt;"Ready to model","PENDING INPUTS",L115)</f>
        <v>4687.9100000000008</v>
      </c>
      <c r="C116" s="3">
        <f>IF(Inputs!$B$27&lt;&gt;"Ready to model","PENDING INPUTS",M115)</f>
        <v>0</v>
      </c>
      <c r="D116" s="3">
        <f>IF(Inputs!$B$27&lt;&gt;"Ready to model","PENDING INPUTS",ROUND(B116*(IF(A116&lt;=Inputs!$B$13,Inputs!$B$12,Inputs!$B$14))/12,2))</f>
        <v>93.76</v>
      </c>
      <c r="E116" s="3">
        <f>IF(Inputs!$B$27&lt;&gt;"Ready to model","PENDING INPUTS",ROUND(C116*Inputs!$B$5/12,2))</f>
        <v>0</v>
      </c>
      <c r="F116" s="3">
        <f>IF(Inputs!$B$27&lt;&gt;"Ready to model","PENDING INPUTS",MIN(B116+D116,MAX(Inputs!$B$16,ROUND(B116*Inputs!$B$15,2))))</f>
        <v>93.76</v>
      </c>
      <c r="G116" s="3">
        <f>IF(Inputs!$B$27&lt;&gt;"Ready to model","PENDING INPUTS",MIN(C116+E116,Inputs!$B$9))</f>
        <v>0</v>
      </c>
      <c r="H116" s="3">
        <f>IF(Inputs!$B$27&lt;&gt;"Ready to model","PENDING INPUTS",F116+G116)</f>
        <v>93.76</v>
      </c>
      <c r="I116" s="3">
        <f>IF(Inputs!$B$27&lt;&gt;"Ready to model","PENDING INPUTS",MAX(0,F116+G116-H116))</f>
        <v>0</v>
      </c>
      <c r="J116" s="3">
        <f>IF(Inputs!$B$27&lt;&gt;"Ready to model","PENDING INPUTS",IF(F116+G116&gt;H116,IF(F116+G116=0,0,H116*F116/(F116+G116)),MIN(B116+D116,F116+MAX(0,H116-F116-G116-IF((IF(A116&lt;=Inputs!$B$13,Inputs!$B$12,Inputs!$B$14))&lt;Inputs!$B$5,C116+E116-G116,0)))))</f>
        <v>93.76</v>
      </c>
      <c r="K116" s="3">
        <f>IF(Inputs!$B$27&lt;&gt;"Ready to model","PENDING INPUTS",MIN(C116+E116,MAX(0,H116-J116)))</f>
        <v>0</v>
      </c>
      <c r="L116" s="3">
        <f>IF(Inputs!$B$27&lt;&gt;"Ready to model","PENDING INPUTS",MAX(0,B116+D116-J116))</f>
        <v>4687.9100000000008</v>
      </c>
      <c r="M116" s="3">
        <f>IF(Inputs!$B$27&lt;&gt;"Ready to model","PENDING INPUTS",MAX(0,C116+E116-K116))</f>
        <v>0</v>
      </c>
      <c r="N116" s="3">
        <f>IF(Inputs!$B$27&lt;&gt;"Ready to model","PENDING INPUTS",L116+M116)</f>
        <v>4687.9100000000008</v>
      </c>
      <c r="O116" s="3">
        <f>IF(Inputs!$B$27&lt;&gt;"Ready to model","PENDING INPUTS",D116+E116+O115)</f>
        <v>11603.760000000015</v>
      </c>
      <c r="P116" s="3">
        <f>IF(Inputs!$B$27&lt;&gt;"Ready to model","PENDING INPUTS",J116+K116+P115)</f>
        <v>16989.850000000006</v>
      </c>
    </row>
    <row r="117" spans="1:16" ht="27.95" customHeight="1" x14ac:dyDescent="0.25">
      <c r="A117">
        <v>113</v>
      </c>
      <c r="B117" s="3">
        <f>IF(Inputs!$B$27&lt;&gt;"Ready to model","PENDING INPUTS",L116)</f>
        <v>4687.9100000000008</v>
      </c>
      <c r="C117" s="3">
        <f>IF(Inputs!$B$27&lt;&gt;"Ready to model","PENDING INPUTS",M116)</f>
        <v>0</v>
      </c>
      <c r="D117" s="3">
        <f>IF(Inputs!$B$27&lt;&gt;"Ready to model","PENDING INPUTS",ROUND(B117*(IF(A117&lt;=Inputs!$B$13,Inputs!$B$12,Inputs!$B$14))/12,2))</f>
        <v>93.76</v>
      </c>
      <c r="E117" s="3">
        <f>IF(Inputs!$B$27&lt;&gt;"Ready to model","PENDING INPUTS",ROUND(C117*Inputs!$B$5/12,2))</f>
        <v>0</v>
      </c>
      <c r="F117" s="3">
        <f>IF(Inputs!$B$27&lt;&gt;"Ready to model","PENDING INPUTS",MIN(B117+D117,MAX(Inputs!$B$16,ROUND(B117*Inputs!$B$15,2))))</f>
        <v>93.76</v>
      </c>
      <c r="G117" s="3">
        <f>IF(Inputs!$B$27&lt;&gt;"Ready to model","PENDING INPUTS",MIN(C117+E117,Inputs!$B$9))</f>
        <v>0</v>
      </c>
      <c r="H117" s="3">
        <f>IF(Inputs!$B$27&lt;&gt;"Ready to model","PENDING INPUTS",F117+G117)</f>
        <v>93.76</v>
      </c>
      <c r="I117" s="3">
        <f>IF(Inputs!$B$27&lt;&gt;"Ready to model","PENDING INPUTS",MAX(0,F117+G117-H117))</f>
        <v>0</v>
      </c>
      <c r="J117" s="3">
        <f>IF(Inputs!$B$27&lt;&gt;"Ready to model","PENDING INPUTS",IF(F117+G117&gt;H117,IF(F117+G117=0,0,H117*F117/(F117+G117)),MIN(B117+D117,F117+MAX(0,H117-F117-G117-IF((IF(A117&lt;=Inputs!$B$13,Inputs!$B$12,Inputs!$B$14))&lt;Inputs!$B$5,C117+E117-G117,0)))))</f>
        <v>93.76</v>
      </c>
      <c r="K117" s="3">
        <f>IF(Inputs!$B$27&lt;&gt;"Ready to model","PENDING INPUTS",MIN(C117+E117,MAX(0,H117-J117)))</f>
        <v>0</v>
      </c>
      <c r="L117" s="3">
        <f>IF(Inputs!$B$27&lt;&gt;"Ready to model","PENDING INPUTS",MAX(0,B117+D117-J117))</f>
        <v>4687.9100000000008</v>
      </c>
      <c r="M117" s="3">
        <f>IF(Inputs!$B$27&lt;&gt;"Ready to model","PENDING INPUTS",MAX(0,C117+E117-K117))</f>
        <v>0</v>
      </c>
      <c r="N117" s="3">
        <f>IF(Inputs!$B$27&lt;&gt;"Ready to model","PENDING INPUTS",L117+M117)</f>
        <v>4687.9100000000008</v>
      </c>
      <c r="O117" s="3">
        <f>IF(Inputs!$B$27&lt;&gt;"Ready to model","PENDING INPUTS",D117+E117+O116)</f>
        <v>11697.520000000015</v>
      </c>
      <c r="P117" s="3">
        <f>IF(Inputs!$B$27&lt;&gt;"Ready to model","PENDING INPUTS",J117+K117+P116)</f>
        <v>17083.610000000004</v>
      </c>
    </row>
    <row r="118" spans="1:16" ht="27.95" customHeight="1" x14ac:dyDescent="0.25">
      <c r="A118">
        <v>114</v>
      </c>
      <c r="B118" s="3">
        <f>IF(Inputs!$B$27&lt;&gt;"Ready to model","PENDING INPUTS",L117)</f>
        <v>4687.9100000000008</v>
      </c>
      <c r="C118" s="3">
        <f>IF(Inputs!$B$27&lt;&gt;"Ready to model","PENDING INPUTS",M117)</f>
        <v>0</v>
      </c>
      <c r="D118" s="3">
        <f>IF(Inputs!$B$27&lt;&gt;"Ready to model","PENDING INPUTS",ROUND(B118*(IF(A118&lt;=Inputs!$B$13,Inputs!$B$12,Inputs!$B$14))/12,2))</f>
        <v>93.76</v>
      </c>
      <c r="E118" s="3">
        <f>IF(Inputs!$B$27&lt;&gt;"Ready to model","PENDING INPUTS",ROUND(C118*Inputs!$B$5/12,2))</f>
        <v>0</v>
      </c>
      <c r="F118" s="3">
        <f>IF(Inputs!$B$27&lt;&gt;"Ready to model","PENDING INPUTS",MIN(B118+D118,MAX(Inputs!$B$16,ROUND(B118*Inputs!$B$15,2))))</f>
        <v>93.76</v>
      </c>
      <c r="G118" s="3">
        <f>IF(Inputs!$B$27&lt;&gt;"Ready to model","PENDING INPUTS",MIN(C118+E118,Inputs!$B$9))</f>
        <v>0</v>
      </c>
      <c r="H118" s="3">
        <f>IF(Inputs!$B$27&lt;&gt;"Ready to model","PENDING INPUTS",F118+G118)</f>
        <v>93.76</v>
      </c>
      <c r="I118" s="3">
        <f>IF(Inputs!$B$27&lt;&gt;"Ready to model","PENDING INPUTS",MAX(0,F118+G118-H118))</f>
        <v>0</v>
      </c>
      <c r="J118" s="3">
        <f>IF(Inputs!$B$27&lt;&gt;"Ready to model","PENDING INPUTS",IF(F118+G118&gt;H118,IF(F118+G118=0,0,H118*F118/(F118+G118)),MIN(B118+D118,F118+MAX(0,H118-F118-G118-IF((IF(A118&lt;=Inputs!$B$13,Inputs!$B$12,Inputs!$B$14))&lt;Inputs!$B$5,C118+E118-G118,0)))))</f>
        <v>93.76</v>
      </c>
      <c r="K118" s="3">
        <f>IF(Inputs!$B$27&lt;&gt;"Ready to model","PENDING INPUTS",MIN(C118+E118,MAX(0,H118-J118)))</f>
        <v>0</v>
      </c>
      <c r="L118" s="3">
        <f>IF(Inputs!$B$27&lt;&gt;"Ready to model","PENDING INPUTS",MAX(0,B118+D118-J118))</f>
        <v>4687.9100000000008</v>
      </c>
      <c r="M118" s="3">
        <f>IF(Inputs!$B$27&lt;&gt;"Ready to model","PENDING INPUTS",MAX(0,C118+E118-K118))</f>
        <v>0</v>
      </c>
      <c r="N118" s="3">
        <f>IF(Inputs!$B$27&lt;&gt;"Ready to model","PENDING INPUTS",L118+M118)</f>
        <v>4687.9100000000008</v>
      </c>
      <c r="O118" s="3">
        <f>IF(Inputs!$B$27&lt;&gt;"Ready to model","PENDING INPUTS",D118+E118+O117)</f>
        <v>11791.280000000015</v>
      </c>
      <c r="P118" s="3">
        <f>IF(Inputs!$B$27&lt;&gt;"Ready to model","PENDING INPUTS",J118+K118+P117)</f>
        <v>17177.370000000003</v>
      </c>
    </row>
    <row r="119" spans="1:16" ht="27.95" customHeight="1" x14ac:dyDescent="0.25">
      <c r="A119">
        <v>115</v>
      </c>
      <c r="B119" s="3">
        <f>IF(Inputs!$B$27&lt;&gt;"Ready to model","PENDING INPUTS",L118)</f>
        <v>4687.9100000000008</v>
      </c>
      <c r="C119" s="3">
        <f>IF(Inputs!$B$27&lt;&gt;"Ready to model","PENDING INPUTS",M118)</f>
        <v>0</v>
      </c>
      <c r="D119" s="3">
        <f>IF(Inputs!$B$27&lt;&gt;"Ready to model","PENDING INPUTS",ROUND(B119*(IF(A119&lt;=Inputs!$B$13,Inputs!$B$12,Inputs!$B$14))/12,2))</f>
        <v>93.76</v>
      </c>
      <c r="E119" s="3">
        <f>IF(Inputs!$B$27&lt;&gt;"Ready to model","PENDING INPUTS",ROUND(C119*Inputs!$B$5/12,2))</f>
        <v>0</v>
      </c>
      <c r="F119" s="3">
        <f>IF(Inputs!$B$27&lt;&gt;"Ready to model","PENDING INPUTS",MIN(B119+D119,MAX(Inputs!$B$16,ROUND(B119*Inputs!$B$15,2))))</f>
        <v>93.76</v>
      </c>
      <c r="G119" s="3">
        <f>IF(Inputs!$B$27&lt;&gt;"Ready to model","PENDING INPUTS",MIN(C119+E119,Inputs!$B$9))</f>
        <v>0</v>
      </c>
      <c r="H119" s="3">
        <f>IF(Inputs!$B$27&lt;&gt;"Ready to model","PENDING INPUTS",F119+G119)</f>
        <v>93.76</v>
      </c>
      <c r="I119" s="3">
        <f>IF(Inputs!$B$27&lt;&gt;"Ready to model","PENDING INPUTS",MAX(0,F119+G119-H119))</f>
        <v>0</v>
      </c>
      <c r="J119" s="3">
        <f>IF(Inputs!$B$27&lt;&gt;"Ready to model","PENDING INPUTS",IF(F119+G119&gt;H119,IF(F119+G119=0,0,H119*F119/(F119+G119)),MIN(B119+D119,F119+MAX(0,H119-F119-G119-IF((IF(A119&lt;=Inputs!$B$13,Inputs!$B$12,Inputs!$B$14))&lt;Inputs!$B$5,C119+E119-G119,0)))))</f>
        <v>93.76</v>
      </c>
      <c r="K119" s="3">
        <f>IF(Inputs!$B$27&lt;&gt;"Ready to model","PENDING INPUTS",MIN(C119+E119,MAX(0,H119-J119)))</f>
        <v>0</v>
      </c>
      <c r="L119" s="3">
        <f>IF(Inputs!$B$27&lt;&gt;"Ready to model","PENDING INPUTS",MAX(0,B119+D119-J119))</f>
        <v>4687.9100000000008</v>
      </c>
      <c r="M119" s="3">
        <f>IF(Inputs!$B$27&lt;&gt;"Ready to model","PENDING INPUTS",MAX(0,C119+E119-K119))</f>
        <v>0</v>
      </c>
      <c r="N119" s="3">
        <f>IF(Inputs!$B$27&lt;&gt;"Ready to model","PENDING INPUTS",L119+M119)</f>
        <v>4687.9100000000008</v>
      </c>
      <c r="O119" s="3">
        <f>IF(Inputs!$B$27&lt;&gt;"Ready to model","PENDING INPUTS",D119+E119+O118)</f>
        <v>11885.040000000015</v>
      </c>
      <c r="P119" s="3">
        <f>IF(Inputs!$B$27&lt;&gt;"Ready to model","PENDING INPUTS",J119+K119+P118)</f>
        <v>17271.13</v>
      </c>
    </row>
    <row r="120" spans="1:16" ht="27.95" customHeight="1" x14ac:dyDescent="0.25">
      <c r="A120">
        <v>116</v>
      </c>
      <c r="B120" s="3">
        <f>IF(Inputs!$B$27&lt;&gt;"Ready to model","PENDING INPUTS",L119)</f>
        <v>4687.9100000000008</v>
      </c>
      <c r="C120" s="3">
        <f>IF(Inputs!$B$27&lt;&gt;"Ready to model","PENDING INPUTS",M119)</f>
        <v>0</v>
      </c>
      <c r="D120" s="3">
        <f>IF(Inputs!$B$27&lt;&gt;"Ready to model","PENDING INPUTS",ROUND(B120*(IF(A120&lt;=Inputs!$B$13,Inputs!$B$12,Inputs!$B$14))/12,2))</f>
        <v>93.76</v>
      </c>
      <c r="E120" s="3">
        <f>IF(Inputs!$B$27&lt;&gt;"Ready to model","PENDING INPUTS",ROUND(C120*Inputs!$B$5/12,2))</f>
        <v>0</v>
      </c>
      <c r="F120" s="3">
        <f>IF(Inputs!$B$27&lt;&gt;"Ready to model","PENDING INPUTS",MIN(B120+D120,MAX(Inputs!$B$16,ROUND(B120*Inputs!$B$15,2))))</f>
        <v>93.76</v>
      </c>
      <c r="G120" s="3">
        <f>IF(Inputs!$B$27&lt;&gt;"Ready to model","PENDING INPUTS",MIN(C120+E120,Inputs!$B$9))</f>
        <v>0</v>
      </c>
      <c r="H120" s="3">
        <f>IF(Inputs!$B$27&lt;&gt;"Ready to model","PENDING INPUTS",F120+G120)</f>
        <v>93.76</v>
      </c>
      <c r="I120" s="3">
        <f>IF(Inputs!$B$27&lt;&gt;"Ready to model","PENDING INPUTS",MAX(0,F120+G120-H120))</f>
        <v>0</v>
      </c>
      <c r="J120" s="3">
        <f>IF(Inputs!$B$27&lt;&gt;"Ready to model","PENDING INPUTS",IF(F120+G120&gt;H120,IF(F120+G120=0,0,H120*F120/(F120+G120)),MIN(B120+D120,F120+MAX(0,H120-F120-G120-IF((IF(A120&lt;=Inputs!$B$13,Inputs!$B$12,Inputs!$B$14))&lt;Inputs!$B$5,C120+E120-G120,0)))))</f>
        <v>93.76</v>
      </c>
      <c r="K120" s="3">
        <f>IF(Inputs!$B$27&lt;&gt;"Ready to model","PENDING INPUTS",MIN(C120+E120,MAX(0,H120-J120)))</f>
        <v>0</v>
      </c>
      <c r="L120" s="3">
        <f>IF(Inputs!$B$27&lt;&gt;"Ready to model","PENDING INPUTS",MAX(0,B120+D120-J120))</f>
        <v>4687.9100000000008</v>
      </c>
      <c r="M120" s="3">
        <f>IF(Inputs!$B$27&lt;&gt;"Ready to model","PENDING INPUTS",MAX(0,C120+E120-K120))</f>
        <v>0</v>
      </c>
      <c r="N120" s="3">
        <f>IF(Inputs!$B$27&lt;&gt;"Ready to model","PENDING INPUTS",L120+M120)</f>
        <v>4687.9100000000008</v>
      </c>
      <c r="O120" s="3">
        <f>IF(Inputs!$B$27&lt;&gt;"Ready to model","PENDING INPUTS",D120+E120+O119)</f>
        <v>11978.800000000016</v>
      </c>
      <c r="P120" s="3">
        <f>IF(Inputs!$B$27&lt;&gt;"Ready to model","PENDING INPUTS",J120+K120+P119)</f>
        <v>17364.89</v>
      </c>
    </row>
    <row r="121" spans="1:16" ht="27.95" customHeight="1" x14ac:dyDescent="0.25">
      <c r="A121">
        <v>117</v>
      </c>
      <c r="B121" s="3">
        <f>IF(Inputs!$B$27&lt;&gt;"Ready to model","PENDING INPUTS",L120)</f>
        <v>4687.9100000000008</v>
      </c>
      <c r="C121" s="3">
        <f>IF(Inputs!$B$27&lt;&gt;"Ready to model","PENDING INPUTS",M120)</f>
        <v>0</v>
      </c>
      <c r="D121" s="3">
        <f>IF(Inputs!$B$27&lt;&gt;"Ready to model","PENDING INPUTS",ROUND(B121*(IF(A121&lt;=Inputs!$B$13,Inputs!$B$12,Inputs!$B$14))/12,2))</f>
        <v>93.76</v>
      </c>
      <c r="E121" s="3">
        <f>IF(Inputs!$B$27&lt;&gt;"Ready to model","PENDING INPUTS",ROUND(C121*Inputs!$B$5/12,2))</f>
        <v>0</v>
      </c>
      <c r="F121" s="3">
        <f>IF(Inputs!$B$27&lt;&gt;"Ready to model","PENDING INPUTS",MIN(B121+D121,MAX(Inputs!$B$16,ROUND(B121*Inputs!$B$15,2))))</f>
        <v>93.76</v>
      </c>
      <c r="G121" s="3">
        <f>IF(Inputs!$B$27&lt;&gt;"Ready to model","PENDING INPUTS",MIN(C121+E121,Inputs!$B$9))</f>
        <v>0</v>
      </c>
      <c r="H121" s="3">
        <f>IF(Inputs!$B$27&lt;&gt;"Ready to model","PENDING INPUTS",F121+G121)</f>
        <v>93.76</v>
      </c>
      <c r="I121" s="3">
        <f>IF(Inputs!$B$27&lt;&gt;"Ready to model","PENDING INPUTS",MAX(0,F121+G121-H121))</f>
        <v>0</v>
      </c>
      <c r="J121" s="3">
        <f>IF(Inputs!$B$27&lt;&gt;"Ready to model","PENDING INPUTS",IF(F121+G121&gt;H121,IF(F121+G121=0,0,H121*F121/(F121+G121)),MIN(B121+D121,F121+MAX(0,H121-F121-G121-IF((IF(A121&lt;=Inputs!$B$13,Inputs!$B$12,Inputs!$B$14))&lt;Inputs!$B$5,C121+E121-G121,0)))))</f>
        <v>93.76</v>
      </c>
      <c r="K121" s="3">
        <f>IF(Inputs!$B$27&lt;&gt;"Ready to model","PENDING INPUTS",MIN(C121+E121,MAX(0,H121-J121)))</f>
        <v>0</v>
      </c>
      <c r="L121" s="3">
        <f>IF(Inputs!$B$27&lt;&gt;"Ready to model","PENDING INPUTS",MAX(0,B121+D121-J121))</f>
        <v>4687.9100000000008</v>
      </c>
      <c r="M121" s="3">
        <f>IF(Inputs!$B$27&lt;&gt;"Ready to model","PENDING INPUTS",MAX(0,C121+E121-K121))</f>
        <v>0</v>
      </c>
      <c r="N121" s="3">
        <f>IF(Inputs!$B$27&lt;&gt;"Ready to model","PENDING INPUTS",L121+M121)</f>
        <v>4687.9100000000008</v>
      </c>
      <c r="O121" s="3">
        <f>IF(Inputs!$B$27&lt;&gt;"Ready to model","PENDING INPUTS",D121+E121+O120)</f>
        <v>12072.560000000016</v>
      </c>
      <c r="P121" s="3">
        <f>IF(Inputs!$B$27&lt;&gt;"Ready to model","PENDING INPUTS",J121+K121+P120)</f>
        <v>17458.649999999998</v>
      </c>
    </row>
    <row r="122" spans="1:16" ht="27.95" customHeight="1" x14ac:dyDescent="0.25">
      <c r="A122">
        <v>118</v>
      </c>
      <c r="B122" s="3">
        <f>IF(Inputs!$B$27&lt;&gt;"Ready to model","PENDING INPUTS",L121)</f>
        <v>4687.9100000000008</v>
      </c>
      <c r="C122" s="3">
        <f>IF(Inputs!$B$27&lt;&gt;"Ready to model","PENDING INPUTS",M121)</f>
        <v>0</v>
      </c>
      <c r="D122" s="3">
        <f>IF(Inputs!$B$27&lt;&gt;"Ready to model","PENDING INPUTS",ROUND(B122*(IF(A122&lt;=Inputs!$B$13,Inputs!$B$12,Inputs!$B$14))/12,2))</f>
        <v>93.76</v>
      </c>
      <c r="E122" s="3">
        <f>IF(Inputs!$B$27&lt;&gt;"Ready to model","PENDING INPUTS",ROUND(C122*Inputs!$B$5/12,2))</f>
        <v>0</v>
      </c>
      <c r="F122" s="3">
        <f>IF(Inputs!$B$27&lt;&gt;"Ready to model","PENDING INPUTS",MIN(B122+D122,MAX(Inputs!$B$16,ROUND(B122*Inputs!$B$15,2))))</f>
        <v>93.76</v>
      </c>
      <c r="G122" s="3">
        <f>IF(Inputs!$B$27&lt;&gt;"Ready to model","PENDING INPUTS",MIN(C122+E122,Inputs!$B$9))</f>
        <v>0</v>
      </c>
      <c r="H122" s="3">
        <f>IF(Inputs!$B$27&lt;&gt;"Ready to model","PENDING INPUTS",F122+G122)</f>
        <v>93.76</v>
      </c>
      <c r="I122" s="3">
        <f>IF(Inputs!$B$27&lt;&gt;"Ready to model","PENDING INPUTS",MAX(0,F122+G122-H122))</f>
        <v>0</v>
      </c>
      <c r="J122" s="3">
        <f>IF(Inputs!$B$27&lt;&gt;"Ready to model","PENDING INPUTS",IF(F122+G122&gt;H122,IF(F122+G122=0,0,H122*F122/(F122+G122)),MIN(B122+D122,F122+MAX(0,H122-F122-G122-IF((IF(A122&lt;=Inputs!$B$13,Inputs!$B$12,Inputs!$B$14))&lt;Inputs!$B$5,C122+E122-G122,0)))))</f>
        <v>93.76</v>
      </c>
      <c r="K122" s="3">
        <f>IF(Inputs!$B$27&lt;&gt;"Ready to model","PENDING INPUTS",MIN(C122+E122,MAX(0,H122-J122)))</f>
        <v>0</v>
      </c>
      <c r="L122" s="3">
        <f>IF(Inputs!$B$27&lt;&gt;"Ready to model","PENDING INPUTS",MAX(0,B122+D122-J122))</f>
        <v>4687.9100000000008</v>
      </c>
      <c r="M122" s="3">
        <f>IF(Inputs!$B$27&lt;&gt;"Ready to model","PENDING INPUTS",MAX(0,C122+E122-K122))</f>
        <v>0</v>
      </c>
      <c r="N122" s="3">
        <f>IF(Inputs!$B$27&lt;&gt;"Ready to model","PENDING INPUTS",L122+M122)</f>
        <v>4687.9100000000008</v>
      </c>
      <c r="O122" s="3">
        <f>IF(Inputs!$B$27&lt;&gt;"Ready to model","PENDING INPUTS",D122+E122+O121)</f>
        <v>12166.320000000016</v>
      </c>
      <c r="P122" s="3">
        <f>IF(Inputs!$B$27&lt;&gt;"Ready to model","PENDING INPUTS",J122+K122+P121)</f>
        <v>17552.409999999996</v>
      </c>
    </row>
    <row r="123" spans="1:16" ht="27.95" customHeight="1" x14ac:dyDescent="0.25">
      <c r="A123">
        <v>119</v>
      </c>
      <c r="B123" s="3">
        <f>IF(Inputs!$B$27&lt;&gt;"Ready to model","PENDING INPUTS",L122)</f>
        <v>4687.9100000000008</v>
      </c>
      <c r="C123" s="3">
        <f>IF(Inputs!$B$27&lt;&gt;"Ready to model","PENDING INPUTS",M122)</f>
        <v>0</v>
      </c>
      <c r="D123" s="3">
        <f>IF(Inputs!$B$27&lt;&gt;"Ready to model","PENDING INPUTS",ROUND(B123*(IF(A123&lt;=Inputs!$B$13,Inputs!$B$12,Inputs!$B$14))/12,2))</f>
        <v>93.76</v>
      </c>
      <c r="E123" s="3">
        <f>IF(Inputs!$B$27&lt;&gt;"Ready to model","PENDING INPUTS",ROUND(C123*Inputs!$B$5/12,2))</f>
        <v>0</v>
      </c>
      <c r="F123" s="3">
        <f>IF(Inputs!$B$27&lt;&gt;"Ready to model","PENDING INPUTS",MIN(B123+D123,MAX(Inputs!$B$16,ROUND(B123*Inputs!$B$15,2))))</f>
        <v>93.76</v>
      </c>
      <c r="G123" s="3">
        <f>IF(Inputs!$B$27&lt;&gt;"Ready to model","PENDING INPUTS",MIN(C123+E123,Inputs!$B$9))</f>
        <v>0</v>
      </c>
      <c r="H123" s="3">
        <f>IF(Inputs!$B$27&lt;&gt;"Ready to model","PENDING INPUTS",F123+G123)</f>
        <v>93.76</v>
      </c>
      <c r="I123" s="3">
        <f>IF(Inputs!$B$27&lt;&gt;"Ready to model","PENDING INPUTS",MAX(0,F123+G123-H123))</f>
        <v>0</v>
      </c>
      <c r="J123" s="3">
        <f>IF(Inputs!$B$27&lt;&gt;"Ready to model","PENDING INPUTS",IF(F123+G123&gt;H123,IF(F123+G123=0,0,H123*F123/(F123+G123)),MIN(B123+D123,F123+MAX(0,H123-F123-G123-IF((IF(A123&lt;=Inputs!$B$13,Inputs!$B$12,Inputs!$B$14))&lt;Inputs!$B$5,C123+E123-G123,0)))))</f>
        <v>93.76</v>
      </c>
      <c r="K123" s="3">
        <f>IF(Inputs!$B$27&lt;&gt;"Ready to model","PENDING INPUTS",MIN(C123+E123,MAX(0,H123-J123)))</f>
        <v>0</v>
      </c>
      <c r="L123" s="3">
        <f>IF(Inputs!$B$27&lt;&gt;"Ready to model","PENDING INPUTS",MAX(0,B123+D123-J123))</f>
        <v>4687.9100000000008</v>
      </c>
      <c r="M123" s="3">
        <f>IF(Inputs!$B$27&lt;&gt;"Ready to model","PENDING INPUTS",MAX(0,C123+E123-K123))</f>
        <v>0</v>
      </c>
      <c r="N123" s="3">
        <f>IF(Inputs!$B$27&lt;&gt;"Ready to model","PENDING INPUTS",L123+M123)</f>
        <v>4687.9100000000008</v>
      </c>
      <c r="O123" s="3">
        <f>IF(Inputs!$B$27&lt;&gt;"Ready to model","PENDING INPUTS",D123+E123+O122)</f>
        <v>12260.080000000016</v>
      </c>
      <c r="P123" s="3">
        <f>IF(Inputs!$B$27&lt;&gt;"Ready to model","PENDING INPUTS",J123+K123+P122)</f>
        <v>17646.169999999995</v>
      </c>
    </row>
    <row r="124" spans="1:16" ht="27.95" customHeight="1" x14ac:dyDescent="0.25">
      <c r="A124">
        <v>120</v>
      </c>
      <c r="B124" s="3">
        <f>IF(Inputs!$B$27&lt;&gt;"Ready to model","PENDING INPUTS",L123)</f>
        <v>4687.9100000000008</v>
      </c>
      <c r="C124" s="3">
        <f>IF(Inputs!$B$27&lt;&gt;"Ready to model","PENDING INPUTS",M123)</f>
        <v>0</v>
      </c>
      <c r="D124" s="3">
        <f>IF(Inputs!$B$27&lt;&gt;"Ready to model","PENDING INPUTS",ROUND(B124*(IF(A124&lt;=Inputs!$B$13,Inputs!$B$12,Inputs!$B$14))/12,2))</f>
        <v>93.76</v>
      </c>
      <c r="E124" s="3">
        <f>IF(Inputs!$B$27&lt;&gt;"Ready to model","PENDING INPUTS",ROUND(C124*Inputs!$B$5/12,2))</f>
        <v>0</v>
      </c>
      <c r="F124" s="3">
        <f>IF(Inputs!$B$27&lt;&gt;"Ready to model","PENDING INPUTS",MIN(B124+D124,MAX(Inputs!$B$16,ROUND(B124*Inputs!$B$15,2))))</f>
        <v>93.76</v>
      </c>
      <c r="G124" s="3">
        <f>IF(Inputs!$B$27&lt;&gt;"Ready to model","PENDING INPUTS",MIN(C124+E124,Inputs!$B$9))</f>
        <v>0</v>
      </c>
      <c r="H124" s="3">
        <f>IF(Inputs!$B$27&lt;&gt;"Ready to model","PENDING INPUTS",F124+G124)</f>
        <v>93.76</v>
      </c>
      <c r="I124" s="3">
        <f>IF(Inputs!$B$27&lt;&gt;"Ready to model","PENDING INPUTS",MAX(0,F124+G124-H124))</f>
        <v>0</v>
      </c>
      <c r="J124" s="3">
        <f>IF(Inputs!$B$27&lt;&gt;"Ready to model","PENDING INPUTS",IF(F124+G124&gt;H124,IF(F124+G124=0,0,H124*F124/(F124+G124)),MIN(B124+D124,F124+MAX(0,H124-F124-G124-IF((IF(A124&lt;=Inputs!$B$13,Inputs!$B$12,Inputs!$B$14))&lt;Inputs!$B$5,C124+E124-G124,0)))))</f>
        <v>93.76</v>
      </c>
      <c r="K124" s="3">
        <f>IF(Inputs!$B$27&lt;&gt;"Ready to model","PENDING INPUTS",MIN(C124+E124,MAX(0,H124-J124)))</f>
        <v>0</v>
      </c>
      <c r="L124" s="3">
        <f>IF(Inputs!$B$27&lt;&gt;"Ready to model","PENDING INPUTS",MAX(0,B124+D124-J124))</f>
        <v>4687.9100000000008</v>
      </c>
      <c r="M124" s="3">
        <f>IF(Inputs!$B$27&lt;&gt;"Ready to model","PENDING INPUTS",MAX(0,C124+E124-K124))</f>
        <v>0</v>
      </c>
      <c r="N124" s="3">
        <f>IF(Inputs!$B$27&lt;&gt;"Ready to model","PENDING INPUTS",L124+M124)</f>
        <v>4687.9100000000008</v>
      </c>
      <c r="O124" s="3">
        <f>IF(Inputs!$B$27&lt;&gt;"Ready to model","PENDING INPUTS",D124+E124+O123)</f>
        <v>12353.840000000017</v>
      </c>
      <c r="P124" s="3">
        <f>IF(Inputs!$B$27&lt;&gt;"Ready to model","PENDING INPUTS",J124+K124+P123)</f>
        <v>17739.929999999993</v>
      </c>
    </row>
    <row r="125" spans="1:16" ht="27.95" customHeight="1" x14ac:dyDescent="0.25">
      <c r="A125">
        <v>121</v>
      </c>
      <c r="B125" s="3">
        <f>IF(Inputs!$B$27&lt;&gt;"Ready to model","PENDING INPUTS",L124)</f>
        <v>4687.9100000000008</v>
      </c>
      <c r="C125" s="3">
        <f>IF(Inputs!$B$27&lt;&gt;"Ready to model","PENDING INPUTS",M124)</f>
        <v>0</v>
      </c>
      <c r="D125" s="3">
        <f>IF(Inputs!$B$27&lt;&gt;"Ready to model","PENDING INPUTS",ROUND(B125*(IF(A125&lt;=Inputs!$B$13,Inputs!$B$12,Inputs!$B$14))/12,2))</f>
        <v>93.76</v>
      </c>
      <c r="E125" s="3">
        <f>IF(Inputs!$B$27&lt;&gt;"Ready to model","PENDING INPUTS",ROUND(C125*Inputs!$B$5/12,2))</f>
        <v>0</v>
      </c>
      <c r="F125" s="3">
        <f>IF(Inputs!$B$27&lt;&gt;"Ready to model","PENDING INPUTS",MIN(B125+D125,MAX(Inputs!$B$16,ROUND(B125*Inputs!$B$15,2))))</f>
        <v>93.76</v>
      </c>
      <c r="G125" s="3">
        <f>IF(Inputs!$B$27&lt;&gt;"Ready to model","PENDING INPUTS",MIN(C125+E125,Inputs!$B$9))</f>
        <v>0</v>
      </c>
      <c r="H125" s="3">
        <f>IF(Inputs!$B$27&lt;&gt;"Ready to model","PENDING INPUTS",F125+G125)</f>
        <v>93.76</v>
      </c>
      <c r="I125" s="3">
        <f>IF(Inputs!$B$27&lt;&gt;"Ready to model","PENDING INPUTS",MAX(0,F125+G125-H125))</f>
        <v>0</v>
      </c>
      <c r="J125" s="3">
        <f>IF(Inputs!$B$27&lt;&gt;"Ready to model","PENDING INPUTS",IF(F125+G125&gt;H125,IF(F125+G125=0,0,H125*F125/(F125+G125)),MIN(B125+D125,F125+MAX(0,H125-F125-G125-IF((IF(A125&lt;=Inputs!$B$13,Inputs!$B$12,Inputs!$B$14))&lt;Inputs!$B$5,C125+E125-G125,0)))))</f>
        <v>93.76</v>
      </c>
      <c r="K125" s="3">
        <f>IF(Inputs!$B$27&lt;&gt;"Ready to model","PENDING INPUTS",MIN(C125+E125,MAX(0,H125-J125)))</f>
        <v>0</v>
      </c>
      <c r="L125" s="3">
        <f>IF(Inputs!$B$27&lt;&gt;"Ready to model","PENDING INPUTS",MAX(0,B125+D125-J125))</f>
        <v>4687.9100000000008</v>
      </c>
      <c r="M125" s="3">
        <f>IF(Inputs!$B$27&lt;&gt;"Ready to model","PENDING INPUTS",MAX(0,C125+E125-K125))</f>
        <v>0</v>
      </c>
      <c r="N125" s="3">
        <f>IF(Inputs!$B$27&lt;&gt;"Ready to model","PENDING INPUTS",L125+M125)</f>
        <v>4687.9100000000008</v>
      </c>
      <c r="O125" s="3">
        <f>IF(Inputs!$B$27&lt;&gt;"Ready to model","PENDING INPUTS",D125+E125+O124)</f>
        <v>12447.600000000017</v>
      </c>
      <c r="P125" s="3">
        <f>IF(Inputs!$B$27&lt;&gt;"Ready to model","PENDING INPUTS",J125+K125+P124)</f>
        <v>17833.689999999991</v>
      </c>
    </row>
    <row r="126" spans="1:16" ht="27.95" customHeight="1" x14ac:dyDescent="0.25">
      <c r="A126">
        <v>122</v>
      </c>
      <c r="B126" s="3">
        <f>IF(Inputs!$B$27&lt;&gt;"Ready to model","PENDING INPUTS",L125)</f>
        <v>4687.9100000000008</v>
      </c>
      <c r="C126" s="3">
        <f>IF(Inputs!$B$27&lt;&gt;"Ready to model","PENDING INPUTS",M125)</f>
        <v>0</v>
      </c>
      <c r="D126" s="3">
        <f>IF(Inputs!$B$27&lt;&gt;"Ready to model","PENDING INPUTS",ROUND(B126*(IF(A126&lt;=Inputs!$B$13,Inputs!$B$12,Inputs!$B$14))/12,2))</f>
        <v>93.76</v>
      </c>
      <c r="E126" s="3">
        <f>IF(Inputs!$B$27&lt;&gt;"Ready to model","PENDING INPUTS",ROUND(C126*Inputs!$B$5/12,2))</f>
        <v>0</v>
      </c>
      <c r="F126" s="3">
        <f>IF(Inputs!$B$27&lt;&gt;"Ready to model","PENDING INPUTS",MIN(B126+D126,MAX(Inputs!$B$16,ROUND(B126*Inputs!$B$15,2))))</f>
        <v>93.76</v>
      </c>
      <c r="G126" s="3">
        <f>IF(Inputs!$B$27&lt;&gt;"Ready to model","PENDING INPUTS",MIN(C126+E126,Inputs!$B$9))</f>
        <v>0</v>
      </c>
      <c r="H126" s="3">
        <f>IF(Inputs!$B$27&lt;&gt;"Ready to model","PENDING INPUTS",F126+G126)</f>
        <v>93.76</v>
      </c>
      <c r="I126" s="3">
        <f>IF(Inputs!$B$27&lt;&gt;"Ready to model","PENDING INPUTS",MAX(0,F126+G126-H126))</f>
        <v>0</v>
      </c>
      <c r="J126" s="3">
        <f>IF(Inputs!$B$27&lt;&gt;"Ready to model","PENDING INPUTS",IF(F126+G126&gt;H126,IF(F126+G126=0,0,H126*F126/(F126+G126)),MIN(B126+D126,F126+MAX(0,H126-F126-G126-IF((IF(A126&lt;=Inputs!$B$13,Inputs!$B$12,Inputs!$B$14))&lt;Inputs!$B$5,C126+E126-G126,0)))))</f>
        <v>93.76</v>
      </c>
      <c r="K126" s="3">
        <f>IF(Inputs!$B$27&lt;&gt;"Ready to model","PENDING INPUTS",MIN(C126+E126,MAX(0,H126-J126)))</f>
        <v>0</v>
      </c>
      <c r="L126" s="3">
        <f>IF(Inputs!$B$27&lt;&gt;"Ready to model","PENDING INPUTS",MAX(0,B126+D126-J126))</f>
        <v>4687.9100000000008</v>
      </c>
      <c r="M126" s="3">
        <f>IF(Inputs!$B$27&lt;&gt;"Ready to model","PENDING INPUTS",MAX(0,C126+E126-K126))</f>
        <v>0</v>
      </c>
      <c r="N126" s="3">
        <f>IF(Inputs!$B$27&lt;&gt;"Ready to model","PENDING INPUTS",L126+M126)</f>
        <v>4687.9100000000008</v>
      </c>
      <c r="O126" s="3">
        <f>IF(Inputs!$B$27&lt;&gt;"Ready to model","PENDING INPUTS",D126+E126+O125)</f>
        <v>12541.360000000017</v>
      </c>
      <c r="P126" s="3">
        <f>IF(Inputs!$B$27&lt;&gt;"Ready to model","PENDING INPUTS",J126+K126+P125)</f>
        <v>17927.44999999999</v>
      </c>
    </row>
    <row r="127" spans="1:16" ht="27.95" customHeight="1" x14ac:dyDescent="0.25">
      <c r="A127">
        <v>123</v>
      </c>
      <c r="B127" s="3">
        <f>IF(Inputs!$B$27&lt;&gt;"Ready to model","PENDING INPUTS",L126)</f>
        <v>4687.9100000000008</v>
      </c>
      <c r="C127" s="3">
        <f>IF(Inputs!$B$27&lt;&gt;"Ready to model","PENDING INPUTS",M126)</f>
        <v>0</v>
      </c>
      <c r="D127" s="3">
        <f>IF(Inputs!$B$27&lt;&gt;"Ready to model","PENDING INPUTS",ROUND(B127*(IF(A127&lt;=Inputs!$B$13,Inputs!$B$12,Inputs!$B$14))/12,2))</f>
        <v>93.76</v>
      </c>
      <c r="E127" s="3">
        <f>IF(Inputs!$B$27&lt;&gt;"Ready to model","PENDING INPUTS",ROUND(C127*Inputs!$B$5/12,2))</f>
        <v>0</v>
      </c>
      <c r="F127" s="3">
        <f>IF(Inputs!$B$27&lt;&gt;"Ready to model","PENDING INPUTS",MIN(B127+D127,MAX(Inputs!$B$16,ROUND(B127*Inputs!$B$15,2))))</f>
        <v>93.76</v>
      </c>
      <c r="G127" s="3">
        <f>IF(Inputs!$B$27&lt;&gt;"Ready to model","PENDING INPUTS",MIN(C127+E127,Inputs!$B$9))</f>
        <v>0</v>
      </c>
      <c r="H127" s="3">
        <f>IF(Inputs!$B$27&lt;&gt;"Ready to model","PENDING INPUTS",F127+G127)</f>
        <v>93.76</v>
      </c>
      <c r="I127" s="3">
        <f>IF(Inputs!$B$27&lt;&gt;"Ready to model","PENDING INPUTS",MAX(0,F127+G127-H127))</f>
        <v>0</v>
      </c>
      <c r="J127" s="3">
        <f>IF(Inputs!$B$27&lt;&gt;"Ready to model","PENDING INPUTS",IF(F127+G127&gt;H127,IF(F127+G127=0,0,H127*F127/(F127+G127)),MIN(B127+D127,F127+MAX(0,H127-F127-G127-IF((IF(A127&lt;=Inputs!$B$13,Inputs!$B$12,Inputs!$B$14))&lt;Inputs!$B$5,C127+E127-G127,0)))))</f>
        <v>93.76</v>
      </c>
      <c r="K127" s="3">
        <f>IF(Inputs!$B$27&lt;&gt;"Ready to model","PENDING INPUTS",MIN(C127+E127,MAX(0,H127-J127)))</f>
        <v>0</v>
      </c>
      <c r="L127" s="3">
        <f>IF(Inputs!$B$27&lt;&gt;"Ready to model","PENDING INPUTS",MAX(0,B127+D127-J127))</f>
        <v>4687.9100000000008</v>
      </c>
      <c r="M127" s="3">
        <f>IF(Inputs!$B$27&lt;&gt;"Ready to model","PENDING INPUTS",MAX(0,C127+E127-K127))</f>
        <v>0</v>
      </c>
      <c r="N127" s="3">
        <f>IF(Inputs!$B$27&lt;&gt;"Ready to model","PENDING INPUTS",L127+M127)</f>
        <v>4687.9100000000008</v>
      </c>
      <c r="O127" s="3">
        <f>IF(Inputs!$B$27&lt;&gt;"Ready to model","PENDING INPUTS",D127+E127+O126)</f>
        <v>12635.120000000017</v>
      </c>
      <c r="P127" s="3">
        <f>IF(Inputs!$B$27&lt;&gt;"Ready to model","PENDING INPUTS",J127+K127+P126)</f>
        <v>18021.209999999988</v>
      </c>
    </row>
    <row r="128" spans="1:16" ht="27.95" customHeight="1" x14ac:dyDescent="0.25">
      <c r="A128">
        <v>124</v>
      </c>
      <c r="B128" s="3">
        <f>IF(Inputs!$B$27&lt;&gt;"Ready to model","PENDING INPUTS",L127)</f>
        <v>4687.9100000000008</v>
      </c>
      <c r="C128" s="3">
        <f>IF(Inputs!$B$27&lt;&gt;"Ready to model","PENDING INPUTS",M127)</f>
        <v>0</v>
      </c>
      <c r="D128" s="3">
        <f>IF(Inputs!$B$27&lt;&gt;"Ready to model","PENDING INPUTS",ROUND(B128*(IF(A128&lt;=Inputs!$B$13,Inputs!$B$12,Inputs!$B$14))/12,2))</f>
        <v>93.76</v>
      </c>
      <c r="E128" s="3">
        <f>IF(Inputs!$B$27&lt;&gt;"Ready to model","PENDING INPUTS",ROUND(C128*Inputs!$B$5/12,2))</f>
        <v>0</v>
      </c>
      <c r="F128" s="3">
        <f>IF(Inputs!$B$27&lt;&gt;"Ready to model","PENDING INPUTS",MIN(B128+D128,MAX(Inputs!$B$16,ROUND(B128*Inputs!$B$15,2))))</f>
        <v>93.76</v>
      </c>
      <c r="G128" s="3">
        <f>IF(Inputs!$B$27&lt;&gt;"Ready to model","PENDING INPUTS",MIN(C128+E128,Inputs!$B$9))</f>
        <v>0</v>
      </c>
      <c r="H128" s="3">
        <f>IF(Inputs!$B$27&lt;&gt;"Ready to model","PENDING INPUTS",F128+G128)</f>
        <v>93.76</v>
      </c>
      <c r="I128" s="3">
        <f>IF(Inputs!$B$27&lt;&gt;"Ready to model","PENDING INPUTS",MAX(0,F128+G128-H128))</f>
        <v>0</v>
      </c>
      <c r="J128" s="3">
        <f>IF(Inputs!$B$27&lt;&gt;"Ready to model","PENDING INPUTS",IF(F128+G128&gt;H128,IF(F128+G128=0,0,H128*F128/(F128+G128)),MIN(B128+D128,F128+MAX(0,H128-F128-G128-IF((IF(A128&lt;=Inputs!$B$13,Inputs!$B$12,Inputs!$B$14))&lt;Inputs!$B$5,C128+E128-G128,0)))))</f>
        <v>93.76</v>
      </c>
      <c r="K128" s="3">
        <f>IF(Inputs!$B$27&lt;&gt;"Ready to model","PENDING INPUTS",MIN(C128+E128,MAX(0,H128-J128)))</f>
        <v>0</v>
      </c>
      <c r="L128" s="3">
        <f>IF(Inputs!$B$27&lt;&gt;"Ready to model","PENDING INPUTS",MAX(0,B128+D128-J128))</f>
        <v>4687.9100000000008</v>
      </c>
      <c r="M128" s="3">
        <f>IF(Inputs!$B$27&lt;&gt;"Ready to model","PENDING INPUTS",MAX(0,C128+E128-K128))</f>
        <v>0</v>
      </c>
      <c r="N128" s="3">
        <f>IF(Inputs!$B$27&lt;&gt;"Ready to model","PENDING INPUTS",L128+M128)</f>
        <v>4687.9100000000008</v>
      </c>
      <c r="O128" s="3">
        <f>IF(Inputs!$B$27&lt;&gt;"Ready to model","PENDING INPUTS",D128+E128+O127)</f>
        <v>12728.880000000017</v>
      </c>
      <c r="P128" s="3">
        <f>IF(Inputs!$B$27&lt;&gt;"Ready to model","PENDING INPUTS",J128+K128+P127)</f>
        <v>18114.969999999987</v>
      </c>
    </row>
    <row r="129" spans="1:16" ht="27.95" customHeight="1" x14ac:dyDescent="0.25">
      <c r="A129">
        <v>125</v>
      </c>
      <c r="B129" s="3">
        <f>IF(Inputs!$B$27&lt;&gt;"Ready to model","PENDING INPUTS",L128)</f>
        <v>4687.9100000000008</v>
      </c>
      <c r="C129" s="3">
        <f>IF(Inputs!$B$27&lt;&gt;"Ready to model","PENDING INPUTS",M128)</f>
        <v>0</v>
      </c>
      <c r="D129" s="3">
        <f>IF(Inputs!$B$27&lt;&gt;"Ready to model","PENDING INPUTS",ROUND(B129*(IF(A129&lt;=Inputs!$B$13,Inputs!$B$12,Inputs!$B$14))/12,2))</f>
        <v>93.76</v>
      </c>
      <c r="E129" s="3">
        <f>IF(Inputs!$B$27&lt;&gt;"Ready to model","PENDING INPUTS",ROUND(C129*Inputs!$B$5/12,2))</f>
        <v>0</v>
      </c>
      <c r="F129" s="3">
        <f>IF(Inputs!$B$27&lt;&gt;"Ready to model","PENDING INPUTS",MIN(B129+D129,MAX(Inputs!$B$16,ROUND(B129*Inputs!$B$15,2))))</f>
        <v>93.76</v>
      </c>
      <c r="G129" s="3">
        <f>IF(Inputs!$B$27&lt;&gt;"Ready to model","PENDING INPUTS",MIN(C129+E129,Inputs!$B$9))</f>
        <v>0</v>
      </c>
      <c r="H129" s="3">
        <f>IF(Inputs!$B$27&lt;&gt;"Ready to model","PENDING INPUTS",F129+G129)</f>
        <v>93.76</v>
      </c>
      <c r="I129" s="3">
        <f>IF(Inputs!$B$27&lt;&gt;"Ready to model","PENDING INPUTS",MAX(0,F129+G129-H129))</f>
        <v>0</v>
      </c>
      <c r="J129" s="3">
        <f>IF(Inputs!$B$27&lt;&gt;"Ready to model","PENDING INPUTS",IF(F129+G129&gt;H129,IF(F129+G129=0,0,H129*F129/(F129+G129)),MIN(B129+D129,F129+MAX(0,H129-F129-G129-IF((IF(A129&lt;=Inputs!$B$13,Inputs!$B$12,Inputs!$B$14))&lt;Inputs!$B$5,C129+E129-G129,0)))))</f>
        <v>93.76</v>
      </c>
      <c r="K129" s="3">
        <f>IF(Inputs!$B$27&lt;&gt;"Ready to model","PENDING INPUTS",MIN(C129+E129,MAX(0,H129-J129)))</f>
        <v>0</v>
      </c>
      <c r="L129" s="3">
        <f>IF(Inputs!$B$27&lt;&gt;"Ready to model","PENDING INPUTS",MAX(0,B129+D129-J129))</f>
        <v>4687.9100000000008</v>
      </c>
      <c r="M129" s="3">
        <f>IF(Inputs!$B$27&lt;&gt;"Ready to model","PENDING INPUTS",MAX(0,C129+E129-K129))</f>
        <v>0</v>
      </c>
      <c r="N129" s="3">
        <f>IF(Inputs!$B$27&lt;&gt;"Ready to model","PENDING INPUTS",L129+M129)</f>
        <v>4687.9100000000008</v>
      </c>
      <c r="O129" s="3">
        <f>IF(Inputs!$B$27&lt;&gt;"Ready to model","PENDING INPUTS",D129+E129+O128)</f>
        <v>12822.640000000018</v>
      </c>
      <c r="P129" s="3">
        <f>IF(Inputs!$B$27&lt;&gt;"Ready to model","PENDING INPUTS",J129+K129+P128)</f>
        <v>18208.729999999985</v>
      </c>
    </row>
    <row r="130" spans="1:16" ht="27.95" customHeight="1" x14ac:dyDescent="0.25">
      <c r="A130">
        <v>126</v>
      </c>
      <c r="B130" s="3">
        <f>IF(Inputs!$B$27&lt;&gt;"Ready to model","PENDING INPUTS",L129)</f>
        <v>4687.9100000000008</v>
      </c>
      <c r="C130" s="3">
        <f>IF(Inputs!$B$27&lt;&gt;"Ready to model","PENDING INPUTS",M129)</f>
        <v>0</v>
      </c>
      <c r="D130" s="3">
        <f>IF(Inputs!$B$27&lt;&gt;"Ready to model","PENDING INPUTS",ROUND(B130*(IF(A130&lt;=Inputs!$B$13,Inputs!$B$12,Inputs!$B$14))/12,2))</f>
        <v>93.76</v>
      </c>
      <c r="E130" s="3">
        <f>IF(Inputs!$B$27&lt;&gt;"Ready to model","PENDING INPUTS",ROUND(C130*Inputs!$B$5/12,2))</f>
        <v>0</v>
      </c>
      <c r="F130" s="3">
        <f>IF(Inputs!$B$27&lt;&gt;"Ready to model","PENDING INPUTS",MIN(B130+D130,MAX(Inputs!$B$16,ROUND(B130*Inputs!$B$15,2))))</f>
        <v>93.76</v>
      </c>
      <c r="G130" s="3">
        <f>IF(Inputs!$B$27&lt;&gt;"Ready to model","PENDING INPUTS",MIN(C130+E130,Inputs!$B$9))</f>
        <v>0</v>
      </c>
      <c r="H130" s="3">
        <f>IF(Inputs!$B$27&lt;&gt;"Ready to model","PENDING INPUTS",F130+G130)</f>
        <v>93.76</v>
      </c>
      <c r="I130" s="3">
        <f>IF(Inputs!$B$27&lt;&gt;"Ready to model","PENDING INPUTS",MAX(0,F130+G130-H130))</f>
        <v>0</v>
      </c>
      <c r="J130" s="3">
        <f>IF(Inputs!$B$27&lt;&gt;"Ready to model","PENDING INPUTS",IF(F130+G130&gt;H130,IF(F130+G130=0,0,H130*F130/(F130+G130)),MIN(B130+D130,F130+MAX(0,H130-F130-G130-IF((IF(A130&lt;=Inputs!$B$13,Inputs!$B$12,Inputs!$B$14))&lt;Inputs!$B$5,C130+E130-G130,0)))))</f>
        <v>93.76</v>
      </c>
      <c r="K130" s="3">
        <f>IF(Inputs!$B$27&lt;&gt;"Ready to model","PENDING INPUTS",MIN(C130+E130,MAX(0,H130-J130)))</f>
        <v>0</v>
      </c>
      <c r="L130" s="3">
        <f>IF(Inputs!$B$27&lt;&gt;"Ready to model","PENDING INPUTS",MAX(0,B130+D130-J130))</f>
        <v>4687.9100000000008</v>
      </c>
      <c r="M130" s="3">
        <f>IF(Inputs!$B$27&lt;&gt;"Ready to model","PENDING INPUTS",MAX(0,C130+E130-K130))</f>
        <v>0</v>
      </c>
      <c r="N130" s="3">
        <f>IF(Inputs!$B$27&lt;&gt;"Ready to model","PENDING INPUTS",L130+M130)</f>
        <v>4687.9100000000008</v>
      </c>
      <c r="O130" s="3">
        <f>IF(Inputs!$B$27&lt;&gt;"Ready to model","PENDING INPUTS",D130+E130+O129)</f>
        <v>12916.400000000018</v>
      </c>
      <c r="P130" s="3">
        <f>IF(Inputs!$B$27&lt;&gt;"Ready to model","PENDING INPUTS",J130+K130+P129)</f>
        <v>18302.489999999983</v>
      </c>
    </row>
    <row r="131" spans="1:16" ht="27.95" customHeight="1" x14ac:dyDescent="0.25">
      <c r="A131">
        <v>127</v>
      </c>
      <c r="B131" s="3">
        <f>IF(Inputs!$B$27&lt;&gt;"Ready to model","PENDING INPUTS",L130)</f>
        <v>4687.9100000000008</v>
      </c>
      <c r="C131" s="3">
        <f>IF(Inputs!$B$27&lt;&gt;"Ready to model","PENDING INPUTS",M130)</f>
        <v>0</v>
      </c>
      <c r="D131" s="3">
        <f>IF(Inputs!$B$27&lt;&gt;"Ready to model","PENDING INPUTS",ROUND(B131*(IF(A131&lt;=Inputs!$B$13,Inputs!$B$12,Inputs!$B$14))/12,2))</f>
        <v>93.76</v>
      </c>
      <c r="E131" s="3">
        <f>IF(Inputs!$B$27&lt;&gt;"Ready to model","PENDING INPUTS",ROUND(C131*Inputs!$B$5/12,2))</f>
        <v>0</v>
      </c>
      <c r="F131" s="3">
        <f>IF(Inputs!$B$27&lt;&gt;"Ready to model","PENDING INPUTS",MIN(B131+D131,MAX(Inputs!$B$16,ROUND(B131*Inputs!$B$15,2))))</f>
        <v>93.76</v>
      </c>
      <c r="G131" s="3">
        <f>IF(Inputs!$B$27&lt;&gt;"Ready to model","PENDING INPUTS",MIN(C131+E131,Inputs!$B$9))</f>
        <v>0</v>
      </c>
      <c r="H131" s="3">
        <f>IF(Inputs!$B$27&lt;&gt;"Ready to model","PENDING INPUTS",F131+G131)</f>
        <v>93.76</v>
      </c>
      <c r="I131" s="3">
        <f>IF(Inputs!$B$27&lt;&gt;"Ready to model","PENDING INPUTS",MAX(0,F131+G131-H131))</f>
        <v>0</v>
      </c>
      <c r="J131" s="3">
        <f>IF(Inputs!$B$27&lt;&gt;"Ready to model","PENDING INPUTS",IF(F131+G131&gt;H131,IF(F131+G131=0,0,H131*F131/(F131+G131)),MIN(B131+D131,F131+MAX(0,H131-F131-G131-IF((IF(A131&lt;=Inputs!$B$13,Inputs!$B$12,Inputs!$B$14))&lt;Inputs!$B$5,C131+E131-G131,0)))))</f>
        <v>93.76</v>
      </c>
      <c r="K131" s="3">
        <f>IF(Inputs!$B$27&lt;&gt;"Ready to model","PENDING INPUTS",MIN(C131+E131,MAX(0,H131-J131)))</f>
        <v>0</v>
      </c>
      <c r="L131" s="3">
        <f>IF(Inputs!$B$27&lt;&gt;"Ready to model","PENDING INPUTS",MAX(0,B131+D131-J131))</f>
        <v>4687.9100000000008</v>
      </c>
      <c r="M131" s="3">
        <f>IF(Inputs!$B$27&lt;&gt;"Ready to model","PENDING INPUTS",MAX(0,C131+E131-K131))</f>
        <v>0</v>
      </c>
      <c r="N131" s="3">
        <f>IF(Inputs!$B$27&lt;&gt;"Ready to model","PENDING INPUTS",L131+M131)</f>
        <v>4687.9100000000008</v>
      </c>
      <c r="O131" s="3">
        <f>IF(Inputs!$B$27&lt;&gt;"Ready to model","PENDING INPUTS",D131+E131+O130)</f>
        <v>13010.160000000018</v>
      </c>
      <c r="P131" s="3">
        <f>IF(Inputs!$B$27&lt;&gt;"Ready to model","PENDING INPUTS",J131+K131+P130)</f>
        <v>18396.249999999982</v>
      </c>
    </row>
    <row r="132" spans="1:16" ht="27.95" customHeight="1" x14ac:dyDescent="0.25">
      <c r="A132">
        <v>128</v>
      </c>
      <c r="B132" s="3">
        <f>IF(Inputs!$B$27&lt;&gt;"Ready to model","PENDING INPUTS",L131)</f>
        <v>4687.9100000000008</v>
      </c>
      <c r="C132" s="3">
        <f>IF(Inputs!$B$27&lt;&gt;"Ready to model","PENDING INPUTS",M131)</f>
        <v>0</v>
      </c>
      <c r="D132" s="3">
        <f>IF(Inputs!$B$27&lt;&gt;"Ready to model","PENDING INPUTS",ROUND(B132*(IF(A132&lt;=Inputs!$B$13,Inputs!$B$12,Inputs!$B$14))/12,2))</f>
        <v>93.76</v>
      </c>
      <c r="E132" s="3">
        <f>IF(Inputs!$B$27&lt;&gt;"Ready to model","PENDING INPUTS",ROUND(C132*Inputs!$B$5/12,2))</f>
        <v>0</v>
      </c>
      <c r="F132" s="3">
        <f>IF(Inputs!$B$27&lt;&gt;"Ready to model","PENDING INPUTS",MIN(B132+D132,MAX(Inputs!$B$16,ROUND(B132*Inputs!$B$15,2))))</f>
        <v>93.76</v>
      </c>
      <c r="G132" s="3">
        <f>IF(Inputs!$B$27&lt;&gt;"Ready to model","PENDING INPUTS",MIN(C132+E132,Inputs!$B$9))</f>
        <v>0</v>
      </c>
      <c r="H132" s="3">
        <f>IF(Inputs!$B$27&lt;&gt;"Ready to model","PENDING INPUTS",F132+G132)</f>
        <v>93.76</v>
      </c>
      <c r="I132" s="3">
        <f>IF(Inputs!$B$27&lt;&gt;"Ready to model","PENDING INPUTS",MAX(0,F132+G132-H132))</f>
        <v>0</v>
      </c>
      <c r="J132" s="3">
        <f>IF(Inputs!$B$27&lt;&gt;"Ready to model","PENDING INPUTS",IF(F132+G132&gt;H132,IF(F132+G132=0,0,H132*F132/(F132+G132)),MIN(B132+D132,F132+MAX(0,H132-F132-G132-IF((IF(A132&lt;=Inputs!$B$13,Inputs!$B$12,Inputs!$B$14))&lt;Inputs!$B$5,C132+E132-G132,0)))))</f>
        <v>93.76</v>
      </c>
      <c r="K132" s="3">
        <f>IF(Inputs!$B$27&lt;&gt;"Ready to model","PENDING INPUTS",MIN(C132+E132,MAX(0,H132-J132)))</f>
        <v>0</v>
      </c>
      <c r="L132" s="3">
        <f>IF(Inputs!$B$27&lt;&gt;"Ready to model","PENDING INPUTS",MAX(0,B132+D132-J132))</f>
        <v>4687.9100000000008</v>
      </c>
      <c r="M132" s="3">
        <f>IF(Inputs!$B$27&lt;&gt;"Ready to model","PENDING INPUTS",MAX(0,C132+E132-K132))</f>
        <v>0</v>
      </c>
      <c r="N132" s="3">
        <f>IF(Inputs!$B$27&lt;&gt;"Ready to model","PENDING INPUTS",L132+M132)</f>
        <v>4687.9100000000008</v>
      </c>
      <c r="O132" s="3">
        <f>IF(Inputs!$B$27&lt;&gt;"Ready to model","PENDING INPUTS",D132+E132+O131)</f>
        <v>13103.920000000018</v>
      </c>
      <c r="P132" s="3">
        <f>IF(Inputs!$B$27&lt;&gt;"Ready to model","PENDING INPUTS",J132+K132+P131)</f>
        <v>18490.00999999998</v>
      </c>
    </row>
    <row r="133" spans="1:16" ht="27.95" customHeight="1" x14ac:dyDescent="0.25">
      <c r="A133">
        <v>129</v>
      </c>
      <c r="B133" s="3">
        <f>IF(Inputs!$B$27&lt;&gt;"Ready to model","PENDING INPUTS",L132)</f>
        <v>4687.9100000000008</v>
      </c>
      <c r="C133" s="3">
        <f>IF(Inputs!$B$27&lt;&gt;"Ready to model","PENDING INPUTS",M132)</f>
        <v>0</v>
      </c>
      <c r="D133" s="3">
        <f>IF(Inputs!$B$27&lt;&gt;"Ready to model","PENDING INPUTS",ROUND(B133*(IF(A133&lt;=Inputs!$B$13,Inputs!$B$12,Inputs!$B$14))/12,2))</f>
        <v>93.76</v>
      </c>
      <c r="E133" s="3">
        <f>IF(Inputs!$B$27&lt;&gt;"Ready to model","PENDING INPUTS",ROUND(C133*Inputs!$B$5/12,2))</f>
        <v>0</v>
      </c>
      <c r="F133" s="3">
        <f>IF(Inputs!$B$27&lt;&gt;"Ready to model","PENDING INPUTS",MIN(B133+D133,MAX(Inputs!$B$16,ROUND(B133*Inputs!$B$15,2))))</f>
        <v>93.76</v>
      </c>
      <c r="G133" s="3">
        <f>IF(Inputs!$B$27&lt;&gt;"Ready to model","PENDING INPUTS",MIN(C133+E133,Inputs!$B$9))</f>
        <v>0</v>
      </c>
      <c r="H133" s="3">
        <f>IF(Inputs!$B$27&lt;&gt;"Ready to model","PENDING INPUTS",F133+G133)</f>
        <v>93.76</v>
      </c>
      <c r="I133" s="3">
        <f>IF(Inputs!$B$27&lt;&gt;"Ready to model","PENDING INPUTS",MAX(0,F133+G133-H133))</f>
        <v>0</v>
      </c>
      <c r="J133" s="3">
        <f>IF(Inputs!$B$27&lt;&gt;"Ready to model","PENDING INPUTS",IF(F133+G133&gt;H133,IF(F133+G133=0,0,H133*F133/(F133+G133)),MIN(B133+D133,F133+MAX(0,H133-F133-G133-IF((IF(A133&lt;=Inputs!$B$13,Inputs!$B$12,Inputs!$B$14))&lt;Inputs!$B$5,C133+E133-G133,0)))))</f>
        <v>93.76</v>
      </c>
      <c r="K133" s="3">
        <f>IF(Inputs!$B$27&lt;&gt;"Ready to model","PENDING INPUTS",MIN(C133+E133,MAX(0,H133-J133)))</f>
        <v>0</v>
      </c>
      <c r="L133" s="3">
        <f>IF(Inputs!$B$27&lt;&gt;"Ready to model","PENDING INPUTS",MAX(0,B133+D133-J133))</f>
        <v>4687.9100000000008</v>
      </c>
      <c r="M133" s="3">
        <f>IF(Inputs!$B$27&lt;&gt;"Ready to model","PENDING INPUTS",MAX(0,C133+E133-K133))</f>
        <v>0</v>
      </c>
      <c r="N133" s="3">
        <f>IF(Inputs!$B$27&lt;&gt;"Ready to model","PENDING INPUTS",L133+M133)</f>
        <v>4687.9100000000008</v>
      </c>
      <c r="O133" s="3">
        <f>IF(Inputs!$B$27&lt;&gt;"Ready to model","PENDING INPUTS",D133+E133+O132)</f>
        <v>13197.680000000018</v>
      </c>
      <c r="P133" s="3">
        <f>IF(Inputs!$B$27&lt;&gt;"Ready to model","PENDING INPUTS",J133+K133+P132)</f>
        <v>18583.769999999979</v>
      </c>
    </row>
    <row r="134" spans="1:16" ht="27.95" customHeight="1" x14ac:dyDescent="0.25">
      <c r="A134">
        <v>130</v>
      </c>
      <c r="B134" s="3">
        <f>IF(Inputs!$B$27&lt;&gt;"Ready to model","PENDING INPUTS",L133)</f>
        <v>4687.9100000000008</v>
      </c>
      <c r="C134" s="3">
        <f>IF(Inputs!$B$27&lt;&gt;"Ready to model","PENDING INPUTS",M133)</f>
        <v>0</v>
      </c>
      <c r="D134" s="3">
        <f>IF(Inputs!$B$27&lt;&gt;"Ready to model","PENDING INPUTS",ROUND(B134*(IF(A134&lt;=Inputs!$B$13,Inputs!$B$12,Inputs!$B$14))/12,2))</f>
        <v>93.76</v>
      </c>
      <c r="E134" s="3">
        <f>IF(Inputs!$B$27&lt;&gt;"Ready to model","PENDING INPUTS",ROUND(C134*Inputs!$B$5/12,2))</f>
        <v>0</v>
      </c>
      <c r="F134" s="3">
        <f>IF(Inputs!$B$27&lt;&gt;"Ready to model","PENDING INPUTS",MIN(B134+D134,MAX(Inputs!$B$16,ROUND(B134*Inputs!$B$15,2))))</f>
        <v>93.76</v>
      </c>
      <c r="G134" s="3">
        <f>IF(Inputs!$B$27&lt;&gt;"Ready to model","PENDING INPUTS",MIN(C134+E134,Inputs!$B$9))</f>
        <v>0</v>
      </c>
      <c r="H134" s="3">
        <f>IF(Inputs!$B$27&lt;&gt;"Ready to model","PENDING INPUTS",F134+G134)</f>
        <v>93.76</v>
      </c>
      <c r="I134" s="3">
        <f>IF(Inputs!$B$27&lt;&gt;"Ready to model","PENDING INPUTS",MAX(0,F134+G134-H134))</f>
        <v>0</v>
      </c>
      <c r="J134" s="3">
        <f>IF(Inputs!$B$27&lt;&gt;"Ready to model","PENDING INPUTS",IF(F134+G134&gt;H134,IF(F134+G134=0,0,H134*F134/(F134+G134)),MIN(B134+D134,F134+MAX(0,H134-F134-G134-IF((IF(A134&lt;=Inputs!$B$13,Inputs!$B$12,Inputs!$B$14))&lt;Inputs!$B$5,C134+E134-G134,0)))))</f>
        <v>93.76</v>
      </c>
      <c r="K134" s="3">
        <f>IF(Inputs!$B$27&lt;&gt;"Ready to model","PENDING INPUTS",MIN(C134+E134,MAX(0,H134-J134)))</f>
        <v>0</v>
      </c>
      <c r="L134" s="3">
        <f>IF(Inputs!$B$27&lt;&gt;"Ready to model","PENDING INPUTS",MAX(0,B134+D134-J134))</f>
        <v>4687.9100000000008</v>
      </c>
      <c r="M134" s="3">
        <f>IF(Inputs!$B$27&lt;&gt;"Ready to model","PENDING INPUTS",MAX(0,C134+E134-K134))</f>
        <v>0</v>
      </c>
      <c r="N134" s="3">
        <f>IF(Inputs!$B$27&lt;&gt;"Ready to model","PENDING INPUTS",L134+M134)</f>
        <v>4687.9100000000008</v>
      </c>
      <c r="O134" s="3">
        <f>IF(Inputs!$B$27&lt;&gt;"Ready to model","PENDING INPUTS",D134+E134+O133)</f>
        <v>13291.440000000019</v>
      </c>
      <c r="P134" s="3">
        <f>IF(Inputs!$B$27&lt;&gt;"Ready to model","PENDING INPUTS",J134+K134+P133)</f>
        <v>18677.529999999977</v>
      </c>
    </row>
    <row r="135" spans="1:16" ht="27.95" customHeight="1" x14ac:dyDescent="0.25">
      <c r="A135">
        <v>131</v>
      </c>
      <c r="B135" s="3">
        <f>IF(Inputs!$B$27&lt;&gt;"Ready to model","PENDING INPUTS",L134)</f>
        <v>4687.9100000000008</v>
      </c>
      <c r="C135" s="3">
        <f>IF(Inputs!$B$27&lt;&gt;"Ready to model","PENDING INPUTS",M134)</f>
        <v>0</v>
      </c>
      <c r="D135" s="3">
        <f>IF(Inputs!$B$27&lt;&gt;"Ready to model","PENDING INPUTS",ROUND(B135*(IF(A135&lt;=Inputs!$B$13,Inputs!$B$12,Inputs!$B$14))/12,2))</f>
        <v>93.76</v>
      </c>
      <c r="E135" s="3">
        <f>IF(Inputs!$B$27&lt;&gt;"Ready to model","PENDING INPUTS",ROUND(C135*Inputs!$B$5/12,2))</f>
        <v>0</v>
      </c>
      <c r="F135" s="3">
        <f>IF(Inputs!$B$27&lt;&gt;"Ready to model","PENDING INPUTS",MIN(B135+D135,MAX(Inputs!$B$16,ROUND(B135*Inputs!$B$15,2))))</f>
        <v>93.76</v>
      </c>
      <c r="G135" s="3">
        <f>IF(Inputs!$B$27&lt;&gt;"Ready to model","PENDING INPUTS",MIN(C135+E135,Inputs!$B$9))</f>
        <v>0</v>
      </c>
      <c r="H135" s="3">
        <f>IF(Inputs!$B$27&lt;&gt;"Ready to model","PENDING INPUTS",F135+G135)</f>
        <v>93.76</v>
      </c>
      <c r="I135" s="3">
        <f>IF(Inputs!$B$27&lt;&gt;"Ready to model","PENDING INPUTS",MAX(0,F135+G135-H135))</f>
        <v>0</v>
      </c>
      <c r="J135" s="3">
        <f>IF(Inputs!$B$27&lt;&gt;"Ready to model","PENDING INPUTS",IF(F135+G135&gt;H135,IF(F135+G135=0,0,H135*F135/(F135+G135)),MIN(B135+D135,F135+MAX(0,H135-F135-G135-IF((IF(A135&lt;=Inputs!$B$13,Inputs!$B$12,Inputs!$B$14))&lt;Inputs!$B$5,C135+E135-G135,0)))))</f>
        <v>93.76</v>
      </c>
      <c r="K135" s="3">
        <f>IF(Inputs!$B$27&lt;&gt;"Ready to model","PENDING INPUTS",MIN(C135+E135,MAX(0,H135-J135)))</f>
        <v>0</v>
      </c>
      <c r="L135" s="3">
        <f>IF(Inputs!$B$27&lt;&gt;"Ready to model","PENDING INPUTS",MAX(0,B135+D135-J135))</f>
        <v>4687.9100000000008</v>
      </c>
      <c r="M135" s="3">
        <f>IF(Inputs!$B$27&lt;&gt;"Ready to model","PENDING INPUTS",MAX(0,C135+E135-K135))</f>
        <v>0</v>
      </c>
      <c r="N135" s="3">
        <f>IF(Inputs!$B$27&lt;&gt;"Ready to model","PENDING INPUTS",L135+M135)</f>
        <v>4687.9100000000008</v>
      </c>
      <c r="O135" s="3">
        <f>IF(Inputs!$B$27&lt;&gt;"Ready to model","PENDING INPUTS",D135+E135+O134)</f>
        <v>13385.200000000019</v>
      </c>
      <c r="P135" s="3">
        <f>IF(Inputs!$B$27&lt;&gt;"Ready to model","PENDING INPUTS",J135+K135+P134)</f>
        <v>18771.289999999975</v>
      </c>
    </row>
    <row r="136" spans="1:16" ht="27.95" customHeight="1" x14ac:dyDescent="0.25">
      <c r="A136">
        <v>132</v>
      </c>
      <c r="B136" s="3">
        <f>IF(Inputs!$B$27&lt;&gt;"Ready to model","PENDING INPUTS",L135)</f>
        <v>4687.9100000000008</v>
      </c>
      <c r="C136" s="3">
        <f>IF(Inputs!$B$27&lt;&gt;"Ready to model","PENDING INPUTS",M135)</f>
        <v>0</v>
      </c>
      <c r="D136" s="3">
        <f>IF(Inputs!$B$27&lt;&gt;"Ready to model","PENDING INPUTS",ROUND(B136*(IF(A136&lt;=Inputs!$B$13,Inputs!$B$12,Inputs!$B$14))/12,2))</f>
        <v>93.76</v>
      </c>
      <c r="E136" s="3">
        <f>IF(Inputs!$B$27&lt;&gt;"Ready to model","PENDING INPUTS",ROUND(C136*Inputs!$B$5/12,2))</f>
        <v>0</v>
      </c>
      <c r="F136" s="3">
        <f>IF(Inputs!$B$27&lt;&gt;"Ready to model","PENDING INPUTS",MIN(B136+D136,MAX(Inputs!$B$16,ROUND(B136*Inputs!$B$15,2))))</f>
        <v>93.76</v>
      </c>
      <c r="G136" s="3">
        <f>IF(Inputs!$B$27&lt;&gt;"Ready to model","PENDING INPUTS",MIN(C136+E136,Inputs!$B$9))</f>
        <v>0</v>
      </c>
      <c r="H136" s="3">
        <f>IF(Inputs!$B$27&lt;&gt;"Ready to model","PENDING INPUTS",F136+G136)</f>
        <v>93.76</v>
      </c>
      <c r="I136" s="3">
        <f>IF(Inputs!$B$27&lt;&gt;"Ready to model","PENDING INPUTS",MAX(0,F136+G136-H136))</f>
        <v>0</v>
      </c>
      <c r="J136" s="3">
        <f>IF(Inputs!$B$27&lt;&gt;"Ready to model","PENDING INPUTS",IF(F136+G136&gt;H136,IF(F136+G136=0,0,H136*F136/(F136+G136)),MIN(B136+D136,F136+MAX(0,H136-F136-G136-IF((IF(A136&lt;=Inputs!$B$13,Inputs!$B$12,Inputs!$B$14))&lt;Inputs!$B$5,C136+E136-G136,0)))))</f>
        <v>93.76</v>
      </c>
      <c r="K136" s="3">
        <f>IF(Inputs!$B$27&lt;&gt;"Ready to model","PENDING INPUTS",MIN(C136+E136,MAX(0,H136-J136)))</f>
        <v>0</v>
      </c>
      <c r="L136" s="3">
        <f>IF(Inputs!$B$27&lt;&gt;"Ready to model","PENDING INPUTS",MAX(0,B136+D136-J136))</f>
        <v>4687.9100000000008</v>
      </c>
      <c r="M136" s="3">
        <f>IF(Inputs!$B$27&lt;&gt;"Ready to model","PENDING INPUTS",MAX(0,C136+E136-K136))</f>
        <v>0</v>
      </c>
      <c r="N136" s="3">
        <f>IF(Inputs!$B$27&lt;&gt;"Ready to model","PENDING INPUTS",L136+M136)</f>
        <v>4687.9100000000008</v>
      </c>
      <c r="O136" s="3">
        <f>IF(Inputs!$B$27&lt;&gt;"Ready to model","PENDING INPUTS",D136+E136+O135)</f>
        <v>13478.960000000019</v>
      </c>
      <c r="P136" s="3">
        <f>IF(Inputs!$B$27&lt;&gt;"Ready to model","PENDING INPUTS",J136+K136+P135)</f>
        <v>18865.049999999974</v>
      </c>
    </row>
    <row r="137" spans="1:16" ht="27.95" customHeight="1" x14ac:dyDescent="0.25">
      <c r="A137">
        <v>133</v>
      </c>
      <c r="B137" s="3">
        <f>IF(Inputs!$B$27&lt;&gt;"Ready to model","PENDING INPUTS",L136)</f>
        <v>4687.9100000000008</v>
      </c>
      <c r="C137" s="3">
        <f>IF(Inputs!$B$27&lt;&gt;"Ready to model","PENDING INPUTS",M136)</f>
        <v>0</v>
      </c>
      <c r="D137" s="3">
        <f>IF(Inputs!$B$27&lt;&gt;"Ready to model","PENDING INPUTS",ROUND(B137*(IF(A137&lt;=Inputs!$B$13,Inputs!$B$12,Inputs!$B$14))/12,2))</f>
        <v>93.76</v>
      </c>
      <c r="E137" s="3">
        <f>IF(Inputs!$B$27&lt;&gt;"Ready to model","PENDING INPUTS",ROUND(C137*Inputs!$B$5/12,2))</f>
        <v>0</v>
      </c>
      <c r="F137" s="3">
        <f>IF(Inputs!$B$27&lt;&gt;"Ready to model","PENDING INPUTS",MIN(B137+D137,MAX(Inputs!$B$16,ROUND(B137*Inputs!$B$15,2))))</f>
        <v>93.76</v>
      </c>
      <c r="G137" s="3">
        <f>IF(Inputs!$B$27&lt;&gt;"Ready to model","PENDING INPUTS",MIN(C137+E137,Inputs!$B$9))</f>
        <v>0</v>
      </c>
      <c r="H137" s="3">
        <f>IF(Inputs!$B$27&lt;&gt;"Ready to model","PENDING INPUTS",F137+G137)</f>
        <v>93.76</v>
      </c>
      <c r="I137" s="3">
        <f>IF(Inputs!$B$27&lt;&gt;"Ready to model","PENDING INPUTS",MAX(0,F137+G137-H137))</f>
        <v>0</v>
      </c>
      <c r="J137" s="3">
        <f>IF(Inputs!$B$27&lt;&gt;"Ready to model","PENDING INPUTS",IF(F137+G137&gt;H137,IF(F137+G137=0,0,H137*F137/(F137+G137)),MIN(B137+D137,F137+MAX(0,H137-F137-G137-IF((IF(A137&lt;=Inputs!$B$13,Inputs!$B$12,Inputs!$B$14))&lt;Inputs!$B$5,C137+E137-G137,0)))))</f>
        <v>93.76</v>
      </c>
      <c r="K137" s="3">
        <f>IF(Inputs!$B$27&lt;&gt;"Ready to model","PENDING INPUTS",MIN(C137+E137,MAX(0,H137-J137)))</f>
        <v>0</v>
      </c>
      <c r="L137" s="3">
        <f>IF(Inputs!$B$27&lt;&gt;"Ready to model","PENDING INPUTS",MAX(0,B137+D137-J137))</f>
        <v>4687.9100000000008</v>
      </c>
      <c r="M137" s="3">
        <f>IF(Inputs!$B$27&lt;&gt;"Ready to model","PENDING INPUTS",MAX(0,C137+E137-K137))</f>
        <v>0</v>
      </c>
      <c r="N137" s="3">
        <f>IF(Inputs!$B$27&lt;&gt;"Ready to model","PENDING INPUTS",L137+M137)</f>
        <v>4687.9100000000008</v>
      </c>
      <c r="O137" s="3">
        <f>IF(Inputs!$B$27&lt;&gt;"Ready to model","PENDING INPUTS",D137+E137+O136)</f>
        <v>13572.720000000019</v>
      </c>
      <c r="P137" s="3">
        <f>IF(Inputs!$B$27&lt;&gt;"Ready to model","PENDING INPUTS",J137+K137+P136)</f>
        <v>18958.809999999972</v>
      </c>
    </row>
    <row r="138" spans="1:16" ht="27.95" customHeight="1" x14ac:dyDescent="0.25">
      <c r="A138">
        <v>134</v>
      </c>
      <c r="B138" s="3">
        <f>IF(Inputs!$B$27&lt;&gt;"Ready to model","PENDING INPUTS",L137)</f>
        <v>4687.9100000000008</v>
      </c>
      <c r="C138" s="3">
        <f>IF(Inputs!$B$27&lt;&gt;"Ready to model","PENDING INPUTS",M137)</f>
        <v>0</v>
      </c>
      <c r="D138" s="3">
        <f>IF(Inputs!$B$27&lt;&gt;"Ready to model","PENDING INPUTS",ROUND(B138*(IF(A138&lt;=Inputs!$B$13,Inputs!$B$12,Inputs!$B$14))/12,2))</f>
        <v>93.76</v>
      </c>
      <c r="E138" s="3">
        <f>IF(Inputs!$B$27&lt;&gt;"Ready to model","PENDING INPUTS",ROUND(C138*Inputs!$B$5/12,2))</f>
        <v>0</v>
      </c>
      <c r="F138" s="3">
        <f>IF(Inputs!$B$27&lt;&gt;"Ready to model","PENDING INPUTS",MIN(B138+D138,MAX(Inputs!$B$16,ROUND(B138*Inputs!$B$15,2))))</f>
        <v>93.76</v>
      </c>
      <c r="G138" s="3">
        <f>IF(Inputs!$B$27&lt;&gt;"Ready to model","PENDING INPUTS",MIN(C138+E138,Inputs!$B$9))</f>
        <v>0</v>
      </c>
      <c r="H138" s="3">
        <f>IF(Inputs!$B$27&lt;&gt;"Ready to model","PENDING INPUTS",F138+G138)</f>
        <v>93.76</v>
      </c>
      <c r="I138" s="3">
        <f>IF(Inputs!$B$27&lt;&gt;"Ready to model","PENDING INPUTS",MAX(0,F138+G138-H138))</f>
        <v>0</v>
      </c>
      <c r="J138" s="3">
        <f>IF(Inputs!$B$27&lt;&gt;"Ready to model","PENDING INPUTS",IF(F138+G138&gt;H138,IF(F138+G138=0,0,H138*F138/(F138+G138)),MIN(B138+D138,F138+MAX(0,H138-F138-G138-IF((IF(A138&lt;=Inputs!$B$13,Inputs!$B$12,Inputs!$B$14))&lt;Inputs!$B$5,C138+E138-G138,0)))))</f>
        <v>93.76</v>
      </c>
      <c r="K138" s="3">
        <f>IF(Inputs!$B$27&lt;&gt;"Ready to model","PENDING INPUTS",MIN(C138+E138,MAX(0,H138-J138)))</f>
        <v>0</v>
      </c>
      <c r="L138" s="3">
        <f>IF(Inputs!$B$27&lt;&gt;"Ready to model","PENDING INPUTS",MAX(0,B138+D138-J138))</f>
        <v>4687.9100000000008</v>
      </c>
      <c r="M138" s="3">
        <f>IF(Inputs!$B$27&lt;&gt;"Ready to model","PENDING INPUTS",MAX(0,C138+E138-K138))</f>
        <v>0</v>
      </c>
      <c r="N138" s="3">
        <f>IF(Inputs!$B$27&lt;&gt;"Ready to model","PENDING INPUTS",L138+M138)</f>
        <v>4687.9100000000008</v>
      </c>
      <c r="O138" s="3">
        <f>IF(Inputs!$B$27&lt;&gt;"Ready to model","PENDING INPUTS",D138+E138+O137)</f>
        <v>13666.48000000002</v>
      </c>
      <c r="P138" s="3">
        <f>IF(Inputs!$B$27&lt;&gt;"Ready to model","PENDING INPUTS",J138+K138+P137)</f>
        <v>19052.569999999971</v>
      </c>
    </row>
    <row r="139" spans="1:16" ht="27.95" customHeight="1" x14ac:dyDescent="0.25">
      <c r="A139">
        <v>135</v>
      </c>
      <c r="B139" s="3">
        <f>IF(Inputs!$B$27&lt;&gt;"Ready to model","PENDING INPUTS",L138)</f>
        <v>4687.9100000000008</v>
      </c>
      <c r="C139" s="3">
        <f>IF(Inputs!$B$27&lt;&gt;"Ready to model","PENDING INPUTS",M138)</f>
        <v>0</v>
      </c>
      <c r="D139" s="3">
        <f>IF(Inputs!$B$27&lt;&gt;"Ready to model","PENDING INPUTS",ROUND(B139*(IF(A139&lt;=Inputs!$B$13,Inputs!$B$12,Inputs!$B$14))/12,2))</f>
        <v>93.76</v>
      </c>
      <c r="E139" s="3">
        <f>IF(Inputs!$B$27&lt;&gt;"Ready to model","PENDING INPUTS",ROUND(C139*Inputs!$B$5/12,2))</f>
        <v>0</v>
      </c>
      <c r="F139" s="3">
        <f>IF(Inputs!$B$27&lt;&gt;"Ready to model","PENDING INPUTS",MIN(B139+D139,MAX(Inputs!$B$16,ROUND(B139*Inputs!$B$15,2))))</f>
        <v>93.76</v>
      </c>
      <c r="G139" s="3">
        <f>IF(Inputs!$B$27&lt;&gt;"Ready to model","PENDING INPUTS",MIN(C139+E139,Inputs!$B$9))</f>
        <v>0</v>
      </c>
      <c r="H139" s="3">
        <f>IF(Inputs!$B$27&lt;&gt;"Ready to model","PENDING INPUTS",F139+G139)</f>
        <v>93.76</v>
      </c>
      <c r="I139" s="3">
        <f>IF(Inputs!$B$27&lt;&gt;"Ready to model","PENDING INPUTS",MAX(0,F139+G139-H139))</f>
        <v>0</v>
      </c>
      <c r="J139" s="3">
        <f>IF(Inputs!$B$27&lt;&gt;"Ready to model","PENDING INPUTS",IF(F139+G139&gt;H139,IF(F139+G139=0,0,H139*F139/(F139+G139)),MIN(B139+D139,F139+MAX(0,H139-F139-G139-IF((IF(A139&lt;=Inputs!$B$13,Inputs!$B$12,Inputs!$B$14))&lt;Inputs!$B$5,C139+E139-G139,0)))))</f>
        <v>93.76</v>
      </c>
      <c r="K139" s="3">
        <f>IF(Inputs!$B$27&lt;&gt;"Ready to model","PENDING INPUTS",MIN(C139+E139,MAX(0,H139-J139)))</f>
        <v>0</v>
      </c>
      <c r="L139" s="3">
        <f>IF(Inputs!$B$27&lt;&gt;"Ready to model","PENDING INPUTS",MAX(0,B139+D139-J139))</f>
        <v>4687.9100000000008</v>
      </c>
      <c r="M139" s="3">
        <f>IF(Inputs!$B$27&lt;&gt;"Ready to model","PENDING INPUTS",MAX(0,C139+E139-K139))</f>
        <v>0</v>
      </c>
      <c r="N139" s="3">
        <f>IF(Inputs!$B$27&lt;&gt;"Ready to model","PENDING INPUTS",L139+M139)</f>
        <v>4687.9100000000008</v>
      </c>
      <c r="O139" s="3">
        <f>IF(Inputs!$B$27&lt;&gt;"Ready to model","PENDING INPUTS",D139+E139+O138)</f>
        <v>13760.24000000002</v>
      </c>
      <c r="P139" s="3">
        <f>IF(Inputs!$B$27&lt;&gt;"Ready to model","PENDING INPUTS",J139+K139+P138)</f>
        <v>19146.329999999969</v>
      </c>
    </row>
    <row r="140" spans="1:16" ht="27.95" customHeight="1" x14ac:dyDescent="0.25">
      <c r="A140">
        <v>136</v>
      </c>
      <c r="B140" s="3">
        <f>IF(Inputs!$B$27&lt;&gt;"Ready to model","PENDING INPUTS",L139)</f>
        <v>4687.9100000000008</v>
      </c>
      <c r="C140" s="3">
        <f>IF(Inputs!$B$27&lt;&gt;"Ready to model","PENDING INPUTS",M139)</f>
        <v>0</v>
      </c>
      <c r="D140" s="3">
        <f>IF(Inputs!$B$27&lt;&gt;"Ready to model","PENDING INPUTS",ROUND(B140*(IF(A140&lt;=Inputs!$B$13,Inputs!$B$12,Inputs!$B$14))/12,2))</f>
        <v>93.76</v>
      </c>
      <c r="E140" s="3">
        <f>IF(Inputs!$B$27&lt;&gt;"Ready to model","PENDING INPUTS",ROUND(C140*Inputs!$B$5/12,2))</f>
        <v>0</v>
      </c>
      <c r="F140" s="3">
        <f>IF(Inputs!$B$27&lt;&gt;"Ready to model","PENDING INPUTS",MIN(B140+D140,MAX(Inputs!$B$16,ROUND(B140*Inputs!$B$15,2))))</f>
        <v>93.76</v>
      </c>
      <c r="G140" s="3">
        <f>IF(Inputs!$B$27&lt;&gt;"Ready to model","PENDING INPUTS",MIN(C140+E140,Inputs!$B$9))</f>
        <v>0</v>
      </c>
      <c r="H140" s="3">
        <f>IF(Inputs!$B$27&lt;&gt;"Ready to model","PENDING INPUTS",F140+G140)</f>
        <v>93.76</v>
      </c>
      <c r="I140" s="3">
        <f>IF(Inputs!$B$27&lt;&gt;"Ready to model","PENDING INPUTS",MAX(0,F140+G140-H140))</f>
        <v>0</v>
      </c>
      <c r="J140" s="3">
        <f>IF(Inputs!$B$27&lt;&gt;"Ready to model","PENDING INPUTS",IF(F140+G140&gt;H140,IF(F140+G140=0,0,H140*F140/(F140+G140)),MIN(B140+D140,F140+MAX(0,H140-F140-G140-IF((IF(A140&lt;=Inputs!$B$13,Inputs!$B$12,Inputs!$B$14))&lt;Inputs!$B$5,C140+E140-G140,0)))))</f>
        <v>93.76</v>
      </c>
      <c r="K140" s="3">
        <f>IF(Inputs!$B$27&lt;&gt;"Ready to model","PENDING INPUTS",MIN(C140+E140,MAX(0,H140-J140)))</f>
        <v>0</v>
      </c>
      <c r="L140" s="3">
        <f>IF(Inputs!$B$27&lt;&gt;"Ready to model","PENDING INPUTS",MAX(0,B140+D140-J140))</f>
        <v>4687.9100000000008</v>
      </c>
      <c r="M140" s="3">
        <f>IF(Inputs!$B$27&lt;&gt;"Ready to model","PENDING INPUTS",MAX(0,C140+E140-K140))</f>
        <v>0</v>
      </c>
      <c r="N140" s="3">
        <f>IF(Inputs!$B$27&lt;&gt;"Ready to model","PENDING INPUTS",L140+M140)</f>
        <v>4687.9100000000008</v>
      </c>
      <c r="O140" s="3">
        <f>IF(Inputs!$B$27&lt;&gt;"Ready to model","PENDING INPUTS",D140+E140+O139)</f>
        <v>13854.00000000002</v>
      </c>
      <c r="P140" s="3">
        <f>IF(Inputs!$B$27&lt;&gt;"Ready to model","PENDING INPUTS",J140+K140+P139)</f>
        <v>19240.089999999967</v>
      </c>
    </row>
    <row r="141" spans="1:16" ht="27.95" customHeight="1" x14ac:dyDescent="0.25">
      <c r="A141">
        <v>137</v>
      </c>
      <c r="B141" s="3">
        <f>IF(Inputs!$B$27&lt;&gt;"Ready to model","PENDING INPUTS",L140)</f>
        <v>4687.9100000000008</v>
      </c>
      <c r="C141" s="3">
        <f>IF(Inputs!$B$27&lt;&gt;"Ready to model","PENDING INPUTS",M140)</f>
        <v>0</v>
      </c>
      <c r="D141" s="3">
        <f>IF(Inputs!$B$27&lt;&gt;"Ready to model","PENDING INPUTS",ROUND(B141*(IF(A141&lt;=Inputs!$B$13,Inputs!$B$12,Inputs!$B$14))/12,2))</f>
        <v>93.76</v>
      </c>
      <c r="E141" s="3">
        <f>IF(Inputs!$B$27&lt;&gt;"Ready to model","PENDING INPUTS",ROUND(C141*Inputs!$B$5/12,2))</f>
        <v>0</v>
      </c>
      <c r="F141" s="3">
        <f>IF(Inputs!$B$27&lt;&gt;"Ready to model","PENDING INPUTS",MIN(B141+D141,MAX(Inputs!$B$16,ROUND(B141*Inputs!$B$15,2))))</f>
        <v>93.76</v>
      </c>
      <c r="G141" s="3">
        <f>IF(Inputs!$B$27&lt;&gt;"Ready to model","PENDING INPUTS",MIN(C141+E141,Inputs!$B$9))</f>
        <v>0</v>
      </c>
      <c r="H141" s="3">
        <f>IF(Inputs!$B$27&lt;&gt;"Ready to model","PENDING INPUTS",F141+G141)</f>
        <v>93.76</v>
      </c>
      <c r="I141" s="3">
        <f>IF(Inputs!$B$27&lt;&gt;"Ready to model","PENDING INPUTS",MAX(0,F141+G141-H141))</f>
        <v>0</v>
      </c>
      <c r="J141" s="3">
        <f>IF(Inputs!$B$27&lt;&gt;"Ready to model","PENDING INPUTS",IF(F141+G141&gt;H141,IF(F141+G141=0,0,H141*F141/(F141+G141)),MIN(B141+D141,F141+MAX(0,H141-F141-G141-IF((IF(A141&lt;=Inputs!$B$13,Inputs!$B$12,Inputs!$B$14))&lt;Inputs!$B$5,C141+E141-G141,0)))))</f>
        <v>93.76</v>
      </c>
      <c r="K141" s="3">
        <f>IF(Inputs!$B$27&lt;&gt;"Ready to model","PENDING INPUTS",MIN(C141+E141,MAX(0,H141-J141)))</f>
        <v>0</v>
      </c>
      <c r="L141" s="3">
        <f>IF(Inputs!$B$27&lt;&gt;"Ready to model","PENDING INPUTS",MAX(0,B141+D141-J141))</f>
        <v>4687.9100000000008</v>
      </c>
      <c r="M141" s="3">
        <f>IF(Inputs!$B$27&lt;&gt;"Ready to model","PENDING INPUTS",MAX(0,C141+E141-K141))</f>
        <v>0</v>
      </c>
      <c r="N141" s="3">
        <f>IF(Inputs!$B$27&lt;&gt;"Ready to model","PENDING INPUTS",L141+M141)</f>
        <v>4687.9100000000008</v>
      </c>
      <c r="O141" s="3">
        <f>IF(Inputs!$B$27&lt;&gt;"Ready to model","PENDING INPUTS",D141+E141+O140)</f>
        <v>13947.76000000002</v>
      </c>
      <c r="P141" s="3">
        <f>IF(Inputs!$B$27&lt;&gt;"Ready to model","PENDING INPUTS",J141+K141+P140)</f>
        <v>19333.849999999966</v>
      </c>
    </row>
    <row r="142" spans="1:16" ht="27.95" customHeight="1" x14ac:dyDescent="0.25">
      <c r="A142">
        <v>138</v>
      </c>
      <c r="B142" s="3">
        <f>IF(Inputs!$B$27&lt;&gt;"Ready to model","PENDING INPUTS",L141)</f>
        <v>4687.9100000000008</v>
      </c>
      <c r="C142" s="3">
        <f>IF(Inputs!$B$27&lt;&gt;"Ready to model","PENDING INPUTS",M141)</f>
        <v>0</v>
      </c>
      <c r="D142" s="3">
        <f>IF(Inputs!$B$27&lt;&gt;"Ready to model","PENDING INPUTS",ROUND(B142*(IF(A142&lt;=Inputs!$B$13,Inputs!$B$12,Inputs!$B$14))/12,2))</f>
        <v>93.76</v>
      </c>
      <c r="E142" s="3">
        <f>IF(Inputs!$B$27&lt;&gt;"Ready to model","PENDING INPUTS",ROUND(C142*Inputs!$B$5/12,2))</f>
        <v>0</v>
      </c>
      <c r="F142" s="3">
        <f>IF(Inputs!$B$27&lt;&gt;"Ready to model","PENDING INPUTS",MIN(B142+D142,MAX(Inputs!$B$16,ROUND(B142*Inputs!$B$15,2))))</f>
        <v>93.76</v>
      </c>
      <c r="G142" s="3">
        <f>IF(Inputs!$B$27&lt;&gt;"Ready to model","PENDING INPUTS",MIN(C142+E142,Inputs!$B$9))</f>
        <v>0</v>
      </c>
      <c r="H142" s="3">
        <f>IF(Inputs!$B$27&lt;&gt;"Ready to model","PENDING INPUTS",F142+G142)</f>
        <v>93.76</v>
      </c>
      <c r="I142" s="3">
        <f>IF(Inputs!$B$27&lt;&gt;"Ready to model","PENDING INPUTS",MAX(0,F142+G142-H142))</f>
        <v>0</v>
      </c>
      <c r="J142" s="3">
        <f>IF(Inputs!$B$27&lt;&gt;"Ready to model","PENDING INPUTS",IF(F142+G142&gt;H142,IF(F142+G142=0,0,H142*F142/(F142+G142)),MIN(B142+D142,F142+MAX(0,H142-F142-G142-IF((IF(A142&lt;=Inputs!$B$13,Inputs!$B$12,Inputs!$B$14))&lt;Inputs!$B$5,C142+E142-G142,0)))))</f>
        <v>93.76</v>
      </c>
      <c r="K142" s="3">
        <f>IF(Inputs!$B$27&lt;&gt;"Ready to model","PENDING INPUTS",MIN(C142+E142,MAX(0,H142-J142)))</f>
        <v>0</v>
      </c>
      <c r="L142" s="3">
        <f>IF(Inputs!$B$27&lt;&gt;"Ready to model","PENDING INPUTS",MAX(0,B142+D142-J142))</f>
        <v>4687.9100000000008</v>
      </c>
      <c r="M142" s="3">
        <f>IF(Inputs!$B$27&lt;&gt;"Ready to model","PENDING INPUTS",MAX(0,C142+E142-K142))</f>
        <v>0</v>
      </c>
      <c r="N142" s="3">
        <f>IF(Inputs!$B$27&lt;&gt;"Ready to model","PENDING INPUTS",L142+M142)</f>
        <v>4687.9100000000008</v>
      </c>
      <c r="O142" s="3">
        <f>IF(Inputs!$B$27&lt;&gt;"Ready to model","PENDING INPUTS",D142+E142+O141)</f>
        <v>14041.52000000002</v>
      </c>
      <c r="P142" s="3">
        <f>IF(Inputs!$B$27&lt;&gt;"Ready to model","PENDING INPUTS",J142+K142+P141)</f>
        <v>19427.609999999964</v>
      </c>
    </row>
    <row r="143" spans="1:16" ht="27.95" customHeight="1" x14ac:dyDescent="0.25">
      <c r="A143">
        <v>139</v>
      </c>
      <c r="B143" s="3">
        <f>IF(Inputs!$B$27&lt;&gt;"Ready to model","PENDING INPUTS",L142)</f>
        <v>4687.9100000000008</v>
      </c>
      <c r="C143" s="3">
        <f>IF(Inputs!$B$27&lt;&gt;"Ready to model","PENDING INPUTS",M142)</f>
        <v>0</v>
      </c>
      <c r="D143" s="3">
        <f>IF(Inputs!$B$27&lt;&gt;"Ready to model","PENDING INPUTS",ROUND(B143*(IF(A143&lt;=Inputs!$B$13,Inputs!$B$12,Inputs!$B$14))/12,2))</f>
        <v>93.76</v>
      </c>
      <c r="E143" s="3">
        <f>IF(Inputs!$B$27&lt;&gt;"Ready to model","PENDING INPUTS",ROUND(C143*Inputs!$B$5/12,2))</f>
        <v>0</v>
      </c>
      <c r="F143" s="3">
        <f>IF(Inputs!$B$27&lt;&gt;"Ready to model","PENDING INPUTS",MIN(B143+D143,MAX(Inputs!$B$16,ROUND(B143*Inputs!$B$15,2))))</f>
        <v>93.76</v>
      </c>
      <c r="G143" s="3">
        <f>IF(Inputs!$B$27&lt;&gt;"Ready to model","PENDING INPUTS",MIN(C143+E143,Inputs!$B$9))</f>
        <v>0</v>
      </c>
      <c r="H143" s="3">
        <f>IF(Inputs!$B$27&lt;&gt;"Ready to model","PENDING INPUTS",F143+G143)</f>
        <v>93.76</v>
      </c>
      <c r="I143" s="3">
        <f>IF(Inputs!$B$27&lt;&gt;"Ready to model","PENDING INPUTS",MAX(0,F143+G143-H143))</f>
        <v>0</v>
      </c>
      <c r="J143" s="3">
        <f>IF(Inputs!$B$27&lt;&gt;"Ready to model","PENDING INPUTS",IF(F143+G143&gt;H143,IF(F143+G143=0,0,H143*F143/(F143+G143)),MIN(B143+D143,F143+MAX(0,H143-F143-G143-IF((IF(A143&lt;=Inputs!$B$13,Inputs!$B$12,Inputs!$B$14))&lt;Inputs!$B$5,C143+E143-G143,0)))))</f>
        <v>93.76</v>
      </c>
      <c r="K143" s="3">
        <f>IF(Inputs!$B$27&lt;&gt;"Ready to model","PENDING INPUTS",MIN(C143+E143,MAX(0,H143-J143)))</f>
        <v>0</v>
      </c>
      <c r="L143" s="3">
        <f>IF(Inputs!$B$27&lt;&gt;"Ready to model","PENDING INPUTS",MAX(0,B143+D143-J143))</f>
        <v>4687.9100000000008</v>
      </c>
      <c r="M143" s="3">
        <f>IF(Inputs!$B$27&lt;&gt;"Ready to model","PENDING INPUTS",MAX(0,C143+E143-K143))</f>
        <v>0</v>
      </c>
      <c r="N143" s="3">
        <f>IF(Inputs!$B$27&lt;&gt;"Ready to model","PENDING INPUTS",L143+M143)</f>
        <v>4687.9100000000008</v>
      </c>
      <c r="O143" s="3">
        <f>IF(Inputs!$B$27&lt;&gt;"Ready to model","PENDING INPUTS",D143+E143+O142)</f>
        <v>14135.280000000021</v>
      </c>
      <c r="P143" s="3">
        <f>IF(Inputs!$B$27&lt;&gt;"Ready to model","PENDING INPUTS",J143+K143+P142)</f>
        <v>19521.369999999963</v>
      </c>
    </row>
    <row r="144" spans="1:16" ht="27.95" customHeight="1" x14ac:dyDescent="0.25">
      <c r="A144">
        <v>140</v>
      </c>
      <c r="B144" s="3">
        <f>IF(Inputs!$B$27&lt;&gt;"Ready to model","PENDING INPUTS",L143)</f>
        <v>4687.9100000000008</v>
      </c>
      <c r="C144" s="3">
        <f>IF(Inputs!$B$27&lt;&gt;"Ready to model","PENDING INPUTS",M143)</f>
        <v>0</v>
      </c>
      <c r="D144" s="3">
        <f>IF(Inputs!$B$27&lt;&gt;"Ready to model","PENDING INPUTS",ROUND(B144*(IF(A144&lt;=Inputs!$B$13,Inputs!$B$12,Inputs!$B$14))/12,2))</f>
        <v>93.76</v>
      </c>
      <c r="E144" s="3">
        <f>IF(Inputs!$B$27&lt;&gt;"Ready to model","PENDING INPUTS",ROUND(C144*Inputs!$B$5/12,2))</f>
        <v>0</v>
      </c>
      <c r="F144" s="3">
        <f>IF(Inputs!$B$27&lt;&gt;"Ready to model","PENDING INPUTS",MIN(B144+D144,MAX(Inputs!$B$16,ROUND(B144*Inputs!$B$15,2))))</f>
        <v>93.76</v>
      </c>
      <c r="G144" s="3">
        <f>IF(Inputs!$B$27&lt;&gt;"Ready to model","PENDING INPUTS",MIN(C144+E144,Inputs!$B$9))</f>
        <v>0</v>
      </c>
      <c r="H144" s="3">
        <f>IF(Inputs!$B$27&lt;&gt;"Ready to model","PENDING INPUTS",F144+G144)</f>
        <v>93.76</v>
      </c>
      <c r="I144" s="3">
        <f>IF(Inputs!$B$27&lt;&gt;"Ready to model","PENDING INPUTS",MAX(0,F144+G144-H144))</f>
        <v>0</v>
      </c>
      <c r="J144" s="3">
        <f>IF(Inputs!$B$27&lt;&gt;"Ready to model","PENDING INPUTS",IF(F144+G144&gt;H144,IF(F144+G144=0,0,H144*F144/(F144+G144)),MIN(B144+D144,F144+MAX(0,H144-F144-G144-IF((IF(A144&lt;=Inputs!$B$13,Inputs!$B$12,Inputs!$B$14))&lt;Inputs!$B$5,C144+E144-G144,0)))))</f>
        <v>93.76</v>
      </c>
      <c r="K144" s="3">
        <f>IF(Inputs!$B$27&lt;&gt;"Ready to model","PENDING INPUTS",MIN(C144+E144,MAX(0,H144-J144)))</f>
        <v>0</v>
      </c>
      <c r="L144" s="3">
        <f>IF(Inputs!$B$27&lt;&gt;"Ready to model","PENDING INPUTS",MAX(0,B144+D144-J144))</f>
        <v>4687.9100000000008</v>
      </c>
      <c r="M144" s="3">
        <f>IF(Inputs!$B$27&lt;&gt;"Ready to model","PENDING INPUTS",MAX(0,C144+E144-K144))</f>
        <v>0</v>
      </c>
      <c r="N144" s="3">
        <f>IF(Inputs!$B$27&lt;&gt;"Ready to model","PENDING INPUTS",L144+M144)</f>
        <v>4687.9100000000008</v>
      </c>
      <c r="O144" s="3">
        <f>IF(Inputs!$B$27&lt;&gt;"Ready to model","PENDING INPUTS",D144+E144+O143)</f>
        <v>14229.040000000021</v>
      </c>
      <c r="P144" s="3">
        <f>IF(Inputs!$B$27&lt;&gt;"Ready to model","PENDING INPUTS",J144+K144+P143)</f>
        <v>19615.129999999961</v>
      </c>
    </row>
    <row r="145" spans="1:16" ht="27.95" customHeight="1" x14ac:dyDescent="0.25">
      <c r="A145">
        <v>141</v>
      </c>
      <c r="B145" s="3">
        <f>IF(Inputs!$B$27&lt;&gt;"Ready to model","PENDING INPUTS",L144)</f>
        <v>4687.9100000000008</v>
      </c>
      <c r="C145" s="3">
        <f>IF(Inputs!$B$27&lt;&gt;"Ready to model","PENDING INPUTS",M144)</f>
        <v>0</v>
      </c>
      <c r="D145" s="3">
        <f>IF(Inputs!$B$27&lt;&gt;"Ready to model","PENDING INPUTS",ROUND(B145*(IF(A145&lt;=Inputs!$B$13,Inputs!$B$12,Inputs!$B$14))/12,2))</f>
        <v>93.76</v>
      </c>
      <c r="E145" s="3">
        <f>IF(Inputs!$B$27&lt;&gt;"Ready to model","PENDING INPUTS",ROUND(C145*Inputs!$B$5/12,2))</f>
        <v>0</v>
      </c>
      <c r="F145" s="3">
        <f>IF(Inputs!$B$27&lt;&gt;"Ready to model","PENDING INPUTS",MIN(B145+D145,MAX(Inputs!$B$16,ROUND(B145*Inputs!$B$15,2))))</f>
        <v>93.76</v>
      </c>
      <c r="G145" s="3">
        <f>IF(Inputs!$B$27&lt;&gt;"Ready to model","PENDING INPUTS",MIN(C145+E145,Inputs!$B$9))</f>
        <v>0</v>
      </c>
      <c r="H145" s="3">
        <f>IF(Inputs!$B$27&lt;&gt;"Ready to model","PENDING INPUTS",F145+G145)</f>
        <v>93.76</v>
      </c>
      <c r="I145" s="3">
        <f>IF(Inputs!$B$27&lt;&gt;"Ready to model","PENDING INPUTS",MAX(0,F145+G145-H145))</f>
        <v>0</v>
      </c>
      <c r="J145" s="3">
        <f>IF(Inputs!$B$27&lt;&gt;"Ready to model","PENDING INPUTS",IF(F145+G145&gt;H145,IF(F145+G145=0,0,H145*F145/(F145+G145)),MIN(B145+D145,F145+MAX(0,H145-F145-G145-IF((IF(A145&lt;=Inputs!$B$13,Inputs!$B$12,Inputs!$B$14))&lt;Inputs!$B$5,C145+E145-G145,0)))))</f>
        <v>93.76</v>
      </c>
      <c r="K145" s="3">
        <f>IF(Inputs!$B$27&lt;&gt;"Ready to model","PENDING INPUTS",MIN(C145+E145,MAX(0,H145-J145)))</f>
        <v>0</v>
      </c>
      <c r="L145" s="3">
        <f>IF(Inputs!$B$27&lt;&gt;"Ready to model","PENDING INPUTS",MAX(0,B145+D145-J145))</f>
        <v>4687.9100000000008</v>
      </c>
      <c r="M145" s="3">
        <f>IF(Inputs!$B$27&lt;&gt;"Ready to model","PENDING INPUTS",MAX(0,C145+E145-K145))</f>
        <v>0</v>
      </c>
      <c r="N145" s="3">
        <f>IF(Inputs!$B$27&lt;&gt;"Ready to model","PENDING INPUTS",L145+M145)</f>
        <v>4687.9100000000008</v>
      </c>
      <c r="O145" s="3">
        <f>IF(Inputs!$B$27&lt;&gt;"Ready to model","PENDING INPUTS",D145+E145+O144)</f>
        <v>14322.800000000021</v>
      </c>
      <c r="P145" s="3">
        <f>IF(Inputs!$B$27&lt;&gt;"Ready to model","PENDING INPUTS",J145+K145+P144)</f>
        <v>19708.889999999959</v>
      </c>
    </row>
    <row r="146" spans="1:16" ht="27.95" customHeight="1" x14ac:dyDescent="0.25">
      <c r="A146">
        <v>142</v>
      </c>
      <c r="B146" s="3">
        <f>IF(Inputs!$B$27&lt;&gt;"Ready to model","PENDING INPUTS",L145)</f>
        <v>4687.9100000000008</v>
      </c>
      <c r="C146" s="3">
        <f>IF(Inputs!$B$27&lt;&gt;"Ready to model","PENDING INPUTS",M145)</f>
        <v>0</v>
      </c>
      <c r="D146" s="3">
        <f>IF(Inputs!$B$27&lt;&gt;"Ready to model","PENDING INPUTS",ROUND(B146*(IF(A146&lt;=Inputs!$B$13,Inputs!$B$12,Inputs!$B$14))/12,2))</f>
        <v>93.76</v>
      </c>
      <c r="E146" s="3">
        <f>IF(Inputs!$B$27&lt;&gt;"Ready to model","PENDING INPUTS",ROUND(C146*Inputs!$B$5/12,2))</f>
        <v>0</v>
      </c>
      <c r="F146" s="3">
        <f>IF(Inputs!$B$27&lt;&gt;"Ready to model","PENDING INPUTS",MIN(B146+D146,MAX(Inputs!$B$16,ROUND(B146*Inputs!$B$15,2))))</f>
        <v>93.76</v>
      </c>
      <c r="G146" s="3">
        <f>IF(Inputs!$B$27&lt;&gt;"Ready to model","PENDING INPUTS",MIN(C146+E146,Inputs!$B$9))</f>
        <v>0</v>
      </c>
      <c r="H146" s="3">
        <f>IF(Inputs!$B$27&lt;&gt;"Ready to model","PENDING INPUTS",F146+G146)</f>
        <v>93.76</v>
      </c>
      <c r="I146" s="3">
        <f>IF(Inputs!$B$27&lt;&gt;"Ready to model","PENDING INPUTS",MAX(0,F146+G146-H146))</f>
        <v>0</v>
      </c>
      <c r="J146" s="3">
        <f>IF(Inputs!$B$27&lt;&gt;"Ready to model","PENDING INPUTS",IF(F146+G146&gt;H146,IF(F146+G146=0,0,H146*F146/(F146+G146)),MIN(B146+D146,F146+MAX(0,H146-F146-G146-IF((IF(A146&lt;=Inputs!$B$13,Inputs!$B$12,Inputs!$B$14))&lt;Inputs!$B$5,C146+E146-G146,0)))))</f>
        <v>93.76</v>
      </c>
      <c r="K146" s="3">
        <f>IF(Inputs!$B$27&lt;&gt;"Ready to model","PENDING INPUTS",MIN(C146+E146,MAX(0,H146-J146)))</f>
        <v>0</v>
      </c>
      <c r="L146" s="3">
        <f>IF(Inputs!$B$27&lt;&gt;"Ready to model","PENDING INPUTS",MAX(0,B146+D146-J146))</f>
        <v>4687.9100000000008</v>
      </c>
      <c r="M146" s="3">
        <f>IF(Inputs!$B$27&lt;&gt;"Ready to model","PENDING INPUTS",MAX(0,C146+E146-K146))</f>
        <v>0</v>
      </c>
      <c r="N146" s="3">
        <f>IF(Inputs!$B$27&lt;&gt;"Ready to model","PENDING INPUTS",L146+M146)</f>
        <v>4687.9100000000008</v>
      </c>
      <c r="O146" s="3">
        <f>IF(Inputs!$B$27&lt;&gt;"Ready to model","PENDING INPUTS",D146+E146+O145)</f>
        <v>14416.560000000021</v>
      </c>
      <c r="P146" s="3">
        <f>IF(Inputs!$B$27&lt;&gt;"Ready to model","PENDING INPUTS",J146+K146+P145)</f>
        <v>19802.649999999958</v>
      </c>
    </row>
    <row r="147" spans="1:16" ht="27.95" customHeight="1" x14ac:dyDescent="0.25">
      <c r="A147">
        <v>143</v>
      </c>
      <c r="B147" s="3">
        <f>IF(Inputs!$B$27&lt;&gt;"Ready to model","PENDING INPUTS",L146)</f>
        <v>4687.9100000000008</v>
      </c>
      <c r="C147" s="3">
        <f>IF(Inputs!$B$27&lt;&gt;"Ready to model","PENDING INPUTS",M146)</f>
        <v>0</v>
      </c>
      <c r="D147" s="3">
        <f>IF(Inputs!$B$27&lt;&gt;"Ready to model","PENDING INPUTS",ROUND(B147*(IF(A147&lt;=Inputs!$B$13,Inputs!$B$12,Inputs!$B$14))/12,2))</f>
        <v>93.76</v>
      </c>
      <c r="E147" s="3">
        <f>IF(Inputs!$B$27&lt;&gt;"Ready to model","PENDING INPUTS",ROUND(C147*Inputs!$B$5/12,2))</f>
        <v>0</v>
      </c>
      <c r="F147" s="3">
        <f>IF(Inputs!$B$27&lt;&gt;"Ready to model","PENDING INPUTS",MIN(B147+D147,MAX(Inputs!$B$16,ROUND(B147*Inputs!$B$15,2))))</f>
        <v>93.76</v>
      </c>
      <c r="G147" s="3">
        <f>IF(Inputs!$B$27&lt;&gt;"Ready to model","PENDING INPUTS",MIN(C147+E147,Inputs!$B$9))</f>
        <v>0</v>
      </c>
      <c r="H147" s="3">
        <f>IF(Inputs!$B$27&lt;&gt;"Ready to model","PENDING INPUTS",F147+G147)</f>
        <v>93.76</v>
      </c>
      <c r="I147" s="3">
        <f>IF(Inputs!$B$27&lt;&gt;"Ready to model","PENDING INPUTS",MAX(0,F147+G147-H147))</f>
        <v>0</v>
      </c>
      <c r="J147" s="3">
        <f>IF(Inputs!$B$27&lt;&gt;"Ready to model","PENDING INPUTS",IF(F147+G147&gt;H147,IF(F147+G147=0,0,H147*F147/(F147+G147)),MIN(B147+D147,F147+MAX(0,H147-F147-G147-IF((IF(A147&lt;=Inputs!$B$13,Inputs!$B$12,Inputs!$B$14))&lt;Inputs!$B$5,C147+E147-G147,0)))))</f>
        <v>93.76</v>
      </c>
      <c r="K147" s="3">
        <f>IF(Inputs!$B$27&lt;&gt;"Ready to model","PENDING INPUTS",MIN(C147+E147,MAX(0,H147-J147)))</f>
        <v>0</v>
      </c>
      <c r="L147" s="3">
        <f>IF(Inputs!$B$27&lt;&gt;"Ready to model","PENDING INPUTS",MAX(0,B147+D147-J147))</f>
        <v>4687.9100000000008</v>
      </c>
      <c r="M147" s="3">
        <f>IF(Inputs!$B$27&lt;&gt;"Ready to model","PENDING INPUTS",MAX(0,C147+E147-K147))</f>
        <v>0</v>
      </c>
      <c r="N147" s="3">
        <f>IF(Inputs!$B$27&lt;&gt;"Ready to model","PENDING INPUTS",L147+M147)</f>
        <v>4687.9100000000008</v>
      </c>
      <c r="O147" s="3">
        <f>IF(Inputs!$B$27&lt;&gt;"Ready to model","PENDING INPUTS",D147+E147+O146)</f>
        <v>14510.320000000022</v>
      </c>
      <c r="P147" s="3">
        <f>IF(Inputs!$B$27&lt;&gt;"Ready to model","PENDING INPUTS",J147+K147+P146)</f>
        <v>19896.409999999956</v>
      </c>
    </row>
    <row r="148" spans="1:16" ht="27.95" customHeight="1" x14ac:dyDescent="0.25">
      <c r="A148">
        <v>144</v>
      </c>
      <c r="B148" s="3">
        <f>IF(Inputs!$B$27&lt;&gt;"Ready to model","PENDING INPUTS",L147)</f>
        <v>4687.9100000000008</v>
      </c>
      <c r="C148" s="3">
        <f>IF(Inputs!$B$27&lt;&gt;"Ready to model","PENDING INPUTS",M147)</f>
        <v>0</v>
      </c>
      <c r="D148" s="3">
        <f>IF(Inputs!$B$27&lt;&gt;"Ready to model","PENDING INPUTS",ROUND(B148*(IF(A148&lt;=Inputs!$B$13,Inputs!$B$12,Inputs!$B$14))/12,2))</f>
        <v>93.76</v>
      </c>
      <c r="E148" s="3">
        <f>IF(Inputs!$B$27&lt;&gt;"Ready to model","PENDING INPUTS",ROUND(C148*Inputs!$B$5/12,2))</f>
        <v>0</v>
      </c>
      <c r="F148" s="3">
        <f>IF(Inputs!$B$27&lt;&gt;"Ready to model","PENDING INPUTS",MIN(B148+D148,MAX(Inputs!$B$16,ROUND(B148*Inputs!$B$15,2))))</f>
        <v>93.76</v>
      </c>
      <c r="G148" s="3">
        <f>IF(Inputs!$B$27&lt;&gt;"Ready to model","PENDING INPUTS",MIN(C148+E148,Inputs!$B$9))</f>
        <v>0</v>
      </c>
      <c r="H148" s="3">
        <f>IF(Inputs!$B$27&lt;&gt;"Ready to model","PENDING INPUTS",F148+G148)</f>
        <v>93.76</v>
      </c>
      <c r="I148" s="3">
        <f>IF(Inputs!$B$27&lt;&gt;"Ready to model","PENDING INPUTS",MAX(0,F148+G148-H148))</f>
        <v>0</v>
      </c>
      <c r="J148" s="3">
        <f>IF(Inputs!$B$27&lt;&gt;"Ready to model","PENDING INPUTS",IF(F148+G148&gt;H148,IF(F148+G148=0,0,H148*F148/(F148+G148)),MIN(B148+D148,F148+MAX(0,H148-F148-G148-IF((IF(A148&lt;=Inputs!$B$13,Inputs!$B$12,Inputs!$B$14))&lt;Inputs!$B$5,C148+E148-G148,0)))))</f>
        <v>93.76</v>
      </c>
      <c r="K148" s="3">
        <f>IF(Inputs!$B$27&lt;&gt;"Ready to model","PENDING INPUTS",MIN(C148+E148,MAX(0,H148-J148)))</f>
        <v>0</v>
      </c>
      <c r="L148" s="3">
        <f>IF(Inputs!$B$27&lt;&gt;"Ready to model","PENDING INPUTS",MAX(0,B148+D148-J148))</f>
        <v>4687.9100000000008</v>
      </c>
      <c r="M148" s="3">
        <f>IF(Inputs!$B$27&lt;&gt;"Ready to model","PENDING INPUTS",MAX(0,C148+E148-K148))</f>
        <v>0</v>
      </c>
      <c r="N148" s="3">
        <f>IF(Inputs!$B$27&lt;&gt;"Ready to model","PENDING INPUTS",L148+M148)</f>
        <v>4687.9100000000008</v>
      </c>
      <c r="O148" s="3">
        <f>IF(Inputs!$B$27&lt;&gt;"Ready to model","PENDING INPUTS",D148+E148+O147)</f>
        <v>14604.080000000022</v>
      </c>
      <c r="P148" s="3">
        <f>IF(Inputs!$B$27&lt;&gt;"Ready to model","PENDING INPUTS",J148+K148+P147)</f>
        <v>19990.169999999955</v>
      </c>
    </row>
    <row r="149" spans="1:16" ht="27.95" customHeight="1" x14ac:dyDescent="0.25">
      <c r="A149">
        <v>145</v>
      </c>
      <c r="B149" s="3">
        <f>IF(Inputs!$B$27&lt;&gt;"Ready to model","PENDING INPUTS",L148)</f>
        <v>4687.9100000000008</v>
      </c>
      <c r="C149" s="3">
        <f>IF(Inputs!$B$27&lt;&gt;"Ready to model","PENDING INPUTS",M148)</f>
        <v>0</v>
      </c>
      <c r="D149" s="3">
        <f>IF(Inputs!$B$27&lt;&gt;"Ready to model","PENDING INPUTS",ROUND(B149*(IF(A149&lt;=Inputs!$B$13,Inputs!$B$12,Inputs!$B$14))/12,2))</f>
        <v>93.76</v>
      </c>
      <c r="E149" s="3">
        <f>IF(Inputs!$B$27&lt;&gt;"Ready to model","PENDING INPUTS",ROUND(C149*Inputs!$B$5/12,2))</f>
        <v>0</v>
      </c>
      <c r="F149" s="3">
        <f>IF(Inputs!$B$27&lt;&gt;"Ready to model","PENDING INPUTS",MIN(B149+D149,MAX(Inputs!$B$16,ROUND(B149*Inputs!$B$15,2))))</f>
        <v>93.76</v>
      </c>
      <c r="G149" s="3">
        <f>IF(Inputs!$B$27&lt;&gt;"Ready to model","PENDING INPUTS",MIN(C149+E149,Inputs!$B$9))</f>
        <v>0</v>
      </c>
      <c r="H149" s="3">
        <f>IF(Inputs!$B$27&lt;&gt;"Ready to model","PENDING INPUTS",F149+G149)</f>
        <v>93.76</v>
      </c>
      <c r="I149" s="3">
        <f>IF(Inputs!$B$27&lt;&gt;"Ready to model","PENDING INPUTS",MAX(0,F149+G149-H149))</f>
        <v>0</v>
      </c>
      <c r="J149" s="3">
        <f>IF(Inputs!$B$27&lt;&gt;"Ready to model","PENDING INPUTS",IF(F149+G149&gt;H149,IF(F149+G149=0,0,H149*F149/(F149+G149)),MIN(B149+D149,F149+MAX(0,H149-F149-G149-IF((IF(A149&lt;=Inputs!$B$13,Inputs!$B$12,Inputs!$B$14))&lt;Inputs!$B$5,C149+E149-G149,0)))))</f>
        <v>93.76</v>
      </c>
      <c r="K149" s="3">
        <f>IF(Inputs!$B$27&lt;&gt;"Ready to model","PENDING INPUTS",MIN(C149+E149,MAX(0,H149-J149)))</f>
        <v>0</v>
      </c>
      <c r="L149" s="3">
        <f>IF(Inputs!$B$27&lt;&gt;"Ready to model","PENDING INPUTS",MAX(0,B149+D149-J149))</f>
        <v>4687.9100000000008</v>
      </c>
      <c r="M149" s="3">
        <f>IF(Inputs!$B$27&lt;&gt;"Ready to model","PENDING INPUTS",MAX(0,C149+E149-K149))</f>
        <v>0</v>
      </c>
      <c r="N149" s="3">
        <f>IF(Inputs!$B$27&lt;&gt;"Ready to model","PENDING INPUTS",L149+M149)</f>
        <v>4687.9100000000008</v>
      </c>
      <c r="O149" s="3">
        <f>IF(Inputs!$B$27&lt;&gt;"Ready to model","PENDING INPUTS",D149+E149+O148)</f>
        <v>14697.840000000022</v>
      </c>
      <c r="P149" s="3">
        <f>IF(Inputs!$B$27&lt;&gt;"Ready to model","PENDING INPUTS",J149+K149+P148)</f>
        <v>20083.929999999953</v>
      </c>
    </row>
    <row r="150" spans="1:16" ht="27.95" customHeight="1" x14ac:dyDescent="0.25">
      <c r="A150">
        <v>146</v>
      </c>
      <c r="B150" s="3">
        <f>IF(Inputs!$B$27&lt;&gt;"Ready to model","PENDING INPUTS",L149)</f>
        <v>4687.9100000000008</v>
      </c>
      <c r="C150" s="3">
        <f>IF(Inputs!$B$27&lt;&gt;"Ready to model","PENDING INPUTS",M149)</f>
        <v>0</v>
      </c>
      <c r="D150" s="3">
        <f>IF(Inputs!$B$27&lt;&gt;"Ready to model","PENDING INPUTS",ROUND(B150*(IF(A150&lt;=Inputs!$B$13,Inputs!$B$12,Inputs!$B$14))/12,2))</f>
        <v>93.76</v>
      </c>
      <c r="E150" s="3">
        <f>IF(Inputs!$B$27&lt;&gt;"Ready to model","PENDING INPUTS",ROUND(C150*Inputs!$B$5/12,2))</f>
        <v>0</v>
      </c>
      <c r="F150" s="3">
        <f>IF(Inputs!$B$27&lt;&gt;"Ready to model","PENDING INPUTS",MIN(B150+D150,MAX(Inputs!$B$16,ROUND(B150*Inputs!$B$15,2))))</f>
        <v>93.76</v>
      </c>
      <c r="G150" s="3">
        <f>IF(Inputs!$B$27&lt;&gt;"Ready to model","PENDING INPUTS",MIN(C150+E150,Inputs!$B$9))</f>
        <v>0</v>
      </c>
      <c r="H150" s="3">
        <f>IF(Inputs!$B$27&lt;&gt;"Ready to model","PENDING INPUTS",F150+G150)</f>
        <v>93.76</v>
      </c>
      <c r="I150" s="3">
        <f>IF(Inputs!$B$27&lt;&gt;"Ready to model","PENDING INPUTS",MAX(0,F150+G150-H150))</f>
        <v>0</v>
      </c>
      <c r="J150" s="3">
        <f>IF(Inputs!$B$27&lt;&gt;"Ready to model","PENDING INPUTS",IF(F150+G150&gt;H150,IF(F150+G150=0,0,H150*F150/(F150+G150)),MIN(B150+D150,F150+MAX(0,H150-F150-G150-IF((IF(A150&lt;=Inputs!$B$13,Inputs!$B$12,Inputs!$B$14))&lt;Inputs!$B$5,C150+E150-G150,0)))))</f>
        <v>93.76</v>
      </c>
      <c r="K150" s="3">
        <f>IF(Inputs!$B$27&lt;&gt;"Ready to model","PENDING INPUTS",MIN(C150+E150,MAX(0,H150-J150)))</f>
        <v>0</v>
      </c>
      <c r="L150" s="3">
        <f>IF(Inputs!$B$27&lt;&gt;"Ready to model","PENDING INPUTS",MAX(0,B150+D150-J150))</f>
        <v>4687.9100000000008</v>
      </c>
      <c r="M150" s="3">
        <f>IF(Inputs!$B$27&lt;&gt;"Ready to model","PENDING INPUTS",MAX(0,C150+E150-K150))</f>
        <v>0</v>
      </c>
      <c r="N150" s="3">
        <f>IF(Inputs!$B$27&lt;&gt;"Ready to model","PENDING INPUTS",L150+M150)</f>
        <v>4687.9100000000008</v>
      </c>
      <c r="O150" s="3">
        <f>IF(Inputs!$B$27&lt;&gt;"Ready to model","PENDING INPUTS",D150+E150+O149)</f>
        <v>14791.600000000022</v>
      </c>
      <c r="P150" s="3">
        <f>IF(Inputs!$B$27&lt;&gt;"Ready to model","PENDING INPUTS",J150+K150+P149)</f>
        <v>20177.689999999951</v>
      </c>
    </row>
    <row r="151" spans="1:16" ht="27.95" customHeight="1" x14ac:dyDescent="0.25">
      <c r="A151">
        <v>147</v>
      </c>
      <c r="B151" s="3">
        <f>IF(Inputs!$B$27&lt;&gt;"Ready to model","PENDING INPUTS",L150)</f>
        <v>4687.9100000000008</v>
      </c>
      <c r="C151" s="3">
        <f>IF(Inputs!$B$27&lt;&gt;"Ready to model","PENDING INPUTS",M150)</f>
        <v>0</v>
      </c>
      <c r="D151" s="3">
        <f>IF(Inputs!$B$27&lt;&gt;"Ready to model","PENDING INPUTS",ROUND(B151*(IF(A151&lt;=Inputs!$B$13,Inputs!$B$12,Inputs!$B$14))/12,2))</f>
        <v>93.76</v>
      </c>
      <c r="E151" s="3">
        <f>IF(Inputs!$B$27&lt;&gt;"Ready to model","PENDING INPUTS",ROUND(C151*Inputs!$B$5/12,2))</f>
        <v>0</v>
      </c>
      <c r="F151" s="3">
        <f>IF(Inputs!$B$27&lt;&gt;"Ready to model","PENDING INPUTS",MIN(B151+D151,MAX(Inputs!$B$16,ROUND(B151*Inputs!$B$15,2))))</f>
        <v>93.76</v>
      </c>
      <c r="G151" s="3">
        <f>IF(Inputs!$B$27&lt;&gt;"Ready to model","PENDING INPUTS",MIN(C151+E151,Inputs!$B$9))</f>
        <v>0</v>
      </c>
      <c r="H151" s="3">
        <f>IF(Inputs!$B$27&lt;&gt;"Ready to model","PENDING INPUTS",F151+G151)</f>
        <v>93.76</v>
      </c>
      <c r="I151" s="3">
        <f>IF(Inputs!$B$27&lt;&gt;"Ready to model","PENDING INPUTS",MAX(0,F151+G151-H151))</f>
        <v>0</v>
      </c>
      <c r="J151" s="3">
        <f>IF(Inputs!$B$27&lt;&gt;"Ready to model","PENDING INPUTS",IF(F151+G151&gt;H151,IF(F151+G151=0,0,H151*F151/(F151+G151)),MIN(B151+D151,F151+MAX(0,H151-F151-G151-IF((IF(A151&lt;=Inputs!$B$13,Inputs!$B$12,Inputs!$B$14))&lt;Inputs!$B$5,C151+E151-G151,0)))))</f>
        <v>93.76</v>
      </c>
      <c r="K151" s="3">
        <f>IF(Inputs!$B$27&lt;&gt;"Ready to model","PENDING INPUTS",MIN(C151+E151,MAX(0,H151-J151)))</f>
        <v>0</v>
      </c>
      <c r="L151" s="3">
        <f>IF(Inputs!$B$27&lt;&gt;"Ready to model","PENDING INPUTS",MAX(0,B151+D151-J151))</f>
        <v>4687.9100000000008</v>
      </c>
      <c r="M151" s="3">
        <f>IF(Inputs!$B$27&lt;&gt;"Ready to model","PENDING INPUTS",MAX(0,C151+E151-K151))</f>
        <v>0</v>
      </c>
      <c r="N151" s="3">
        <f>IF(Inputs!$B$27&lt;&gt;"Ready to model","PENDING INPUTS",L151+M151)</f>
        <v>4687.9100000000008</v>
      </c>
      <c r="O151" s="3">
        <f>IF(Inputs!$B$27&lt;&gt;"Ready to model","PENDING INPUTS",D151+E151+O150)</f>
        <v>14885.360000000022</v>
      </c>
      <c r="P151" s="3">
        <f>IF(Inputs!$B$27&lt;&gt;"Ready to model","PENDING INPUTS",J151+K151+P150)</f>
        <v>20271.44999999995</v>
      </c>
    </row>
    <row r="152" spans="1:16" ht="27.95" customHeight="1" x14ac:dyDescent="0.25">
      <c r="A152">
        <v>148</v>
      </c>
      <c r="B152" s="3">
        <f>IF(Inputs!$B$27&lt;&gt;"Ready to model","PENDING INPUTS",L151)</f>
        <v>4687.9100000000008</v>
      </c>
      <c r="C152" s="3">
        <f>IF(Inputs!$B$27&lt;&gt;"Ready to model","PENDING INPUTS",M151)</f>
        <v>0</v>
      </c>
      <c r="D152" s="3">
        <f>IF(Inputs!$B$27&lt;&gt;"Ready to model","PENDING INPUTS",ROUND(B152*(IF(A152&lt;=Inputs!$B$13,Inputs!$B$12,Inputs!$B$14))/12,2))</f>
        <v>93.76</v>
      </c>
      <c r="E152" s="3">
        <f>IF(Inputs!$B$27&lt;&gt;"Ready to model","PENDING INPUTS",ROUND(C152*Inputs!$B$5/12,2))</f>
        <v>0</v>
      </c>
      <c r="F152" s="3">
        <f>IF(Inputs!$B$27&lt;&gt;"Ready to model","PENDING INPUTS",MIN(B152+D152,MAX(Inputs!$B$16,ROUND(B152*Inputs!$B$15,2))))</f>
        <v>93.76</v>
      </c>
      <c r="G152" s="3">
        <f>IF(Inputs!$B$27&lt;&gt;"Ready to model","PENDING INPUTS",MIN(C152+E152,Inputs!$B$9))</f>
        <v>0</v>
      </c>
      <c r="H152" s="3">
        <f>IF(Inputs!$B$27&lt;&gt;"Ready to model","PENDING INPUTS",F152+G152)</f>
        <v>93.76</v>
      </c>
      <c r="I152" s="3">
        <f>IF(Inputs!$B$27&lt;&gt;"Ready to model","PENDING INPUTS",MAX(0,F152+G152-H152))</f>
        <v>0</v>
      </c>
      <c r="J152" s="3">
        <f>IF(Inputs!$B$27&lt;&gt;"Ready to model","PENDING INPUTS",IF(F152+G152&gt;H152,IF(F152+G152=0,0,H152*F152/(F152+G152)),MIN(B152+D152,F152+MAX(0,H152-F152-G152-IF((IF(A152&lt;=Inputs!$B$13,Inputs!$B$12,Inputs!$B$14))&lt;Inputs!$B$5,C152+E152-G152,0)))))</f>
        <v>93.76</v>
      </c>
      <c r="K152" s="3">
        <f>IF(Inputs!$B$27&lt;&gt;"Ready to model","PENDING INPUTS",MIN(C152+E152,MAX(0,H152-J152)))</f>
        <v>0</v>
      </c>
      <c r="L152" s="3">
        <f>IF(Inputs!$B$27&lt;&gt;"Ready to model","PENDING INPUTS",MAX(0,B152+D152-J152))</f>
        <v>4687.9100000000008</v>
      </c>
      <c r="M152" s="3">
        <f>IF(Inputs!$B$27&lt;&gt;"Ready to model","PENDING INPUTS",MAX(0,C152+E152-K152))</f>
        <v>0</v>
      </c>
      <c r="N152" s="3">
        <f>IF(Inputs!$B$27&lt;&gt;"Ready to model","PENDING INPUTS",L152+M152)</f>
        <v>4687.9100000000008</v>
      </c>
      <c r="O152" s="3">
        <f>IF(Inputs!$B$27&lt;&gt;"Ready to model","PENDING INPUTS",D152+E152+O151)</f>
        <v>14979.120000000023</v>
      </c>
      <c r="P152" s="3">
        <f>IF(Inputs!$B$27&lt;&gt;"Ready to model","PENDING INPUTS",J152+K152+P151)</f>
        <v>20365.209999999948</v>
      </c>
    </row>
    <row r="153" spans="1:16" ht="27.95" customHeight="1" x14ac:dyDescent="0.25">
      <c r="A153">
        <v>149</v>
      </c>
      <c r="B153" s="3">
        <f>IF(Inputs!$B$27&lt;&gt;"Ready to model","PENDING INPUTS",L152)</f>
        <v>4687.9100000000008</v>
      </c>
      <c r="C153" s="3">
        <f>IF(Inputs!$B$27&lt;&gt;"Ready to model","PENDING INPUTS",M152)</f>
        <v>0</v>
      </c>
      <c r="D153" s="3">
        <f>IF(Inputs!$B$27&lt;&gt;"Ready to model","PENDING INPUTS",ROUND(B153*(IF(A153&lt;=Inputs!$B$13,Inputs!$B$12,Inputs!$B$14))/12,2))</f>
        <v>93.76</v>
      </c>
      <c r="E153" s="3">
        <f>IF(Inputs!$B$27&lt;&gt;"Ready to model","PENDING INPUTS",ROUND(C153*Inputs!$B$5/12,2))</f>
        <v>0</v>
      </c>
      <c r="F153" s="3">
        <f>IF(Inputs!$B$27&lt;&gt;"Ready to model","PENDING INPUTS",MIN(B153+D153,MAX(Inputs!$B$16,ROUND(B153*Inputs!$B$15,2))))</f>
        <v>93.76</v>
      </c>
      <c r="G153" s="3">
        <f>IF(Inputs!$B$27&lt;&gt;"Ready to model","PENDING INPUTS",MIN(C153+E153,Inputs!$B$9))</f>
        <v>0</v>
      </c>
      <c r="H153" s="3">
        <f>IF(Inputs!$B$27&lt;&gt;"Ready to model","PENDING INPUTS",F153+G153)</f>
        <v>93.76</v>
      </c>
      <c r="I153" s="3">
        <f>IF(Inputs!$B$27&lt;&gt;"Ready to model","PENDING INPUTS",MAX(0,F153+G153-H153))</f>
        <v>0</v>
      </c>
      <c r="J153" s="3">
        <f>IF(Inputs!$B$27&lt;&gt;"Ready to model","PENDING INPUTS",IF(F153+G153&gt;H153,IF(F153+G153=0,0,H153*F153/(F153+G153)),MIN(B153+D153,F153+MAX(0,H153-F153-G153-IF((IF(A153&lt;=Inputs!$B$13,Inputs!$B$12,Inputs!$B$14))&lt;Inputs!$B$5,C153+E153-G153,0)))))</f>
        <v>93.76</v>
      </c>
      <c r="K153" s="3">
        <f>IF(Inputs!$B$27&lt;&gt;"Ready to model","PENDING INPUTS",MIN(C153+E153,MAX(0,H153-J153)))</f>
        <v>0</v>
      </c>
      <c r="L153" s="3">
        <f>IF(Inputs!$B$27&lt;&gt;"Ready to model","PENDING INPUTS",MAX(0,B153+D153-J153))</f>
        <v>4687.9100000000008</v>
      </c>
      <c r="M153" s="3">
        <f>IF(Inputs!$B$27&lt;&gt;"Ready to model","PENDING INPUTS",MAX(0,C153+E153-K153))</f>
        <v>0</v>
      </c>
      <c r="N153" s="3">
        <f>IF(Inputs!$B$27&lt;&gt;"Ready to model","PENDING INPUTS",L153+M153)</f>
        <v>4687.9100000000008</v>
      </c>
      <c r="O153" s="3">
        <f>IF(Inputs!$B$27&lt;&gt;"Ready to model","PENDING INPUTS",D153+E153+O152)</f>
        <v>15072.880000000023</v>
      </c>
      <c r="P153" s="3">
        <f>IF(Inputs!$B$27&lt;&gt;"Ready to model","PENDING INPUTS",J153+K153+P152)</f>
        <v>20458.969999999947</v>
      </c>
    </row>
    <row r="154" spans="1:16" ht="27.95" customHeight="1" x14ac:dyDescent="0.25">
      <c r="A154">
        <v>150</v>
      </c>
      <c r="B154" s="3">
        <f>IF(Inputs!$B$27&lt;&gt;"Ready to model","PENDING INPUTS",L153)</f>
        <v>4687.9100000000008</v>
      </c>
      <c r="C154" s="3">
        <f>IF(Inputs!$B$27&lt;&gt;"Ready to model","PENDING INPUTS",M153)</f>
        <v>0</v>
      </c>
      <c r="D154" s="3">
        <f>IF(Inputs!$B$27&lt;&gt;"Ready to model","PENDING INPUTS",ROUND(B154*(IF(A154&lt;=Inputs!$B$13,Inputs!$B$12,Inputs!$B$14))/12,2))</f>
        <v>93.76</v>
      </c>
      <c r="E154" s="3">
        <f>IF(Inputs!$B$27&lt;&gt;"Ready to model","PENDING INPUTS",ROUND(C154*Inputs!$B$5/12,2))</f>
        <v>0</v>
      </c>
      <c r="F154" s="3">
        <f>IF(Inputs!$B$27&lt;&gt;"Ready to model","PENDING INPUTS",MIN(B154+D154,MAX(Inputs!$B$16,ROUND(B154*Inputs!$B$15,2))))</f>
        <v>93.76</v>
      </c>
      <c r="G154" s="3">
        <f>IF(Inputs!$B$27&lt;&gt;"Ready to model","PENDING INPUTS",MIN(C154+E154,Inputs!$B$9))</f>
        <v>0</v>
      </c>
      <c r="H154" s="3">
        <f>IF(Inputs!$B$27&lt;&gt;"Ready to model","PENDING INPUTS",F154+G154)</f>
        <v>93.76</v>
      </c>
      <c r="I154" s="3">
        <f>IF(Inputs!$B$27&lt;&gt;"Ready to model","PENDING INPUTS",MAX(0,F154+G154-H154))</f>
        <v>0</v>
      </c>
      <c r="J154" s="3">
        <f>IF(Inputs!$B$27&lt;&gt;"Ready to model","PENDING INPUTS",IF(F154+G154&gt;H154,IF(F154+G154=0,0,H154*F154/(F154+G154)),MIN(B154+D154,F154+MAX(0,H154-F154-G154-IF((IF(A154&lt;=Inputs!$B$13,Inputs!$B$12,Inputs!$B$14))&lt;Inputs!$B$5,C154+E154-G154,0)))))</f>
        <v>93.76</v>
      </c>
      <c r="K154" s="3">
        <f>IF(Inputs!$B$27&lt;&gt;"Ready to model","PENDING INPUTS",MIN(C154+E154,MAX(0,H154-J154)))</f>
        <v>0</v>
      </c>
      <c r="L154" s="3">
        <f>IF(Inputs!$B$27&lt;&gt;"Ready to model","PENDING INPUTS",MAX(0,B154+D154-J154))</f>
        <v>4687.9100000000008</v>
      </c>
      <c r="M154" s="3">
        <f>IF(Inputs!$B$27&lt;&gt;"Ready to model","PENDING INPUTS",MAX(0,C154+E154-K154))</f>
        <v>0</v>
      </c>
      <c r="N154" s="3">
        <f>IF(Inputs!$B$27&lt;&gt;"Ready to model","PENDING INPUTS",L154+M154)</f>
        <v>4687.9100000000008</v>
      </c>
      <c r="O154" s="3">
        <f>IF(Inputs!$B$27&lt;&gt;"Ready to model","PENDING INPUTS",D154+E154+O153)</f>
        <v>15166.640000000023</v>
      </c>
      <c r="P154" s="3">
        <f>IF(Inputs!$B$27&lt;&gt;"Ready to model","PENDING INPUTS",J154+K154+P153)</f>
        <v>20552.729999999945</v>
      </c>
    </row>
    <row r="155" spans="1:16" ht="27.95" customHeight="1" x14ac:dyDescent="0.25">
      <c r="A155">
        <v>151</v>
      </c>
      <c r="B155" s="3">
        <f>IF(Inputs!$B$27&lt;&gt;"Ready to model","PENDING INPUTS",L154)</f>
        <v>4687.9100000000008</v>
      </c>
      <c r="C155" s="3">
        <f>IF(Inputs!$B$27&lt;&gt;"Ready to model","PENDING INPUTS",M154)</f>
        <v>0</v>
      </c>
      <c r="D155" s="3">
        <f>IF(Inputs!$B$27&lt;&gt;"Ready to model","PENDING INPUTS",ROUND(B155*(IF(A155&lt;=Inputs!$B$13,Inputs!$B$12,Inputs!$B$14))/12,2))</f>
        <v>93.76</v>
      </c>
      <c r="E155" s="3">
        <f>IF(Inputs!$B$27&lt;&gt;"Ready to model","PENDING INPUTS",ROUND(C155*Inputs!$B$5/12,2))</f>
        <v>0</v>
      </c>
      <c r="F155" s="3">
        <f>IF(Inputs!$B$27&lt;&gt;"Ready to model","PENDING INPUTS",MIN(B155+D155,MAX(Inputs!$B$16,ROUND(B155*Inputs!$B$15,2))))</f>
        <v>93.76</v>
      </c>
      <c r="G155" s="3">
        <f>IF(Inputs!$B$27&lt;&gt;"Ready to model","PENDING INPUTS",MIN(C155+E155,Inputs!$B$9))</f>
        <v>0</v>
      </c>
      <c r="H155" s="3">
        <f>IF(Inputs!$B$27&lt;&gt;"Ready to model","PENDING INPUTS",F155+G155)</f>
        <v>93.76</v>
      </c>
      <c r="I155" s="3">
        <f>IF(Inputs!$B$27&lt;&gt;"Ready to model","PENDING INPUTS",MAX(0,F155+G155-H155))</f>
        <v>0</v>
      </c>
      <c r="J155" s="3">
        <f>IF(Inputs!$B$27&lt;&gt;"Ready to model","PENDING INPUTS",IF(F155+G155&gt;H155,IF(F155+G155=0,0,H155*F155/(F155+G155)),MIN(B155+D155,F155+MAX(0,H155-F155-G155-IF((IF(A155&lt;=Inputs!$B$13,Inputs!$B$12,Inputs!$B$14))&lt;Inputs!$B$5,C155+E155-G155,0)))))</f>
        <v>93.76</v>
      </c>
      <c r="K155" s="3">
        <f>IF(Inputs!$B$27&lt;&gt;"Ready to model","PENDING INPUTS",MIN(C155+E155,MAX(0,H155-J155)))</f>
        <v>0</v>
      </c>
      <c r="L155" s="3">
        <f>IF(Inputs!$B$27&lt;&gt;"Ready to model","PENDING INPUTS",MAX(0,B155+D155-J155))</f>
        <v>4687.9100000000008</v>
      </c>
      <c r="M155" s="3">
        <f>IF(Inputs!$B$27&lt;&gt;"Ready to model","PENDING INPUTS",MAX(0,C155+E155-K155))</f>
        <v>0</v>
      </c>
      <c r="N155" s="3">
        <f>IF(Inputs!$B$27&lt;&gt;"Ready to model","PENDING INPUTS",L155+M155)</f>
        <v>4687.9100000000008</v>
      </c>
      <c r="O155" s="3">
        <f>IF(Inputs!$B$27&lt;&gt;"Ready to model","PENDING INPUTS",D155+E155+O154)</f>
        <v>15260.400000000023</v>
      </c>
      <c r="P155" s="3">
        <f>IF(Inputs!$B$27&lt;&gt;"Ready to model","PENDING INPUTS",J155+K155+P154)</f>
        <v>20646.489999999943</v>
      </c>
    </row>
    <row r="156" spans="1:16" ht="27.95" customHeight="1" x14ac:dyDescent="0.25">
      <c r="A156">
        <v>152</v>
      </c>
      <c r="B156" s="3">
        <f>IF(Inputs!$B$27&lt;&gt;"Ready to model","PENDING INPUTS",L155)</f>
        <v>4687.9100000000008</v>
      </c>
      <c r="C156" s="3">
        <f>IF(Inputs!$B$27&lt;&gt;"Ready to model","PENDING INPUTS",M155)</f>
        <v>0</v>
      </c>
      <c r="D156" s="3">
        <f>IF(Inputs!$B$27&lt;&gt;"Ready to model","PENDING INPUTS",ROUND(B156*(IF(A156&lt;=Inputs!$B$13,Inputs!$B$12,Inputs!$B$14))/12,2))</f>
        <v>93.76</v>
      </c>
      <c r="E156" s="3">
        <f>IF(Inputs!$B$27&lt;&gt;"Ready to model","PENDING INPUTS",ROUND(C156*Inputs!$B$5/12,2))</f>
        <v>0</v>
      </c>
      <c r="F156" s="3">
        <f>IF(Inputs!$B$27&lt;&gt;"Ready to model","PENDING INPUTS",MIN(B156+D156,MAX(Inputs!$B$16,ROUND(B156*Inputs!$B$15,2))))</f>
        <v>93.76</v>
      </c>
      <c r="G156" s="3">
        <f>IF(Inputs!$B$27&lt;&gt;"Ready to model","PENDING INPUTS",MIN(C156+E156,Inputs!$B$9))</f>
        <v>0</v>
      </c>
      <c r="H156" s="3">
        <f>IF(Inputs!$B$27&lt;&gt;"Ready to model","PENDING INPUTS",F156+G156)</f>
        <v>93.76</v>
      </c>
      <c r="I156" s="3">
        <f>IF(Inputs!$B$27&lt;&gt;"Ready to model","PENDING INPUTS",MAX(0,F156+G156-H156))</f>
        <v>0</v>
      </c>
      <c r="J156" s="3">
        <f>IF(Inputs!$B$27&lt;&gt;"Ready to model","PENDING INPUTS",IF(F156+G156&gt;H156,IF(F156+G156=0,0,H156*F156/(F156+G156)),MIN(B156+D156,F156+MAX(0,H156-F156-G156-IF((IF(A156&lt;=Inputs!$B$13,Inputs!$B$12,Inputs!$B$14))&lt;Inputs!$B$5,C156+E156-G156,0)))))</f>
        <v>93.76</v>
      </c>
      <c r="K156" s="3">
        <f>IF(Inputs!$B$27&lt;&gt;"Ready to model","PENDING INPUTS",MIN(C156+E156,MAX(0,H156-J156)))</f>
        <v>0</v>
      </c>
      <c r="L156" s="3">
        <f>IF(Inputs!$B$27&lt;&gt;"Ready to model","PENDING INPUTS",MAX(0,B156+D156-J156))</f>
        <v>4687.9100000000008</v>
      </c>
      <c r="M156" s="3">
        <f>IF(Inputs!$B$27&lt;&gt;"Ready to model","PENDING INPUTS",MAX(0,C156+E156-K156))</f>
        <v>0</v>
      </c>
      <c r="N156" s="3">
        <f>IF(Inputs!$B$27&lt;&gt;"Ready to model","PENDING INPUTS",L156+M156)</f>
        <v>4687.9100000000008</v>
      </c>
      <c r="O156" s="3">
        <f>IF(Inputs!$B$27&lt;&gt;"Ready to model","PENDING INPUTS",D156+E156+O155)</f>
        <v>15354.160000000024</v>
      </c>
      <c r="P156" s="3">
        <f>IF(Inputs!$B$27&lt;&gt;"Ready to model","PENDING INPUTS",J156+K156+P155)</f>
        <v>20740.249999999942</v>
      </c>
    </row>
    <row r="157" spans="1:16" ht="27.95" customHeight="1" x14ac:dyDescent="0.25">
      <c r="A157">
        <v>153</v>
      </c>
      <c r="B157" s="3">
        <f>IF(Inputs!$B$27&lt;&gt;"Ready to model","PENDING INPUTS",L156)</f>
        <v>4687.9100000000008</v>
      </c>
      <c r="C157" s="3">
        <f>IF(Inputs!$B$27&lt;&gt;"Ready to model","PENDING INPUTS",M156)</f>
        <v>0</v>
      </c>
      <c r="D157" s="3">
        <f>IF(Inputs!$B$27&lt;&gt;"Ready to model","PENDING INPUTS",ROUND(B157*(IF(A157&lt;=Inputs!$B$13,Inputs!$B$12,Inputs!$B$14))/12,2))</f>
        <v>93.76</v>
      </c>
      <c r="E157" s="3">
        <f>IF(Inputs!$B$27&lt;&gt;"Ready to model","PENDING INPUTS",ROUND(C157*Inputs!$B$5/12,2))</f>
        <v>0</v>
      </c>
      <c r="F157" s="3">
        <f>IF(Inputs!$B$27&lt;&gt;"Ready to model","PENDING INPUTS",MIN(B157+D157,MAX(Inputs!$B$16,ROUND(B157*Inputs!$B$15,2))))</f>
        <v>93.76</v>
      </c>
      <c r="G157" s="3">
        <f>IF(Inputs!$B$27&lt;&gt;"Ready to model","PENDING INPUTS",MIN(C157+E157,Inputs!$B$9))</f>
        <v>0</v>
      </c>
      <c r="H157" s="3">
        <f>IF(Inputs!$B$27&lt;&gt;"Ready to model","PENDING INPUTS",F157+G157)</f>
        <v>93.76</v>
      </c>
      <c r="I157" s="3">
        <f>IF(Inputs!$B$27&lt;&gt;"Ready to model","PENDING INPUTS",MAX(0,F157+G157-H157))</f>
        <v>0</v>
      </c>
      <c r="J157" s="3">
        <f>IF(Inputs!$B$27&lt;&gt;"Ready to model","PENDING INPUTS",IF(F157+G157&gt;H157,IF(F157+G157=0,0,H157*F157/(F157+G157)),MIN(B157+D157,F157+MAX(0,H157-F157-G157-IF((IF(A157&lt;=Inputs!$B$13,Inputs!$B$12,Inputs!$B$14))&lt;Inputs!$B$5,C157+E157-G157,0)))))</f>
        <v>93.76</v>
      </c>
      <c r="K157" s="3">
        <f>IF(Inputs!$B$27&lt;&gt;"Ready to model","PENDING INPUTS",MIN(C157+E157,MAX(0,H157-J157)))</f>
        <v>0</v>
      </c>
      <c r="L157" s="3">
        <f>IF(Inputs!$B$27&lt;&gt;"Ready to model","PENDING INPUTS",MAX(0,B157+D157-J157))</f>
        <v>4687.9100000000008</v>
      </c>
      <c r="M157" s="3">
        <f>IF(Inputs!$B$27&lt;&gt;"Ready to model","PENDING INPUTS",MAX(0,C157+E157-K157))</f>
        <v>0</v>
      </c>
      <c r="N157" s="3">
        <f>IF(Inputs!$B$27&lt;&gt;"Ready to model","PENDING INPUTS",L157+M157)</f>
        <v>4687.9100000000008</v>
      </c>
      <c r="O157" s="3">
        <f>IF(Inputs!$B$27&lt;&gt;"Ready to model","PENDING INPUTS",D157+E157+O156)</f>
        <v>15447.920000000024</v>
      </c>
      <c r="P157" s="3">
        <f>IF(Inputs!$B$27&lt;&gt;"Ready to model","PENDING INPUTS",J157+K157+P156)</f>
        <v>20834.00999999994</v>
      </c>
    </row>
    <row r="158" spans="1:16" ht="27.95" customHeight="1" x14ac:dyDescent="0.25">
      <c r="A158">
        <v>154</v>
      </c>
      <c r="B158" s="3">
        <f>IF(Inputs!$B$27&lt;&gt;"Ready to model","PENDING INPUTS",L157)</f>
        <v>4687.9100000000008</v>
      </c>
      <c r="C158" s="3">
        <f>IF(Inputs!$B$27&lt;&gt;"Ready to model","PENDING INPUTS",M157)</f>
        <v>0</v>
      </c>
      <c r="D158" s="3">
        <f>IF(Inputs!$B$27&lt;&gt;"Ready to model","PENDING INPUTS",ROUND(B158*(IF(A158&lt;=Inputs!$B$13,Inputs!$B$12,Inputs!$B$14))/12,2))</f>
        <v>93.76</v>
      </c>
      <c r="E158" s="3">
        <f>IF(Inputs!$B$27&lt;&gt;"Ready to model","PENDING INPUTS",ROUND(C158*Inputs!$B$5/12,2))</f>
        <v>0</v>
      </c>
      <c r="F158" s="3">
        <f>IF(Inputs!$B$27&lt;&gt;"Ready to model","PENDING INPUTS",MIN(B158+D158,MAX(Inputs!$B$16,ROUND(B158*Inputs!$B$15,2))))</f>
        <v>93.76</v>
      </c>
      <c r="G158" s="3">
        <f>IF(Inputs!$B$27&lt;&gt;"Ready to model","PENDING INPUTS",MIN(C158+E158,Inputs!$B$9))</f>
        <v>0</v>
      </c>
      <c r="H158" s="3">
        <f>IF(Inputs!$B$27&lt;&gt;"Ready to model","PENDING INPUTS",F158+G158)</f>
        <v>93.76</v>
      </c>
      <c r="I158" s="3">
        <f>IF(Inputs!$B$27&lt;&gt;"Ready to model","PENDING INPUTS",MAX(0,F158+G158-H158))</f>
        <v>0</v>
      </c>
      <c r="J158" s="3">
        <f>IF(Inputs!$B$27&lt;&gt;"Ready to model","PENDING INPUTS",IF(F158+G158&gt;H158,IF(F158+G158=0,0,H158*F158/(F158+G158)),MIN(B158+D158,F158+MAX(0,H158-F158-G158-IF((IF(A158&lt;=Inputs!$B$13,Inputs!$B$12,Inputs!$B$14))&lt;Inputs!$B$5,C158+E158-G158,0)))))</f>
        <v>93.76</v>
      </c>
      <c r="K158" s="3">
        <f>IF(Inputs!$B$27&lt;&gt;"Ready to model","PENDING INPUTS",MIN(C158+E158,MAX(0,H158-J158)))</f>
        <v>0</v>
      </c>
      <c r="L158" s="3">
        <f>IF(Inputs!$B$27&lt;&gt;"Ready to model","PENDING INPUTS",MAX(0,B158+D158-J158))</f>
        <v>4687.9100000000008</v>
      </c>
      <c r="M158" s="3">
        <f>IF(Inputs!$B$27&lt;&gt;"Ready to model","PENDING INPUTS",MAX(0,C158+E158-K158))</f>
        <v>0</v>
      </c>
      <c r="N158" s="3">
        <f>IF(Inputs!$B$27&lt;&gt;"Ready to model","PENDING INPUTS",L158+M158)</f>
        <v>4687.9100000000008</v>
      </c>
      <c r="O158" s="3">
        <f>IF(Inputs!$B$27&lt;&gt;"Ready to model","PENDING INPUTS",D158+E158+O157)</f>
        <v>15541.680000000024</v>
      </c>
      <c r="P158" s="3">
        <f>IF(Inputs!$B$27&lt;&gt;"Ready to model","PENDING INPUTS",J158+K158+P157)</f>
        <v>20927.769999999939</v>
      </c>
    </row>
    <row r="159" spans="1:16" ht="27.95" customHeight="1" x14ac:dyDescent="0.25">
      <c r="A159">
        <v>155</v>
      </c>
      <c r="B159" s="3">
        <f>IF(Inputs!$B$27&lt;&gt;"Ready to model","PENDING INPUTS",L158)</f>
        <v>4687.9100000000008</v>
      </c>
      <c r="C159" s="3">
        <f>IF(Inputs!$B$27&lt;&gt;"Ready to model","PENDING INPUTS",M158)</f>
        <v>0</v>
      </c>
      <c r="D159" s="3">
        <f>IF(Inputs!$B$27&lt;&gt;"Ready to model","PENDING INPUTS",ROUND(B159*(IF(A159&lt;=Inputs!$B$13,Inputs!$B$12,Inputs!$B$14))/12,2))</f>
        <v>93.76</v>
      </c>
      <c r="E159" s="3">
        <f>IF(Inputs!$B$27&lt;&gt;"Ready to model","PENDING INPUTS",ROUND(C159*Inputs!$B$5/12,2))</f>
        <v>0</v>
      </c>
      <c r="F159" s="3">
        <f>IF(Inputs!$B$27&lt;&gt;"Ready to model","PENDING INPUTS",MIN(B159+D159,MAX(Inputs!$B$16,ROUND(B159*Inputs!$B$15,2))))</f>
        <v>93.76</v>
      </c>
      <c r="G159" s="3">
        <f>IF(Inputs!$B$27&lt;&gt;"Ready to model","PENDING INPUTS",MIN(C159+E159,Inputs!$B$9))</f>
        <v>0</v>
      </c>
      <c r="H159" s="3">
        <f>IF(Inputs!$B$27&lt;&gt;"Ready to model","PENDING INPUTS",F159+G159)</f>
        <v>93.76</v>
      </c>
      <c r="I159" s="3">
        <f>IF(Inputs!$B$27&lt;&gt;"Ready to model","PENDING INPUTS",MAX(0,F159+G159-H159))</f>
        <v>0</v>
      </c>
      <c r="J159" s="3">
        <f>IF(Inputs!$B$27&lt;&gt;"Ready to model","PENDING INPUTS",IF(F159+G159&gt;H159,IF(F159+G159=0,0,H159*F159/(F159+G159)),MIN(B159+D159,F159+MAX(0,H159-F159-G159-IF((IF(A159&lt;=Inputs!$B$13,Inputs!$B$12,Inputs!$B$14))&lt;Inputs!$B$5,C159+E159-G159,0)))))</f>
        <v>93.76</v>
      </c>
      <c r="K159" s="3">
        <f>IF(Inputs!$B$27&lt;&gt;"Ready to model","PENDING INPUTS",MIN(C159+E159,MAX(0,H159-J159)))</f>
        <v>0</v>
      </c>
      <c r="L159" s="3">
        <f>IF(Inputs!$B$27&lt;&gt;"Ready to model","PENDING INPUTS",MAX(0,B159+D159-J159))</f>
        <v>4687.9100000000008</v>
      </c>
      <c r="M159" s="3">
        <f>IF(Inputs!$B$27&lt;&gt;"Ready to model","PENDING INPUTS",MAX(0,C159+E159-K159))</f>
        <v>0</v>
      </c>
      <c r="N159" s="3">
        <f>IF(Inputs!$B$27&lt;&gt;"Ready to model","PENDING INPUTS",L159+M159)</f>
        <v>4687.9100000000008</v>
      </c>
      <c r="O159" s="3">
        <f>IF(Inputs!$B$27&lt;&gt;"Ready to model","PENDING INPUTS",D159+E159+O158)</f>
        <v>15635.440000000024</v>
      </c>
      <c r="P159" s="3">
        <f>IF(Inputs!$B$27&lt;&gt;"Ready to model","PENDING INPUTS",J159+K159+P158)</f>
        <v>21021.529999999937</v>
      </c>
    </row>
    <row r="160" spans="1:16" ht="27.95" customHeight="1" x14ac:dyDescent="0.25">
      <c r="A160">
        <v>156</v>
      </c>
      <c r="B160" s="3">
        <f>IF(Inputs!$B$27&lt;&gt;"Ready to model","PENDING INPUTS",L159)</f>
        <v>4687.9100000000008</v>
      </c>
      <c r="C160" s="3">
        <f>IF(Inputs!$B$27&lt;&gt;"Ready to model","PENDING INPUTS",M159)</f>
        <v>0</v>
      </c>
      <c r="D160" s="3">
        <f>IF(Inputs!$B$27&lt;&gt;"Ready to model","PENDING INPUTS",ROUND(B160*(IF(A160&lt;=Inputs!$B$13,Inputs!$B$12,Inputs!$B$14))/12,2))</f>
        <v>93.76</v>
      </c>
      <c r="E160" s="3">
        <f>IF(Inputs!$B$27&lt;&gt;"Ready to model","PENDING INPUTS",ROUND(C160*Inputs!$B$5/12,2))</f>
        <v>0</v>
      </c>
      <c r="F160" s="3">
        <f>IF(Inputs!$B$27&lt;&gt;"Ready to model","PENDING INPUTS",MIN(B160+D160,MAX(Inputs!$B$16,ROUND(B160*Inputs!$B$15,2))))</f>
        <v>93.76</v>
      </c>
      <c r="G160" s="3">
        <f>IF(Inputs!$B$27&lt;&gt;"Ready to model","PENDING INPUTS",MIN(C160+E160,Inputs!$B$9))</f>
        <v>0</v>
      </c>
      <c r="H160" s="3">
        <f>IF(Inputs!$B$27&lt;&gt;"Ready to model","PENDING INPUTS",F160+G160)</f>
        <v>93.76</v>
      </c>
      <c r="I160" s="3">
        <f>IF(Inputs!$B$27&lt;&gt;"Ready to model","PENDING INPUTS",MAX(0,F160+G160-H160))</f>
        <v>0</v>
      </c>
      <c r="J160" s="3">
        <f>IF(Inputs!$B$27&lt;&gt;"Ready to model","PENDING INPUTS",IF(F160+G160&gt;H160,IF(F160+G160=0,0,H160*F160/(F160+G160)),MIN(B160+D160,F160+MAX(0,H160-F160-G160-IF((IF(A160&lt;=Inputs!$B$13,Inputs!$B$12,Inputs!$B$14))&lt;Inputs!$B$5,C160+E160-G160,0)))))</f>
        <v>93.76</v>
      </c>
      <c r="K160" s="3">
        <f>IF(Inputs!$B$27&lt;&gt;"Ready to model","PENDING INPUTS",MIN(C160+E160,MAX(0,H160-J160)))</f>
        <v>0</v>
      </c>
      <c r="L160" s="3">
        <f>IF(Inputs!$B$27&lt;&gt;"Ready to model","PENDING INPUTS",MAX(0,B160+D160-J160))</f>
        <v>4687.9100000000008</v>
      </c>
      <c r="M160" s="3">
        <f>IF(Inputs!$B$27&lt;&gt;"Ready to model","PENDING INPUTS",MAX(0,C160+E160-K160))</f>
        <v>0</v>
      </c>
      <c r="N160" s="3">
        <f>IF(Inputs!$B$27&lt;&gt;"Ready to model","PENDING INPUTS",L160+M160)</f>
        <v>4687.9100000000008</v>
      </c>
      <c r="O160" s="3">
        <f>IF(Inputs!$B$27&lt;&gt;"Ready to model","PENDING INPUTS",D160+E160+O159)</f>
        <v>15729.200000000024</v>
      </c>
      <c r="P160" s="3">
        <f>IF(Inputs!$B$27&lt;&gt;"Ready to model","PENDING INPUTS",J160+K160+P159)</f>
        <v>21115.289999999935</v>
      </c>
    </row>
    <row r="161" spans="1:16" ht="27.95" customHeight="1" x14ac:dyDescent="0.25">
      <c r="A161">
        <v>157</v>
      </c>
      <c r="B161" s="3">
        <f>IF(Inputs!$B$27&lt;&gt;"Ready to model","PENDING INPUTS",L160)</f>
        <v>4687.9100000000008</v>
      </c>
      <c r="C161" s="3">
        <f>IF(Inputs!$B$27&lt;&gt;"Ready to model","PENDING INPUTS",M160)</f>
        <v>0</v>
      </c>
      <c r="D161" s="3">
        <f>IF(Inputs!$B$27&lt;&gt;"Ready to model","PENDING INPUTS",ROUND(B161*(IF(A161&lt;=Inputs!$B$13,Inputs!$B$12,Inputs!$B$14))/12,2))</f>
        <v>93.76</v>
      </c>
      <c r="E161" s="3">
        <f>IF(Inputs!$B$27&lt;&gt;"Ready to model","PENDING INPUTS",ROUND(C161*Inputs!$B$5/12,2))</f>
        <v>0</v>
      </c>
      <c r="F161" s="3">
        <f>IF(Inputs!$B$27&lt;&gt;"Ready to model","PENDING INPUTS",MIN(B161+D161,MAX(Inputs!$B$16,ROUND(B161*Inputs!$B$15,2))))</f>
        <v>93.76</v>
      </c>
      <c r="G161" s="3">
        <f>IF(Inputs!$B$27&lt;&gt;"Ready to model","PENDING INPUTS",MIN(C161+E161,Inputs!$B$9))</f>
        <v>0</v>
      </c>
      <c r="H161" s="3">
        <f>IF(Inputs!$B$27&lt;&gt;"Ready to model","PENDING INPUTS",F161+G161)</f>
        <v>93.76</v>
      </c>
      <c r="I161" s="3">
        <f>IF(Inputs!$B$27&lt;&gt;"Ready to model","PENDING INPUTS",MAX(0,F161+G161-H161))</f>
        <v>0</v>
      </c>
      <c r="J161" s="3">
        <f>IF(Inputs!$B$27&lt;&gt;"Ready to model","PENDING INPUTS",IF(F161+G161&gt;H161,IF(F161+G161=0,0,H161*F161/(F161+G161)),MIN(B161+D161,F161+MAX(0,H161-F161-G161-IF((IF(A161&lt;=Inputs!$B$13,Inputs!$B$12,Inputs!$B$14))&lt;Inputs!$B$5,C161+E161-G161,0)))))</f>
        <v>93.76</v>
      </c>
      <c r="K161" s="3">
        <f>IF(Inputs!$B$27&lt;&gt;"Ready to model","PENDING INPUTS",MIN(C161+E161,MAX(0,H161-J161)))</f>
        <v>0</v>
      </c>
      <c r="L161" s="3">
        <f>IF(Inputs!$B$27&lt;&gt;"Ready to model","PENDING INPUTS",MAX(0,B161+D161-J161))</f>
        <v>4687.9100000000008</v>
      </c>
      <c r="M161" s="3">
        <f>IF(Inputs!$B$27&lt;&gt;"Ready to model","PENDING INPUTS",MAX(0,C161+E161-K161))</f>
        <v>0</v>
      </c>
      <c r="N161" s="3">
        <f>IF(Inputs!$B$27&lt;&gt;"Ready to model","PENDING INPUTS",L161+M161)</f>
        <v>4687.9100000000008</v>
      </c>
      <c r="O161" s="3">
        <f>IF(Inputs!$B$27&lt;&gt;"Ready to model","PENDING INPUTS",D161+E161+O160)</f>
        <v>15822.960000000025</v>
      </c>
      <c r="P161" s="3">
        <f>IF(Inputs!$B$27&lt;&gt;"Ready to model","PENDING INPUTS",J161+K161+P160)</f>
        <v>21209.049999999934</v>
      </c>
    </row>
    <row r="162" spans="1:16" ht="27.95" customHeight="1" x14ac:dyDescent="0.25">
      <c r="A162">
        <v>158</v>
      </c>
      <c r="B162" s="3">
        <f>IF(Inputs!$B$27&lt;&gt;"Ready to model","PENDING INPUTS",L161)</f>
        <v>4687.9100000000008</v>
      </c>
      <c r="C162" s="3">
        <f>IF(Inputs!$B$27&lt;&gt;"Ready to model","PENDING INPUTS",M161)</f>
        <v>0</v>
      </c>
      <c r="D162" s="3">
        <f>IF(Inputs!$B$27&lt;&gt;"Ready to model","PENDING INPUTS",ROUND(B162*(IF(A162&lt;=Inputs!$B$13,Inputs!$B$12,Inputs!$B$14))/12,2))</f>
        <v>93.76</v>
      </c>
      <c r="E162" s="3">
        <f>IF(Inputs!$B$27&lt;&gt;"Ready to model","PENDING INPUTS",ROUND(C162*Inputs!$B$5/12,2))</f>
        <v>0</v>
      </c>
      <c r="F162" s="3">
        <f>IF(Inputs!$B$27&lt;&gt;"Ready to model","PENDING INPUTS",MIN(B162+D162,MAX(Inputs!$B$16,ROUND(B162*Inputs!$B$15,2))))</f>
        <v>93.76</v>
      </c>
      <c r="G162" s="3">
        <f>IF(Inputs!$B$27&lt;&gt;"Ready to model","PENDING INPUTS",MIN(C162+E162,Inputs!$B$9))</f>
        <v>0</v>
      </c>
      <c r="H162" s="3">
        <f>IF(Inputs!$B$27&lt;&gt;"Ready to model","PENDING INPUTS",F162+G162)</f>
        <v>93.76</v>
      </c>
      <c r="I162" s="3">
        <f>IF(Inputs!$B$27&lt;&gt;"Ready to model","PENDING INPUTS",MAX(0,F162+G162-H162))</f>
        <v>0</v>
      </c>
      <c r="J162" s="3">
        <f>IF(Inputs!$B$27&lt;&gt;"Ready to model","PENDING INPUTS",IF(F162+G162&gt;H162,IF(F162+G162=0,0,H162*F162/(F162+G162)),MIN(B162+D162,F162+MAX(0,H162-F162-G162-IF((IF(A162&lt;=Inputs!$B$13,Inputs!$B$12,Inputs!$B$14))&lt;Inputs!$B$5,C162+E162-G162,0)))))</f>
        <v>93.76</v>
      </c>
      <c r="K162" s="3">
        <f>IF(Inputs!$B$27&lt;&gt;"Ready to model","PENDING INPUTS",MIN(C162+E162,MAX(0,H162-J162)))</f>
        <v>0</v>
      </c>
      <c r="L162" s="3">
        <f>IF(Inputs!$B$27&lt;&gt;"Ready to model","PENDING INPUTS",MAX(0,B162+D162-J162))</f>
        <v>4687.9100000000008</v>
      </c>
      <c r="M162" s="3">
        <f>IF(Inputs!$B$27&lt;&gt;"Ready to model","PENDING INPUTS",MAX(0,C162+E162-K162))</f>
        <v>0</v>
      </c>
      <c r="N162" s="3">
        <f>IF(Inputs!$B$27&lt;&gt;"Ready to model","PENDING INPUTS",L162+M162)</f>
        <v>4687.9100000000008</v>
      </c>
      <c r="O162" s="3">
        <f>IF(Inputs!$B$27&lt;&gt;"Ready to model","PENDING INPUTS",D162+E162+O161)</f>
        <v>15916.720000000025</v>
      </c>
      <c r="P162" s="3">
        <f>IF(Inputs!$B$27&lt;&gt;"Ready to model","PENDING INPUTS",J162+K162+P161)</f>
        <v>21302.809999999932</v>
      </c>
    </row>
    <row r="163" spans="1:16" ht="27.95" customHeight="1" x14ac:dyDescent="0.25">
      <c r="A163">
        <v>159</v>
      </c>
      <c r="B163" s="3">
        <f>IF(Inputs!$B$27&lt;&gt;"Ready to model","PENDING INPUTS",L162)</f>
        <v>4687.9100000000008</v>
      </c>
      <c r="C163" s="3">
        <f>IF(Inputs!$B$27&lt;&gt;"Ready to model","PENDING INPUTS",M162)</f>
        <v>0</v>
      </c>
      <c r="D163" s="3">
        <f>IF(Inputs!$B$27&lt;&gt;"Ready to model","PENDING INPUTS",ROUND(B163*(IF(A163&lt;=Inputs!$B$13,Inputs!$B$12,Inputs!$B$14))/12,2))</f>
        <v>93.76</v>
      </c>
      <c r="E163" s="3">
        <f>IF(Inputs!$B$27&lt;&gt;"Ready to model","PENDING INPUTS",ROUND(C163*Inputs!$B$5/12,2))</f>
        <v>0</v>
      </c>
      <c r="F163" s="3">
        <f>IF(Inputs!$B$27&lt;&gt;"Ready to model","PENDING INPUTS",MIN(B163+D163,MAX(Inputs!$B$16,ROUND(B163*Inputs!$B$15,2))))</f>
        <v>93.76</v>
      </c>
      <c r="G163" s="3">
        <f>IF(Inputs!$B$27&lt;&gt;"Ready to model","PENDING INPUTS",MIN(C163+E163,Inputs!$B$9))</f>
        <v>0</v>
      </c>
      <c r="H163" s="3">
        <f>IF(Inputs!$B$27&lt;&gt;"Ready to model","PENDING INPUTS",F163+G163)</f>
        <v>93.76</v>
      </c>
      <c r="I163" s="3">
        <f>IF(Inputs!$B$27&lt;&gt;"Ready to model","PENDING INPUTS",MAX(0,F163+G163-H163))</f>
        <v>0</v>
      </c>
      <c r="J163" s="3">
        <f>IF(Inputs!$B$27&lt;&gt;"Ready to model","PENDING INPUTS",IF(F163+G163&gt;H163,IF(F163+G163=0,0,H163*F163/(F163+G163)),MIN(B163+D163,F163+MAX(0,H163-F163-G163-IF((IF(A163&lt;=Inputs!$B$13,Inputs!$B$12,Inputs!$B$14))&lt;Inputs!$B$5,C163+E163-G163,0)))))</f>
        <v>93.76</v>
      </c>
      <c r="K163" s="3">
        <f>IF(Inputs!$B$27&lt;&gt;"Ready to model","PENDING INPUTS",MIN(C163+E163,MAX(0,H163-J163)))</f>
        <v>0</v>
      </c>
      <c r="L163" s="3">
        <f>IF(Inputs!$B$27&lt;&gt;"Ready to model","PENDING INPUTS",MAX(0,B163+D163-J163))</f>
        <v>4687.9100000000008</v>
      </c>
      <c r="M163" s="3">
        <f>IF(Inputs!$B$27&lt;&gt;"Ready to model","PENDING INPUTS",MAX(0,C163+E163-K163))</f>
        <v>0</v>
      </c>
      <c r="N163" s="3">
        <f>IF(Inputs!$B$27&lt;&gt;"Ready to model","PENDING INPUTS",L163+M163)</f>
        <v>4687.9100000000008</v>
      </c>
      <c r="O163" s="3">
        <f>IF(Inputs!$B$27&lt;&gt;"Ready to model","PENDING INPUTS",D163+E163+O162)</f>
        <v>16010.480000000025</v>
      </c>
      <c r="P163" s="3">
        <f>IF(Inputs!$B$27&lt;&gt;"Ready to model","PENDING INPUTS",J163+K163+P162)</f>
        <v>21396.569999999931</v>
      </c>
    </row>
    <row r="164" spans="1:16" ht="27.95" customHeight="1" x14ac:dyDescent="0.25">
      <c r="A164">
        <v>160</v>
      </c>
      <c r="B164" s="3">
        <f>IF(Inputs!$B$27&lt;&gt;"Ready to model","PENDING INPUTS",L163)</f>
        <v>4687.9100000000008</v>
      </c>
      <c r="C164" s="3">
        <f>IF(Inputs!$B$27&lt;&gt;"Ready to model","PENDING INPUTS",M163)</f>
        <v>0</v>
      </c>
      <c r="D164" s="3">
        <f>IF(Inputs!$B$27&lt;&gt;"Ready to model","PENDING INPUTS",ROUND(B164*(IF(A164&lt;=Inputs!$B$13,Inputs!$B$12,Inputs!$B$14))/12,2))</f>
        <v>93.76</v>
      </c>
      <c r="E164" s="3">
        <f>IF(Inputs!$B$27&lt;&gt;"Ready to model","PENDING INPUTS",ROUND(C164*Inputs!$B$5/12,2))</f>
        <v>0</v>
      </c>
      <c r="F164" s="3">
        <f>IF(Inputs!$B$27&lt;&gt;"Ready to model","PENDING INPUTS",MIN(B164+D164,MAX(Inputs!$B$16,ROUND(B164*Inputs!$B$15,2))))</f>
        <v>93.76</v>
      </c>
      <c r="G164" s="3">
        <f>IF(Inputs!$B$27&lt;&gt;"Ready to model","PENDING INPUTS",MIN(C164+E164,Inputs!$B$9))</f>
        <v>0</v>
      </c>
      <c r="H164" s="3">
        <f>IF(Inputs!$B$27&lt;&gt;"Ready to model","PENDING INPUTS",F164+G164)</f>
        <v>93.76</v>
      </c>
      <c r="I164" s="3">
        <f>IF(Inputs!$B$27&lt;&gt;"Ready to model","PENDING INPUTS",MAX(0,F164+G164-H164))</f>
        <v>0</v>
      </c>
      <c r="J164" s="3">
        <f>IF(Inputs!$B$27&lt;&gt;"Ready to model","PENDING INPUTS",IF(F164+G164&gt;H164,IF(F164+G164=0,0,H164*F164/(F164+G164)),MIN(B164+D164,F164+MAX(0,H164-F164-G164-IF((IF(A164&lt;=Inputs!$B$13,Inputs!$B$12,Inputs!$B$14))&lt;Inputs!$B$5,C164+E164-G164,0)))))</f>
        <v>93.76</v>
      </c>
      <c r="K164" s="3">
        <f>IF(Inputs!$B$27&lt;&gt;"Ready to model","PENDING INPUTS",MIN(C164+E164,MAX(0,H164-J164)))</f>
        <v>0</v>
      </c>
      <c r="L164" s="3">
        <f>IF(Inputs!$B$27&lt;&gt;"Ready to model","PENDING INPUTS",MAX(0,B164+D164-J164))</f>
        <v>4687.9100000000008</v>
      </c>
      <c r="M164" s="3">
        <f>IF(Inputs!$B$27&lt;&gt;"Ready to model","PENDING INPUTS",MAX(0,C164+E164-K164))</f>
        <v>0</v>
      </c>
      <c r="N164" s="3">
        <f>IF(Inputs!$B$27&lt;&gt;"Ready to model","PENDING INPUTS",L164+M164)</f>
        <v>4687.9100000000008</v>
      </c>
      <c r="O164" s="3">
        <f>IF(Inputs!$B$27&lt;&gt;"Ready to model","PENDING INPUTS",D164+E164+O163)</f>
        <v>16104.240000000025</v>
      </c>
      <c r="P164" s="3">
        <f>IF(Inputs!$B$27&lt;&gt;"Ready to model","PENDING INPUTS",J164+K164+P163)</f>
        <v>21490.329999999929</v>
      </c>
    </row>
    <row r="165" spans="1:16" ht="27.95" customHeight="1" x14ac:dyDescent="0.25">
      <c r="A165">
        <v>161</v>
      </c>
      <c r="B165" s="3">
        <f>IF(Inputs!$B$27&lt;&gt;"Ready to model","PENDING INPUTS",L164)</f>
        <v>4687.9100000000008</v>
      </c>
      <c r="C165" s="3">
        <f>IF(Inputs!$B$27&lt;&gt;"Ready to model","PENDING INPUTS",M164)</f>
        <v>0</v>
      </c>
      <c r="D165" s="3">
        <f>IF(Inputs!$B$27&lt;&gt;"Ready to model","PENDING INPUTS",ROUND(B165*(IF(A165&lt;=Inputs!$B$13,Inputs!$B$12,Inputs!$B$14))/12,2))</f>
        <v>93.76</v>
      </c>
      <c r="E165" s="3">
        <f>IF(Inputs!$B$27&lt;&gt;"Ready to model","PENDING INPUTS",ROUND(C165*Inputs!$B$5/12,2))</f>
        <v>0</v>
      </c>
      <c r="F165" s="3">
        <f>IF(Inputs!$B$27&lt;&gt;"Ready to model","PENDING INPUTS",MIN(B165+D165,MAX(Inputs!$B$16,ROUND(B165*Inputs!$B$15,2))))</f>
        <v>93.76</v>
      </c>
      <c r="G165" s="3">
        <f>IF(Inputs!$B$27&lt;&gt;"Ready to model","PENDING INPUTS",MIN(C165+E165,Inputs!$B$9))</f>
        <v>0</v>
      </c>
      <c r="H165" s="3">
        <f>IF(Inputs!$B$27&lt;&gt;"Ready to model","PENDING INPUTS",F165+G165)</f>
        <v>93.76</v>
      </c>
      <c r="I165" s="3">
        <f>IF(Inputs!$B$27&lt;&gt;"Ready to model","PENDING INPUTS",MAX(0,F165+G165-H165))</f>
        <v>0</v>
      </c>
      <c r="J165" s="3">
        <f>IF(Inputs!$B$27&lt;&gt;"Ready to model","PENDING INPUTS",IF(F165+G165&gt;H165,IF(F165+G165=0,0,H165*F165/(F165+G165)),MIN(B165+D165,F165+MAX(0,H165-F165-G165-IF((IF(A165&lt;=Inputs!$B$13,Inputs!$B$12,Inputs!$B$14))&lt;Inputs!$B$5,C165+E165-G165,0)))))</f>
        <v>93.76</v>
      </c>
      <c r="K165" s="3">
        <f>IF(Inputs!$B$27&lt;&gt;"Ready to model","PENDING INPUTS",MIN(C165+E165,MAX(0,H165-J165)))</f>
        <v>0</v>
      </c>
      <c r="L165" s="3">
        <f>IF(Inputs!$B$27&lt;&gt;"Ready to model","PENDING INPUTS",MAX(0,B165+D165-J165))</f>
        <v>4687.9100000000008</v>
      </c>
      <c r="M165" s="3">
        <f>IF(Inputs!$B$27&lt;&gt;"Ready to model","PENDING INPUTS",MAX(0,C165+E165-K165))</f>
        <v>0</v>
      </c>
      <c r="N165" s="3">
        <f>IF(Inputs!$B$27&lt;&gt;"Ready to model","PENDING INPUTS",L165+M165)</f>
        <v>4687.9100000000008</v>
      </c>
      <c r="O165" s="3">
        <f>IF(Inputs!$B$27&lt;&gt;"Ready to model","PENDING INPUTS",D165+E165+O164)</f>
        <v>16198.000000000025</v>
      </c>
      <c r="P165" s="3">
        <f>IF(Inputs!$B$27&lt;&gt;"Ready to model","PENDING INPUTS",J165+K165+P164)</f>
        <v>21584.089999999927</v>
      </c>
    </row>
    <row r="166" spans="1:16" ht="27.95" customHeight="1" x14ac:dyDescent="0.25">
      <c r="A166">
        <v>162</v>
      </c>
      <c r="B166" s="3">
        <f>IF(Inputs!$B$27&lt;&gt;"Ready to model","PENDING INPUTS",L165)</f>
        <v>4687.9100000000008</v>
      </c>
      <c r="C166" s="3">
        <f>IF(Inputs!$B$27&lt;&gt;"Ready to model","PENDING INPUTS",M165)</f>
        <v>0</v>
      </c>
      <c r="D166" s="3">
        <f>IF(Inputs!$B$27&lt;&gt;"Ready to model","PENDING INPUTS",ROUND(B166*(IF(A166&lt;=Inputs!$B$13,Inputs!$B$12,Inputs!$B$14))/12,2))</f>
        <v>93.76</v>
      </c>
      <c r="E166" s="3">
        <f>IF(Inputs!$B$27&lt;&gt;"Ready to model","PENDING INPUTS",ROUND(C166*Inputs!$B$5/12,2))</f>
        <v>0</v>
      </c>
      <c r="F166" s="3">
        <f>IF(Inputs!$B$27&lt;&gt;"Ready to model","PENDING INPUTS",MIN(B166+D166,MAX(Inputs!$B$16,ROUND(B166*Inputs!$B$15,2))))</f>
        <v>93.76</v>
      </c>
      <c r="G166" s="3">
        <f>IF(Inputs!$B$27&lt;&gt;"Ready to model","PENDING INPUTS",MIN(C166+E166,Inputs!$B$9))</f>
        <v>0</v>
      </c>
      <c r="H166" s="3">
        <f>IF(Inputs!$B$27&lt;&gt;"Ready to model","PENDING INPUTS",F166+G166)</f>
        <v>93.76</v>
      </c>
      <c r="I166" s="3">
        <f>IF(Inputs!$B$27&lt;&gt;"Ready to model","PENDING INPUTS",MAX(0,F166+G166-H166))</f>
        <v>0</v>
      </c>
      <c r="J166" s="3">
        <f>IF(Inputs!$B$27&lt;&gt;"Ready to model","PENDING INPUTS",IF(F166+G166&gt;H166,IF(F166+G166=0,0,H166*F166/(F166+G166)),MIN(B166+D166,F166+MAX(0,H166-F166-G166-IF((IF(A166&lt;=Inputs!$B$13,Inputs!$B$12,Inputs!$B$14))&lt;Inputs!$B$5,C166+E166-G166,0)))))</f>
        <v>93.76</v>
      </c>
      <c r="K166" s="3">
        <f>IF(Inputs!$B$27&lt;&gt;"Ready to model","PENDING INPUTS",MIN(C166+E166,MAX(0,H166-J166)))</f>
        <v>0</v>
      </c>
      <c r="L166" s="3">
        <f>IF(Inputs!$B$27&lt;&gt;"Ready to model","PENDING INPUTS",MAX(0,B166+D166-J166))</f>
        <v>4687.9100000000008</v>
      </c>
      <c r="M166" s="3">
        <f>IF(Inputs!$B$27&lt;&gt;"Ready to model","PENDING INPUTS",MAX(0,C166+E166-K166))</f>
        <v>0</v>
      </c>
      <c r="N166" s="3">
        <f>IF(Inputs!$B$27&lt;&gt;"Ready to model","PENDING INPUTS",L166+M166)</f>
        <v>4687.9100000000008</v>
      </c>
      <c r="O166" s="3">
        <f>IF(Inputs!$B$27&lt;&gt;"Ready to model","PENDING INPUTS",D166+E166+O165)</f>
        <v>16291.760000000026</v>
      </c>
      <c r="P166" s="3">
        <f>IF(Inputs!$B$27&lt;&gt;"Ready to model","PENDING INPUTS",J166+K166+P165)</f>
        <v>21677.849999999926</v>
      </c>
    </row>
    <row r="167" spans="1:16" ht="27.95" customHeight="1" x14ac:dyDescent="0.25">
      <c r="A167">
        <v>163</v>
      </c>
      <c r="B167" s="3">
        <f>IF(Inputs!$B$27&lt;&gt;"Ready to model","PENDING INPUTS",L166)</f>
        <v>4687.9100000000008</v>
      </c>
      <c r="C167" s="3">
        <f>IF(Inputs!$B$27&lt;&gt;"Ready to model","PENDING INPUTS",M166)</f>
        <v>0</v>
      </c>
      <c r="D167" s="3">
        <f>IF(Inputs!$B$27&lt;&gt;"Ready to model","PENDING INPUTS",ROUND(B167*(IF(A167&lt;=Inputs!$B$13,Inputs!$B$12,Inputs!$B$14))/12,2))</f>
        <v>93.76</v>
      </c>
      <c r="E167" s="3">
        <f>IF(Inputs!$B$27&lt;&gt;"Ready to model","PENDING INPUTS",ROUND(C167*Inputs!$B$5/12,2))</f>
        <v>0</v>
      </c>
      <c r="F167" s="3">
        <f>IF(Inputs!$B$27&lt;&gt;"Ready to model","PENDING INPUTS",MIN(B167+D167,MAX(Inputs!$B$16,ROUND(B167*Inputs!$B$15,2))))</f>
        <v>93.76</v>
      </c>
      <c r="G167" s="3">
        <f>IF(Inputs!$B$27&lt;&gt;"Ready to model","PENDING INPUTS",MIN(C167+E167,Inputs!$B$9))</f>
        <v>0</v>
      </c>
      <c r="H167" s="3">
        <f>IF(Inputs!$B$27&lt;&gt;"Ready to model","PENDING INPUTS",F167+G167)</f>
        <v>93.76</v>
      </c>
      <c r="I167" s="3">
        <f>IF(Inputs!$B$27&lt;&gt;"Ready to model","PENDING INPUTS",MAX(0,F167+G167-H167))</f>
        <v>0</v>
      </c>
      <c r="J167" s="3">
        <f>IF(Inputs!$B$27&lt;&gt;"Ready to model","PENDING INPUTS",IF(F167+G167&gt;H167,IF(F167+G167=0,0,H167*F167/(F167+G167)),MIN(B167+D167,F167+MAX(0,H167-F167-G167-IF((IF(A167&lt;=Inputs!$B$13,Inputs!$B$12,Inputs!$B$14))&lt;Inputs!$B$5,C167+E167-G167,0)))))</f>
        <v>93.76</v>
      </c>
      <c r="K167" s="3">
        <f>IF(Inputs!$B$27&lt;&gt;"Ready to model","PENDING INPUTS",MIN(C167+E167,MAX(0,H167-J167)))</f>
        <v>0</v>
      </c>
      <c r="L167" s="3">
        <f>IF(Inputs!$B$27&lt;&gt;"Ready to model","PENDING INPUTS",MAX(0,B167+D167-J167))</f>
        <v>4687.9100000000008</v>
      </c>
      <c r="M167" s="3">
        <f>IF(Inputs!$B$27&lt;&gt;"Ready to model","PENDING INPUTS",MAX(0,C167+E167-K167))</f>
        <v>0</v>
      </c>
      <c r="N167" s="3">
        <f>IF(Inputs!$B$27&lt;&gt;"Ready to model","PENDING INPUTS",L167+M167)</f>
        <v>4687.9100000000008</v>
      </c>
      <c r="O167" s="3">
        <f>IF(Inputs!$B$27&lt;&gt;"Ready to model","PENDING INPUTS",D167+E167+O166)</f>
        <v>16385.520000000026</v>
      </c>
      <c r="P167" s="3">
        <f>IF(Inputs!$B$27&lt;&gt;"Ready to model","PENDING INPUTS",J167+K167+P166)</f>
        <v>21771.609999999924</v>
      </c>
    </row>
    <row r="168" spans="1:16" ht="27.95" customHeight="1" x14ac:dyDescent="0.25">
      <c r="A168">
        <v>164</v>
      </c>
      <c r="B168" s="3">
        <f>IF(Inputs!$B$27&lt;&gt;"Ready to model","PENDING INPUTS",L167)</f>
        <v>4687.9100000000008</v>
      </c>
      <c r="C168" s="3">
        <f>IF(Inputs!$B$27&lt;&gt;"Ready to model","PENDING INPUTS",M167)</f>
        <v>0</v>
      </c>
      <c r="D168" s="3">
        <f>IF(Inputs!$B$27&lt;&gt;"Ready to model","PENDING INPUTS",ROUND(B168*(IF(A168&lt;=Inputs!$B$13,Inputs!$B$12,Inputs!$B$14))/12,2))</f>
        <v>93.76</v>
      </c>
      <c r="E168" s="3">
        <f>IF(Inputs!$B$27&lt;&gt;"Ready to model","PENDING INPUTS",ROUND(C168*Inputs!$B$5/12,2))</f>
        <v>0</v>
      </c>
      <c r="F168" s="3">
        <f>IF(Inputs!$B$27&lt;&gt;"Ready to model","PENDING INPUTS",MIN(B168+D168,MAX(Inputs!$B$16,ROUND(B168*Inputs!$B$15,2))))</f>
        <v>93.76</v>
      </c>
      <c r="G168" s="3">
        <f>IF(Inputs!$B$27&lt;&gt;"Ready to model","PENDING INPUTS",MIN(C168+E168,Inputs!$B$9))</f>
        <v>0</v>
      </c>
      <c r="H168" s="3">
        <f>IF(Inputs!$B$27&lt;&gt;"Ready to model","PENDING INPUTS",F168+G168)</f>
        <v>93.76</v>
      </c>
      <c r="I168" s="3">
        <f>IF(Inputs!$B$27&lt;&gt;"Ready to model","PENDING INPUTS",MAX(0,F168+G168-H168))</f>
        <v>0</v>
      </c>
      <c r="J168" s="3">
        <f>IF(Inputs!$B$27&lt;&gt;"Ready to model","PENDING INPUTS",IF(F168+G168&gt;H168,IF(F168+G168=0,0,H168*F168/(F168+G168)),MIN(B168+D168,F168+MAX(0,H168-F168-G168-IF((IF(A168&lt;=Inputs!$B$13,Inputs!$B$12,Inputs!$B$14))&lt;Inputs!$B$5,C168+E168-G168,0)))))</f>
        <v>93.76</v>
      </c>
      <c r="K168" s="3">
        <f>IF(Inputs!$B$27&lt;&gt;"Ready to model","PENDING INPUTS",MIN(C168+E168,MAX(0,H168-J168)))</f>
        <v>0</v>
      </c>
      <c r="L168" s="3">
        <f>IF(Inputs!$B$27&lt;&gt;"Ready to model","PENDING INPUTS",MAX(0,B168+D168-J168))</f>
        <v>4687.9100000000008</v>
      </c>
      <c r="M168" s="3">
        <f>IF(Inputs!$B$27&lt;&gt;"Ready to model","PENDING INPUTS",MAX(0,C168+E168-K168))</f>
        <v>0</v>
      </c>
      <c r="N168" s="3">
        <f>IF(Inputs!$B$27&lt;&gt;"Ready to model","PENDING INPUTS",L168+M168)</f>
        <v>4687.9100000000008</v>
      </c>
      <c r="O168" s="3">
        <f>IF(Inputs!$B$27&lt;&gt;"Ready to model","PENDING INPUTS",D168+E168+O167)</f>
        <v>16479.280000000024</v>
      </c>
      <c r="P168" s="3">
        <f>IF(Inputs!$B$27&lt;&gt;"Ready to model","PENDING INPUTS",J168+K168+P167)</f>
        <v>21865.369999999923</v>
      </c>
    </row>
    <row r="169" spans="1:16" ht="27.95" customHeight="1" x14ac:dyDescent="0.25">
      <c r="A169">
        <v>165</v>
      </c>
      <c r="B169" s="3">
        <f>IF(Inputs!$B$27&lt;&gt;"Ready to model","PENDING INPUTS",L168)</f>
        <v>4687.9100000000008</v>
      </c>
      <c r="C169" s="3">
        <f>IF(Inputs!$B$27&lt;&gt;"Ready to model","PENDING INPUTS",M168)</f>
        <v>0</v>
      </c>
      <c r="D169" s="3">
        <f>IF(Inputs!$B$27&lt;&gt;"Ready to model","PENDING INPUTS",ROUND(B169*(IF(A169&lt;=Inputs!$B$13,Inputs!$B$12,Inputs!$B$14))/12,2))</f>
        <v>93.76</v>
      </c>
      <c r="E169" s="3">
        <f>IF(Inputs!$B$27&lt;&gt;"Ready to model","PENDING INPUTS",ROUND(C169*Inputs!$B$5/12,2))</f>
        <v>0</v>
      </c>
      <c r="F169" s="3">
        <f>IF(Inputs!$B$27&lt;&gt;"Ready to model","PENDING INPUTS",MIN(B169+D169,MAX(Inputs!$B$16,ROUND(B169*Inputs!$B$15,2))))</f>
        <v>93.76</v>
      </c>
      <c r="G169" s="3">
        <f>IF(Inputs!$B$27&lt;&gt;"Ready to model","PENDING INPUTS",MIN(C169+E169,Inputs!$B$9))</f>
        <v>0</v>
      </c>
      <c r="H169" s="3">
        <f>IF(Inputs!$B$27&lt;&gt;"Ready to model","PENDING INPUTS",F169+G169)</f>
        <v>93.76</v>
      </c>
      <c r="I169" s="3">
        <f>IF(Inputs!$B$27&lt;&gt;"Ready to model","PENDING INPUTS",MAX(0,F169+G169-H169))</f>
        <v>0</v>
      </c>
      <c r="J169" s="3">
        <f>IF(Inputs!$B$27&lt;&gt;"Ready to model","PENDING INPUTS",IF(F169+G169&gt;H169,IF(F169+G169=0,0,H169*F169/(F169+G169)),MIN(B169+D169,F169+MAX(0,H169-F169-G169-IF((IF(A169&lt;=Inputs!$B$13,Inputs!$B$12,Inputs!$B$14))&lt;Inputs!$B$5,C169+E169-G169,0)))))</f>
        <v>93.76</v>
      </c>
      <c r="K169" s="3">
        <f>IF(Inputs!$B$27&lt;&gt;"Ready to model","PENDING INPUTS",MIN(C169+E169,MAX(0,H169-J169)))</f>
        <v>0</v>
      </c>
      <c r="L169" s="3">
        <f>IF(Inputs!$B$27&lt;&gt;"Ready to model","PENDING INPUTS",MAX(0,B169+D169-J169))</f>
        <v>4687.9100000000008</v>
      </c>
      <c r="M169" s="3">
        <f>IF(Inputs!$B$27&lt;&gt;"Ready to model","PENDING INPUTS",MAX(0,C169+E169-K169))</f>
        <v>0</v>
      </c>
      <c r="N169" s="3">
        <f>IF(Inputs!$B$27&lt;&gt;"Ready to model","PENDING INPUTS",L169+M169)</f>
        <v>4687.9100000000008</v>
      </c>
      <c r="O169" s="3">
        <f>IF(Inputs!$B$27&lt;&gt;"Ready to model","PENDING INPUTS",D169+E169+O168)</f>
        <v>16573.040000000023</v>
      </c>
      <c r="P169" s="3">
        <f>IF(Inputs!$B$27&lt;&gt;"Ready to model","PENDING INPUTS",J169+K169+P168)</f>
        <v>21959.129999999921</v>
      </c>
    </row>
    <row r="170" spans="1:16" ht="27.95" customHeight="1" x14ac:dyDescent="0.25">
      <c r="A170">
        <v>166</v>
      </c>
      <c r="B170" s="3">
        <f>IF(Inputs!$B$27&lt;&gt;"Ready to model","PENDING INPUTS",L169)</f>
        <v>4687.9100000000008</v>
      </c>
      <c r="C170" s="3">
        <f>IF(Inputs!$B$27&lt;&gt;"Ready to model","PENDING INPUTS",M169)</f>
        <v>0</v>
      </c>
      <c r="D170" s="3">
        <f>IF(Inputs!$B$27&lt;&gt;"Ready to model","PENDING INPUTS",ROUND(B170*(IF(A170&lt;=Inputs!$B$13,Inputs!$B$12,Inputs!$B$14))/12,2))</f>
        <v>93.76</v>
      </c>
      <c r="E170" s="3">
        <f>IF(Inputs!$B$27&lt;&gt;"Ready to model","PENDING INPUTS",ROUND(C170*Inputs!$B$5/12,2))</f>
        <v>0</v>
      </c>
      <c r="F170" s="3">
        <f>IF(Inputs!$B$27&lt;&gt;"Ready to model","PENDING INPUTS",MIN(B170+D170,MAX(Inputs!$B$16,ROUND(B170*Inputs!$B$15,2))))</f>
        <v>93.76</v>
      </c>
      <c r="G170" s="3">
        <f>IF(Inputs!$B$27&lt;&gt;"Ready to model","PENDING INPUTS",MIN(C170+E170,Inputs!$B$9))</f>
        <v>0</v>
      </c>
      <c r="H170" s="3">
        <f>IF(Inputs!$B$27&lt;&gt;"Ready to model","PENDING INPUTS",F170+G170)</f>
        <v>93.76</v>
      </c>
      <c r="I170" s="3">
        <f>IF(Inputs!$B$27&lt;&gt;"Ready to model","PENDING INPUTS",MAX(0,F170+G170-H170))</f>
        <v>0</v>
      </c>
      <c r="J170" s="3">
        <f>IF(Inputs!$B$27&lt;&gt;"Ready to model","PENDING INPUTS",IF(F170+G170&gt;H170,IF(F170+G170=0,0,H170*F170/(F170+G170)),MIN(B170+D170,F170+MAX(0,H170-F170-G170-IF((IF(A170&lt;=Inputs!$B$13,Inputs!$B$12,Inputs!$B$14))&lt;Inputs!$B$5,C170+E170-G170,0)))))</f>
        <v>93.76</v>
      </c>
      <c r="K170" s="3">
        <f>IF(Inputs!$B$27&lt;&gt;"Ready to model","PENDING INPUTS",MIN(C170+E170,MAX(0,H170-J170)))</f>
        <v>0</v>
      </c>
      <c r="L170" s="3">
        <f>IF(Inputs!$B$27&lt;&gt;"Ready to model","PENDING INPUTS",MAX(0,B170+D170-J170))</f>
        <v>4687.9100000000008</v>
      </c>
      <c r="M170" s="3">
        <f>IF(Inputs!$B$27&lt;&gt;"Ready to model","PENDING INPUTS",MAX(0,C170+E170-K170))</f>
        <v>0</v>
      </c>
      <c r="N170" s="3">
        <f>IF(Inputs!$B$27&lt;&gt;"Ready to model","PENDING INPUTS",L170+M170)</f>
        <v>4687.9100000000008</v>
      </c>
      <c r="O170" s="3">
        <f>IF(Inputs!$B$27&lt;&gt;"Ready to model","PENDING INPUTS",D170+E170+O169)</f>
        <v>16666.800000000021</v>
      </c>
      <c r="P170" s="3">
        <f>IF(Inputs!$B$27&lt;&gt;"Ready to model","PENDING INPUTS",J170+K170+P169)</f>
        <v>22052.889999999919</v>
      </c>
    </row>
    <row r="171" spans="1:16" ht="27.95" customHeight="1" x14ac:dyDescent="0.25">
      <c r="A171">
        <v>167</v>
      </c>
      <c r="B171" s="3">
        <f>IF(Inputs!$B$27&lt;&gt;"Ready to model","PENDING INPUTS",L170)</f>
        <v>4687.9100000000008</v>
      </c>
      <c r="C171" s="3">
        <f>IF(Inputs!$B$27&lt;&gt;"Ready to model","PENDING INPUTS",M170)</f>
        <v>0</v>
      </c>
      <c r="D171" s="3">
        <f>IF(Inputs!$B$27&lt;&gt;"Ready to model","PENDING INPUTS",ROUND(B171*(IF(A171&lt;=Inputs!$B$13,Inputs!$B$12,Inputs!$B$14))/12,2))</f>
        <v>93.76</v>
      </c>
      <c r="E171" s="3">
        <f>IF(Inputs!$B$27&lt;&gt;"Ready to model","PENDING INPUTS",ROUND(C171*Inputs!$B$5/12,2))</f>
        <v>0</v>
      </c>
      <c r="F171" s="3">
        <f>IF(Inputs!$B$27&lt;&gt;"Ready to model","PENDING INPUTS",MIN(B171+D171,MAX(Inputs!$B$16,ROUND(B171*Inputs!$B$15,2))))</f>
        <v>93.76</v>
      </c>
      <c r="G171" s="3">
        <f>IF(Inputs!$B$27&lt;&gt;"Ready to model","PENDING INPUTS",MIN(C171+E171,Inputs!$B$9))</f>
        <v>0</v>
      </c>
      <c r="H171" s="3">
        <f>IF(Inputs!$B$27&lt;&gt;"Ready to model","PENDING INPUTS",F171+G171)</f>
        <v>93.76</v>
      </c>
      <c r="I171" s="3">
        <f>IF(Inputs!$B$27&lt;&gt;"Ready to model","PENDING INPUTS",MAX(0,F171+G171-H171))</f>
        <v>0</v>
      </c>
      <c r="J171" s="3">
        <f>IF(Inputs!$B$27&lt;&gt;"Ready to model","PENDING INPUTS",IF(F171+G171&gt;H171,IF(F171+G171=0,0,H171*F171/(F171+G171)),MIN(B171+D171,F171+MAX(0,H171-F171-G171-IF((IF(A171&lt;=Inputs!$B$13,Inputs!$B$12,Inputs!$B$14))&lt;Inputs!$B$5,C171+E171-G171,0)))))</f>
        <v>93.76</v>
      </c>
      <c r="K171" s="3">
        <f>IF(Inputs!$B$27&lt;&gt;"Ready to model","PENDING INPUTS",MIN(C171+E171,MAX(0,H171-J171)))</f>
        <v>0</v>
      </c>
      <c r="L171" s="3">
        <f>IF(Inputs!$B$27&lt;&gt;"Ready to model","PENDING INPUTS",MAX(0,B171+D171-J171))</f>
        <v>4687.9100000000008</v>
      </c>
      <c r="M171" s="3">
        <f>IF(Inputs!$B$27&lt;&gt;"Ready to model","PENDING INPUTS",MAX(0,C171+E171-K171))</f>
        <v>0</v>
      </c>
      <c r="N171" s="3">
        <f>IF(Inputs!$B$27&lt;&gt;"Ready to model","PENDING INPUTS",L171+M171)</f>
        <v>4687.9100000000008</v>
      </c>
      <c r="O171" s="3">
        <f>IF(Inputs!$B$27&lt;&gt;"Ready to model","PENDING INPUTS",D171+E171+O170)</f>
        <v>16760.560000000019</v>
      </c>
      <c r="P171" s="3">
        <f>IF(Inputs!$B$27&lt;&gt;"Ready to model","PENDING INPUTS",J171+K171+P170)</f>
        <v>22146.649999999918</v>
      </c>
    </row>
    <row r="172" spans="1:16" ht="27.95" customHeight="1" x14ac:dyDescent="0.25">
      <c r="A172">
        <v>168</v>
      </c>
      <c r="B172" s="3">
        <f>IF(Inputs!$B$27&lt;&gt;"Ready to model","PENDING INPUTS",L171)</f>
        <v>4687.9100000000008</v>
      </c>
      <c r="C172" s="3">
        <f>IF(Inputs!$B$27&lt;&gt;"Ready to model","PENDING INPUTS",M171)</f>
        <v>0</v>
      </c>
      <c r="D172" s="3">
        <f>IF(Inputs!$B$27&lt;&gt;"Ready to model","PENDING INPUTS",ROUND(B172*(IF(A172&lt;=Inputs!$B$13,Inputs!$B$12,Inputs!$B$14))/12,2))</f>
        <v>93.76</v>
      </c>
      <c r="E172" s="3">
        <f>IF(Inputs!$B$27&lt;&gt;"Ready to model","PENDING INPUTS",ROUND(C172*Inputs!$B$5/12,2))</f>
        <v>0</v>
      </c>
      <c r="F172" s="3">
        <f>IF(Inputs!$B$27&lt;&gt;"Ready to model","PENDING INPUTS",MIN(B172+D172,MAX(Inputs!$B$16,ROUND(B172*Inputs!$B$15,2))))</f>
        <v>93.76</v>
      </c>
      <c r="G172" s="3">
        <f>IF(Inputs!$B$27&lt;&gt;"Ready to model","PENDING INPUTS",MIN(C172+E172,Inputs!$B$9))</f>
        <v>0</v>
      </c>
      <c r="H172" s="3">
        <f>IF(Inputs!$B$27&lt;&gt;"Ready to model","PENDING INPUTS",F172+G172)</f>
        <v>93.76</v>
      </c>
      <c r="I172" s="3">
        <f>IF(Inputs!$B$27&lt;&gt;"Ready to model","PENDING INPUTS",MAX(0,F172+G172-H172))</f>
        <v>0</v>
      </c>
      <c r="J172" s="3">
        <f>IF(Inputs!$B$27&lt;&gt;"Ready to model","PENDING INPUTS",IF(F172+G172&gt;H172,IF(F172+G172=0,0,H172*F172/(F172+G172)),MIN(B172+D172,F172+MAX(0,H172-F172-G172-IF((IF(A172&lt;=Inputs!$B$13,Inputs!$B$12,Inputs!$B$14))&lt;Inputs!$B$5,C172+E172-G172,0)))))</f>
        <v>93.76</v>
      </c>
      <c r="K172" s="3">
        <f>IF(Inputs!$B$27&lt;&gt;"Ready to model","PENDING INPUTS",MIN(C172+E172,MAX(0,H172-J172)))</f>
        <v>0</v>
      </c>
      <c r="L172" s="3">
        <f>IF(Inputs!$B$27&lt;&gt;"Ready to model","PENDING INPUTS",MAX(0,B172+D172-J172))</f>
        <v>4687.9100000000008</v>
      </c>
      <c r="M172" s="3">
        <f>IF(Inputs!$B$27&lt;&gt;"Ready to model","PENDING INPUTS",MAX(0,C172+E172-K172))</f>
        <v>0</v>
      </c>
      <c r="N172" s="3">
        <f>IF(Inputs!$B$27&lt;&gt;"Ready to model","PENDING INPUTS",L172+M172)</f>
        <v>4687.9100000000008</v>
      </c>
      <c r="O172" s="3">
        <f>IF(Inputs!$B$27&lt;&gt;"Ready to model","PENDING INPUTS",D172+E172+O171)</f>
        <v>16854.320000000018</v>
      </c>
      <c r="P172" s="3">
        <f>IF(Inputs!$B$27&lt;&gt;"Ready to model","PENDING INPUTS",J172+K172+P171)</f>
        <v>22240.409999999916</v>
      </c>
    </row>
    <row r="173" spans="1:16" ht="27.95" customHeight="1" x14ac:dyDescent="0.25">
      <c r="A173">
        <v>169</v>
      </c>
      <c r="B173" s="3">
        <f>IF(Inputs!$B$27&lt;&gt;"Ready to model","PENDING INPUTS",L172)</f>
        <v>4687.9100000000008</v>
      </c>
      <c r="C173" s="3">
        <f>IF(Inputs!$B$27&lt;&gt;"Ready to model","PENDING INPUTS",M172)</f>
        <v>0</v>
      </c>
      <c r="D173" s="3">
        <f>IF(Inputs!$B$27&lt;&gt;"Ready to model","PENDING INPUTS",ROUND(B173*(IF(A173&lt;=Inputs!$B$13,Inputs!$B$12,Inputs!$B$14))/12,2))</f>
        <v>93.76</v>
      </c>
      <c r="E173" s="3">
        <f>IF(Inputs!$B$27&lt;&gt;"Ready to model","PENDING INPUTS",ROUND(C173*Inputs!$B$5/12,2))</f>
        <v>0</v>
      </c>
      <c r="F173" s="3">
        <f>IF(Inputs!$B$27&lt;&gt;"Ready to model","PENDING INPUTS",MIN(B173+D173,MAX(Inputs!$B$16,ROUND(B173*Inputs!$B$15,2))))</f>
        <v>93.76</v>
      </c>
      <c r="G173" s="3">
        <f>IF(Inputs!$B$27&lt;&gt;"Ready to model","PENDING INPUTS",MIN(C173+E173,Inputs!$B$9))</f>
        <v>0</v>
      </c>
      <c r="H173" s="3">
        <f>IF(Inputs!$B$27&lt;&gt;"Ready to model","PENDING INPUTS",F173+G173)</f>
        <v>93.76</v>
      </c>
      <c r="I173" s="3">
        <f>IF(Inputs!$B$27&lt;&gt;"Ready to model","PENDING INPUTS",MAX(0,F173+G173-H173))</f>
        <v>0</v>
      </c>
      <c r="J173" s="3">
        <f>IF(Inputs!$B$27&lt;&gt;"Ready to model","PENDING INPUTS",IF(F173+G173&gt;H173,IF(F173+G173=0,0,H173*F173/(F173+G173)),MIN(B173+D173,F173+MAX(0,H173-F173-G173-IF((IF(A173&lt;=Inputs!$B$13,Inputs!$B$12,Inputs!$B$14))&lt;Inputs!$B$5,C173+E173-G173,0)))))</f>
        <v>93.76</v>
      </c>
      <c r="K173" s="3">
        <f>IF(Inputs!$B$27&lt;&gt;"Ready to model","PENDING INPUTS",MIN(C173+E173,MAX(0,H173-J173)))</f>
        <v>0</v>
      </c>
      <c r="L173" s="3">
        <f>IF(Inputs!$B$27&lt;&gt;"Ready to model","PENDING INPUTS",MAX(0,B173+D173-J173))</f>
        <v>4687.9100000000008</v>
      </c>
      <c r="M173" s="3">
        <f>IF(Inputs!$B$27&lt;&gt;"Ready to model","PENDING INPUTS",MAX(0,C173+E173-K173))</f>
        <v>0</v>
      </c>
      <c r="N173" s="3">
        <f>IF(Inputs!$B$27&lt;&gt;"Ready to model","PENDING INPUTS",L173+M173)</f>
        <v>4687.9100000000008</v>
      </c>
      <c r="O173" s="3">
        <f>IF(Inputs!$B$27&lt;&gt;"Ready to model","PENDING INPUTS",D173+E173+O172)</f>
        <v>16948.080000000016</v>
      </c>
      <c r="P173" s="3">
        <f>IF(Inputs!$B$27&lt;&gt;"Ready to model","PENDING INPUTS",J173+K173+P172)</f>
        <v>22334.169999999915</v>
      </c>
    </row>
    <row r="174" spans="1:16" ht="27.95" customHeight="1" x14ac:dyDescent="0.25">
      <c r="A174">
        <v>170</v>
      </c>
      <c r="B174" s="3">
        <f>IF(Inputs!$B$27&lt;&gt;"Ready to model","PENDING INPUTS",L173)</f>
        <v>4687.9100000000008</v>
      </c>
      <c r="C174" s="3">
        <f>IF(Inputs!$B$27&lt;&gt;"Ready to model","PENDING INPUTS",M173)</f>
        <v>0</v>
      </c>
      <c r="D174" s="3">
        <f>IF(Inputs!$B$27&lt;&gt;"Ready to model","PENDING INPUTS",ROUND(B174*(IF(A174&lt;=Inputs!$B$13,Inputs!$B$12,Inputs!$B$14))/12,2))</f>
        <v>93.76</v>
      </c>
      <c r="E174" s="3">
        <f>IF(Inputs!$B$27&lt;&gt;"Ready to model","PENDING INPUTS",ROUND(C174*Inputs!$B$5/12,2))</f>
        <v>0</v>
      </c>
      <c r="F174" s="3">
        <f>IF(Inputs!$B$27&lt;&gt;"Ready to model","PENDING INPUTS",MIN(B174+D174,MAX(Inputs!$B$16,ROUND(B174*Inputs!$B$15,2))))</f>
        <v>93.76</v>
      </c>
      <c r="G174" s="3">
        <f>IF(Inputs!$B$27&lt;&gt;"Ready to model","PENDING INPUTS",MIN(C174+E174,Inputs!$B$9))</f>
        <v>0</v>
      </c>
      <c r="H174" s="3">
        <f>IF(Inputs!$B$27&lt;&gt;"Ready to model","PENDING INPUTS",F174+G174)</f>
        <v>93.76</v>
      </c>
      <c r="I174" s="3">
        <f>IF(Inputs!$B$27&lt;&gt;"Ready to model","PENDING INPUTS",MAX(0,F174+G174-H174))</f>
        <v>0</v>
      </c>
      <c r="J174" s="3">
        <f>IF(Inputs!$B$27&lt;&gt;"Ready to model","PENDING INPUTS",IF(F174+G174&gt;H174,IF(F174+G174=0,0,H174*F174/(F174+G174)),MIN(B174+D174,F174+MAX(0,H174-F174-G174-IF((IF(A174&lt;=Inputs!$B$13,Inputs!$B$12,Inputs!$B$14))&lt;Inputs!$B$5,C174+E174-G174,0)))))</f>
        <v>93.76</v>
      </c>
      <c r="K174" s="3">
        <f>IF(Inputs!$B$27&lt;&gt;"Ready to model","PENDING INPUTS",MIN(C174+E174,MAX(0,H174-J174)))</f>
        <v>0</v>
      </c>
      <c r="L174" s="3">
        <f>IF(Inputs!$B$27&lt;&gt;"Ready to model","PENDING INPUTS",MAX(0,B174+D174-J174))</f>
        <v>4687.9100000000008</v>
      </c>
      <c r="M174" s="3">
        <f>IF(Inputs!$B$27&lt;&gt;"Ready to model","PENDING INPUTS",MAX(0,C174+E174-K174))</f>
        <v>0</v>
      </c>
      <c r="N174" s="3">
        <f>IF(Inputs!$B$27&lt;&gt;"Ready to model","PENDING INPUTS",L174+M174)</f>
        <v>4687.9100000000008</v>
      </c>
      <c r="O174" s="3">
        <f>IF(Inputs!$B$27&lt;&gt;"Ready to model","PENDING INPUTS",D174+E174+O173)</f>
        <v>17041.840000000015</v>
      </c>
      <c r="P174" s="3">
        <f>IF(Inputs!$B$27&lt;&gt;"Ready to model","PENDING INPUTS",J174+K174+P173)</f>
        <v>22427.929999999913</v>
      </c>
    </row>
    <row r="175" spans="1:16" ht="27.95" customHeight="1" x14ac:dyDescent="0.25">
      <c r="A175">
        <v>171</v>
      </c>
      <c r="B175" s="3">
        <f>IF(Inputs!$B$27&lt;&gt;"Ready to model","PENDING INPUTS",L174)</f>
        <v>4687.9100000000008</v>
      </c>
      <c r="C175" s="3">
        <f>IF(Inputs!$B$27&lt;&gt;"Ready to model","PENDING INPUTS",M174)</f>
        <v>0</v>
      </c>
      <c r="D175" s="3">
        <f>IF(Inputs!$B$27&lt;&gt;"Ready to model","PENDING INPUTS",ROUND(B175*(IF(A175&lt;=Inputs!$B$13,Inputs!$B$12,Inputs!$B$14))/12,2))</f>
        <v>93.76</v>
      </c>
      <c r="E175" s="3">
        <f>IF(Inputs!$B$27&lt;&gt;"Ready to model","PENDING INPUTS",ROUND(C175*Inputs!$B$5/12,2))</f>
        <v>0</v>
      </c>
      <c r="F175" s="3">
        <f>IF(Inputs!$B$27&lt;&gt;"Ready to model","PENDING INPUTS",MIN(B175+D175,MAX(Inputs!$B$16,ROUND(B175*Inputs!$B$15,2))))</f>
        <v>93.76</v>
      </c>
      <c r="G175" s="3">
        <f>IF(Inputs!$B$27&lt;&gt;"Ready to model","PENDING INPUTS",MIN(C175+E175,Inputs!$B$9))</f>
        <v>0</v>
      </c>
      <c r="H175" s="3">
        <f>IF(Inputs!$B$27&lt;&gt;"Ready to model","PENDING INPUTS",F175+G175)</f>
        <v>93.76</v>
      </c>
      <c r="I175" s="3">
        <f>IF(Inputs!$B$27&lt;&gt;"Ready to model","PENDING INPUTS",MAX(0,F175+G175-H175))</f>
        <v>0</v>
      </c>
      <c r="J175" s="3">
        <f>IF(Inputs!$B$27&lt;&gt;"Ready to model","PENDING INPUTS",IF(F175+G175&gt;H175,IF(F175+G175=0,0,H175*F175/(F175+G175)),MIN(B175+D175,F175+MAX(0,H175-F175-G175-IF((IF(A175&lt;=Inputs!$B$13,Inputs!$B$12,Inputs!$B$14))&lt;Inputs!$B$5,C175+E175-G175,0)))))</f>
        <v>93.76</v>
      </c>
      <c r="K175" s="3">
        <f>IF(Inputs!$B$27&lt;&gt;"Ready to model","PENDING INPUTS",MIN(C175+E175,MAX(0,H175-J175)))</f>
        <v>0</v>
      </c>
      <c r="L175" s="3">
        <f>IF(Inputs!$B$27&lt;&gt;"Ready to model","PENDING INPUTS",MAX(0,B175+D175-J175))</f>
        <v>4687.9100000000008</v>
      </c>
      <c r="M175" s="3">
        <f>IF(Inputs!$B$27&lt;&gt;"Ready to model","PENDING INPUTS",MAX(0,C175+E175-K175))</f>
        <v>0</v>
      </c>
      <c r="N175" s="3">
        <f>IF(Inputs!$B$27&lt;&gt;"Ready to model","PENDING INPUTS",L175+M175)</f>
        <v>4687.9100000000008</v>
      </c>
      <c r="O175" s="3">
        <f>IF(Inputs!$B$27&lt;&gt;"Ready to model","PENDING INPUTS",D175+E175+O174)</f>
        <v>17135.600000000013</v>
      </c>
      <c r="P175" s="3">
        <f>IF(Inputs!$B$27&lt;&gt;"Ready to model","PENDING INPUTS",J175+K175+P174)</f>
        <v>22521.689999999911</v>
      </c>
    </row>
    <row r="176" spans="1:16" ht="27.95" customHeight="1" x14ac:dyDescent="0.25">
      <c r="A176">
        <v>172</v>
      </c>
      <c r="B176" s="3">
        <f>IF(Inputs!$B$27&lt;&gt;"Ready to model","PENDING INPUTS",L175)</f>
        <v>4687.9100000000008</v>
      </c>
      <c r="C176" s="3">
        <f>IF(Inputs!$B$27&lt;&gt;"Ready to model","PENDING INPUTS",M175)</f>
        <v>0</v>
      </c>
      <c r="D176" s="3">
        <f>IF(Inputs!$B$27&lt;&gt;"Ready to model","PENDING INPUTS",ROUND(B176*(IF(A176&lt;=Inputs!$B$13,Inputs!$B$12,Inputs!$B$14))/12,2))</f>
        <v>93.76</v>
      </c>
      <c r="E176" s="3">
        <f>IF(Inputs!$B$27&lt;&gt;"Ready to model","PENDING INPUTS",ROUND(C176*Inputs!$B$5/12,2))</f>
        <v>0</v>
      </c>
      <c r="F176" s="3">
        <f>IF(Inputs!$B$27&lt;&gt;"Ready to model","PENDING INPUTS",MIN(B176+D176,MAX(Inputs!$B$16,ROUND(B176*Inputs!$B$15,2))))</f>
        <v>93.76</v>
      </c>
      <c r="G176" s="3">
        <f>IF(Inputs!$B$27&lt;&gt;"Ready to model","PENDING INPUTS",MIN(C176+E176,Inputs!$B$9))</f>
        <v>0</v>
      </c>
      <c r="H176" s="3">
        <f>IF(Inputs!$B$27&lt;&gt;"Ready to model","PENDING INPUTS",F176+G176)</f>
        <v>93.76</v>
      </c>
      <c r="I176" s="3">
        <f>IF(Inputs!$B$27&lt;&gt;"Ready to model","PENDING INPUTS",MAX(0,F176+G176-H176))</f>
        <v>0</v>
      </c>
      <c r="J176" s="3">
        <f>IF(Inputs!$B$27&lt;&gt;"Ready to model","PENDING INPUTS",IF(F176+G176&gt;H176,IF(F176+G176=0,0,H176*F176/(F176+G176)),MIN(B176+D176,F176+MAX(0,H176-F176-G176-IF((IF(A176&lt;=Inputs!$B$13,Inputs!$B$12,Inputs!$B$14))&lt;Inputs!$B$5,C176+E176-G176,0)))))</f>
        <v>93.76</v>
      </c>
      <c r="K176" s="3">
        <f>IF(Inputs!$B$27&lt;&gt;"Ready to model","PENDING INPUTS",MIN(C176+E176,MAX(0,H176-J176)))</f>
        <v>0</v>
      </c>
      <c r="L176" s="3">
        <f>IF(Inputs!$B$27&lt;&gt;"Ready to model","PENDING INPUTS",MAX(0,B176+D176-J176))</f>
        <v>4687.9100000000008</v>
      </c>
      <c r="M176" s="3">
        <f>IF(Inputs!$B$27&lt;&gt;"Ready to model","PENDING INPUTS",MAX(0,C176+E176-K176))</f>
        <v>0</v>
      </c>
      <c r="N176" s="3">
        <f>IF(Inputs!$B$27&lt;&gt;"Ready to model","PENDING INPUTS",L176+M176)</f>
        <v>4687.9100000000008</v>
      </c>
      <c r="O176" s="3">
        <f>IF(Inputs!$B$27&lt;&gt;"Ready to model","PENDING INPUTS",D176+E176+O175)</f>
        <v>17229.360000000011</v>
      </c>
      <c r="P176" s="3">
        <f>IF(Inputs!$B$27&lt;&gt;"Ready to model","PENDING INPUTS",J176+K176+P175)</f>
        <v>22615.44999999991</v>
      </c>
    </row>
    <row r="177" spans="1:16" ht="27.95" customHeight="1" x14ac:dyDescent="0.25">
      <c r="A177">
        <v>173</v>
      </c>
      <c r="B177" s="3">
        <f>IF(Inputs!$B$27&lt;&gt;"Ready to model","PENDING INPUTS",L176)</f>
        <v>4687.9100000000008</v>
      </c>
      <c r="C177" s="3">
        <f>IF(Inputs!$B$27&lt;&gt;"Ready to model","PENDING INPUTS",M176)</f>
        <v>0</v>
      </c>
      <c r="D177" s="3">
        <f>IF(Inputs!$B$27&lt;&gt;"Ready to model","PENDING INPUTS",ROUND(B177*(IF(A177&lt;=Inputs!$B$13,Inputs!$B$12,Inputs!$B$14))/12,2))</f>
        <v>93.76</v>
      </c>
      <c r="E177" s="3">
        <f>IF(Inputs!$B$27&lt;&gt;"Ready to model","PENDING INPUTS",ROUND(C177*Inputs!$B$5/12,2))</f>
        <v>0</v>
      </c>
      <c r="F177" s="3">
        <f>IF(Inputs!$B$27&lt;&gt;"Ready to model","PENDING INPUTS",MIN(B177+D177,MAX(Inputs!$B$16,ROUND(B177*Inputs!$B$15,2))))</f>
        <v>93.76</v>
      </c>
      <c r="G177" s="3">
        <f>IF(Inputs!$B$27&lt;&gt;"Ready to model","PENDING INPUTS",MIN(C177+E177,Inputs!$B$9))</f>
        <v>0</v>
      </c>
      <c r="H177" s="3">
        <f>IF(Inputs!$B$27&lt;&gt;"Ready to model","PENDING INPUTS",F177+G177)</f>
        <v>93.76</v>
      </c>
      <c r="I177" s="3">
        <f>IF(Inputs!$B$27&lt;&gt;"Ready to model","PENDING INPUTS",MAX(0,F177+G177-H177))</f>
        <v>0</v>
      </c>
      <c r="J177" s="3">
        <f>IF(Inputs!$B$27&lt;&gt;"Ready to model","PENDING INPUTS",IF(F177+G177&gt;H177,IF(F177+G177=0,0,H177*F177/(F177+G177)),MIN(B177+D177,F177+MAX(0,H177-F177-G177-IF((IF(A177&lt;=Inputs!$B$13,Inputs!$B$12,Inputs!$B$14))&lt;Inputs!$B$5,C177+E177-G177,0)))))</f>
        <v>93.76</v>
      </c>
      <c r="K177" s="3">
        <f>IF(Inputs!$B$27&lt;&gt;"Ready to model","PENDING INPUTS",MIN(C177+E177,MAX(0,H177-J177)))</f>
        <v>0</v>
      </c>
      <c r="L177" s="3">
        <f>IF(Inputs!$B$27&lt;&gt;"Ready to model","PENDING INPUTS",MAX(0,B177+D177-J177))</f>
        <v>4687.9100000000008</v>
      </c>
      <c r="M177" s="3">
        <f>IF(Inputs!$B$27&lt;&gt;"Ready to model","PENDING INPUTS",MAX(0,C177+E177-K177))</f>
        <v>0</v>
      </c>
      <c r="N177" s="3">
        <f>IF(Inputs!$B$27&lt;&gt;"Ready to model","PENDING INPUTS",L177+M177)</f>
        <v>4687.9100000000008</v>
      </c>
      <c r="O177" s="3">
        <f>IF(Inputs!$B$27&lt;&gt;"Ready to model","PENDING INPUTS",D177+E177+O176)</f>
        <v>17323.12000000001</v>
      </c>
      <c r="P177" s="3">
        <f>IF(Inputs!$B$27&lt;&gt;"Ready to model","PENDING INPUTS",J177+K177+P176)</f>
        <v>22709.209999999908</v>
      </c>
    </row>
    <row r="178" spans="1:16" ht="27.95" customHeight="1" x14ac:dyDescent="0.25">
      <c r="A178">
        <v>174</v>
      </c>
      <c r="B178" s="3">
        <f>IF(Inputs!$B$27&lt;&gt;"Ready to model","PENDING INPUTS",L177)</f>
        <v>4687.9100000000008</v>
      </c>
      <c r="C178" s="3">
        <f>IF(Inputs!$B$27&lt;&gt;"Ready to model","PENDING INPUTS",M177)</f>
        <v>0</v>
      </c>
      <c r="D178" s="3">
        <f>IF(Inputs!$B$27&lt;&gt;"Ready to model","PENDING INPUTS",ROUND(B178*(IF(A178&lt;=Inputs!$B$13,Inputs!$B$12,Inputs!$B$14))/12,2))</f>
        <v>93.76</v>
      </c>
      <c r="E178" s="3">
        <f>IF(Inputs!$B$27&lt;&gt;"Ready to model","PENDING INPUTS",ROUND(C178*Inputs!$B$5/12,2))</f>
        <v>0</v>
      </c>
      <c r="F178" s="3">
        <f>IF(Inputs!$B$27&lt;&gt;"Ready to model","PENDING INPUTS",MIN(B178+D178,MAX(Inputs!$B$16,ROUND(B178*Inputs!$B$15,2))))</f>
        <v>93.76</v>
      </c>
      <c r="G178" s="3">
        <f>IF(Inputs!$B$27&lt;&gt;"Ready to model","PENDING INPUTS",MIN(C178+E178,Inputs!$B$9))</f>
        <v>0</v>
      </c>
      <c r="H178" s="3">
        <f>IF(Inputs!$B$27&lt;&gt;"Ready to model","PENDING INPUTS",F178+G178)</f>
        <v>93.76</v>
      </c>
      <c r="I178" s="3">
        <f>IF(Inputs!$B$27&lt;&gt;"Ready to model","PENDING INPUTS",MAX(0,F178+G178-H178))</f>
        <v>0</v>
      </c>
      <c r="J178" s="3">
        <f>IF(Inputs!$B$27&lt;&gt;"Ready to model","PENDING INPUTS",IF(F178+G178&gt;H178,IF(F178+G178=0,0,H178*F178/(F178+G178)),MIN(B178+D178,F178+MAX(0,H178-F178-G178-IF((IF(A178&lt;=Inputs!$B$13,Inputs!$B$12,Inputs!$B$14))&lt;Inputs!$B$5,C178+E178-G178,0)))))</f>
        <v>93.76</v>
      </c>
      <c r="K178" s="3">
        <f>IF(Inputs!$B$27&lt;&gt;"Ready to model","PENDING INPUTS",MIN(C178+E178,MAX(0,H178-J178)))</f>
        <v>0</v>
      </c>
      <c r="L178" s="3">
        <f>IF(Inputs!$B$27&lt;&gt;"Ready to model","PENDING INPUTS",MAX(0,B178+D178-J178))</f>
        <v>4687.9100000000008</v>
      </c>
      <c r="M178" s="3">
        <f>IF(Inputs!$B$27&lt;&gt;"Ready to model","PENDING INPUTS",MAX(0,C178+E178-K178))</f>
        <v>0</v>
      </c>
      <c r="N178" s="3">
        <f>IF(Inputs!$B$27&lt;&gt;"Ready to model","PENDING INPUTS",L178+M178)</f>
        <v>4687.9100000000008</v>
      </c>
      <c r="O178" s="3">
        <f>IF(Inputs!$B$27&lt;&gt;"Ready to model","PENDING INPUTS",D178+E178+O177)</f>
        <v>17416.880000000008</v>
      </c>
      <c r="P178" s="3">
        <f>IF(Inputs!$B$27&lt;&gt;"Ready to model","PENDING INPUTS",J178+K178+P177)</f>
        <v>22802.969999999907</v>
      </c>
    </row>
    <row r="179" spans="1:16" ht="27.95" customHeight="1" x14ac:dyDescent="0.25">
      <c r="A179">
        <v>175</v>
      </c>
      <c r="B179" s="3">
        <f>IF(Inputs!$B$27&lt;&gt;"Ready to model","PENDING INPUTS",L178)</f>
        <v>4687.9100000000008</v>
      </c>
      <c r="C179" s="3">
        <f>IF(Inputs!$B$27&lt;&gt;"Ready to model","PENDING INPUTS",M178)</f>
        <v>0</v>
      </c>
      <c r="D179" s="3">
        <f>IF(Inputs!$B$27&lt;&gt;"Ready to model","PENDING INPUTS",ROUND(B179*(IF(A179&lt;=Inputs!$B$13,Inputs!$B$12,Inputs!$B$14))/12,2))</f>
        <v>93.76</v>
      </c>
      <c r="E179" s="3">
        <f>IF(Inputs!$B$27&lt;&gt;"Ready to model","PENDING INPUTS",ROUND(C179*Inputs!$B$5/12,2))</f>
        <v>0</v>
      </c>
      <c r="F179" s="3">
        <f>IF(Inputs!$B$27&lt;&gt;"Ready to model","PENDING INPUTS",MIN(B179+D179,MAX(Inputs!$B$16,ROUND(B179*Inputs!$B$15,2))))</f>
        <v>93.76</v>
      </c>
      <c r="G179" s="3">
        <f>IF(Inputs!$B$27&lt;&gt;"Ready to model","PENDING INPUTS",MIN(C179+E179,Inputs!$B$9))</f>
        <v>0</v>
      </c>
      <c r="H179" s="3">
        <f>IF(Inputs!$B$27&lt;&gt;"Ready to model","PENDING INPUTS",F179+G179)</f>
        <v>93.76</v>
      </c>
      <c r="I179" s="3">
        <f>IF(Inputs!$B$27&lt;&gt;"Ready to model","PENDING INPUTS",MAX(0,F179+G179-H179))</f>
        <v>0</v>
      </c>
      <c r="J179" s="3">
        <f>IF(Inputs!$B$27&lt;&gt;"Ready to model","PENDING INPUTS",IF(F179+G179&gt;H179,IF(F179+G179=0,0,H179*F179/(F179+G179)),MIN(B179+D179,F179+MAX(0,H179-F179-G179-IF((IF(A179&lt;=Inputs!$B$13,Inputs!$B$12,Inputs!$B$14))&lt;Inputs!$B$5,C179+E179-G179,0)))))</f>
        <v>93.76</v>
      </c>
      <c r="K179" s="3">
        <f>IF(Inputs!$B$27&lt;&gt;"Ready to model","PENDING INPUTS",MIN(C179+E179,MAX(0,H179-J179)))</f>
        <v>0</v>
      </c>
      <c r="L179" s="3">
        <f>IF(Inputs!$B$27&lt;&gt;"Ready to model","PENDING INPUTS",MAX(0,B179+D179-J179))</f>
        <v>4687.9100000000008</v>
      </c>
      <c r="M179" s="3">
        <f>IF(Inputs!$B$27&lt;&gt;"Ready to model","PENDING INPUTS",MAX(0,C179+E179-K179))</f>
        <v>0</v>
      </c>
      <c r="N179" s="3">
        <f>IF(Inputs!$B$27&lt;&gt;"Ready to model","PENDING INPUTS",L179+M179)</f>
        <v>4687.9100000000008</v>
      </c>
      <c r="O179" s="3">
        <f>IF(Inputs!$B$27&lt;&gt;"Ready to model","PENDING INPUTS",D179+E179+O178)</f>
        <v>17510.640000000007</v>
      </c>
      <c r="P179" s="3">
        <f>IF(Inputs!$B$27&lt;&gt;"Ready to model","PENDING INPUTS",J179+K179+P178)</f>
        <v>22896.729999999905</v>
      </c>
    </row>
    <row r="180" spans="1:16" ht="27.95" customHeight="1" x14ac:dyDescent="0.25">
      <c r="A180">
        <v>176</v>
      </c>
      <c r="B180" s="3">
        <f>IF(Inputs!$B$27&lt;&gt;"Ready to model","PENDING INPUTS",L179)</f>
        <v>4687.9100000000008</v>
      </c>
      <c r="C180" s="3">
        <f>IF(Inputs!$B$27&lt;&gt;"Ready to model","PENDING INPUTS",M179)</f>
        <v>0</v>
      </c>
      <c r="D180" s="3">
        <f>IF(Inputs!$B$27&lt;&gt;"Ready to model","PENDING INPUTS",ROUND(B180*(IF(A180&lt;=Inputs!$B$13,Inputs!$B$12,Inputs!$B$14))/12,2))</f>
        <v>93.76</v>
      </c>
      <c r="E180" s="3">
        <f>IF(Inputs!$B$27&lt;&gt;"Ready to model","PENDING INPUTS",ROUND(C180*Inputs!$B$5/12,2))</f>
        <v>0</v>
      </c>
      <c r="F180" s="3">
        <f>IF(Inputs!$B$27&lt;&gt;"Ready to model","PENDING INPUTS",MIN(B180+D180,MAX(Inputs!$B$16,ROUND(B180*Inputs!$B$15,2))))</f>
        <v>93.76</v>
      </c>
      <c r="G180" s="3">
        <f>IF(Inputs!$B$27&lt;&gt;"Ready to model","PENDING INPUTS",MIN(C180+E180,Inputs!$B$9))</f>
        <v>0</v>
      </c>
      <c r="H180" s="3">
        <f>IF(Inputs!$B$27&lt;&gt;"Ready to model","PENDING INPUTS",F180+G180)</f>
        <v>93.76</v>
      </c>
      <c r="I180" s="3">
        <f>IF(Inputs!$B$27&lt;&gt;"Ready to model","PENDING INPUTS",MAX(0,F180+G180-H180))</f>
        <v>0</v>
      </c>
      <c r="J180" s="3">
        <f>IF(Inputs!$B$27&lt;&gt;"Ready to model","PENDING INPUTS",IF(F180+G180&gt;H180,IF(F180+G180=0,0,H180*F180/(F180+G180)),MIN(B180+D180,F180+MAX(0,H180-F180-G180-IF((IF(A180&lt;=Inputs!$B$13,Inputs!$B$12,Inputs!$B$14))&lt;Inputs!$B$5,C180+E180-G180,0)))))</f>
        <v>93.76</v>
      </c>
      <c r="K180" s="3">
        <f>IF(Inputs!$B$27&lt;&gt;"Ready to model","PENDING INPUTS",MIN(C180+E180,MAX(0,H180-J180)))</f>
        <v>0</v>
      </c>
      <c r="L180" s="3">
        <f>IF(Inputs!$B$27&lt;&gt;"Ready to model","PENDING INPUTS",MAX(0,B180+D180-J180))</f>
        <v>4687.9100000000008</v>
      </c>
      <c r="M180" s="3">
        <f>IF(Inputs!$B$27&lt;&gt;"Ready to model","PENDING INPUTS",MAX(0,C180+E180-K180))</f>
        <v>0</v>
      </c>
      <c r="N180" s="3">
        <f>IF(Inputs!$B$27&lt;&gt;"Ready to model","PENDING INPUTS",L180+M180)</f>
        <v>4687.9100000000008</v>
      </c>
      <c r="O180" s="3">
        <f>IF(Inputs!$B$27&lt;&gt;"Ready to model","PENDING INPUTS",D180+E180+O179)</f>
        <v>17604.400000000005</v>
      </c>
      <c r="P180" s="3">
        <f>IF(Inputs!$B$27&lt;&gt;"Ready to model","PENDING INPUTS",J180+K180+P179)</f>
        <v>22990.489999999903</v>
      </c>
    </row>
    <row r="181" spans="1:16" ht="27.95" customHeight="1" x14ac:dyDescent="0.25">
      <c r="A181">
        <v>177</v>
      </c>
      <c r="B181" s="3">
        <f>IF(Inputs!$B$27&lt;&gt;"Ready to model","PENDING INPUTS",L180)</f>
        <v>4687.9100000000008</v>
      </c>
      <c r="C181" s="3">
        <f>IF(Inputs!$B$27&lt;&gt;"Ready to model","PENDING INPUTS",M180)</f>
        <v>0</v>
      </c>
      <c r="D181" s="3">
        <f>IF(Inputs!$B$27&lt;&gt;"Ready to model","PENDING INPUTS",ROUND(B181*(IF(A181&lt;=Inputs!$B$13,Inputs!$B$12,Inputs!$B$14))/12,2))</f>
        <v>93.76</v>
      </c>
      <c r="E181" s="3">
        <f>IF(Inputs!$B$27&lt;&gt;"Ready to model","PENDING INPUTS",ROUND(C181*Inputs!$B$5/12,2))</f>
        <v>0</v>
      </c>
      <c r="F181" s="3">
        <f>IF(Inputs!$B$27&lt;&gt;"Ready to model","PENDING INPUTS",MIN(B181+D181,MAX(Inputs!$B$16,ROUND(B181*Inputs!$B$15,2))))</f>
        <v>93.76</v>
      </c>
      <c r="G181" s="3">
        <f>IF(Inputs!$B$27&lt;&gt;"Ready to model","PENDING INPUTS",MIN(C181+E181,Inputs!$B$9))</f>
        <v>0</v>
      </c>
      <c r="H181" s="3">
        <f>IF(Inputs!$B$27&lt;&gt;"Ready to model","PENDING INPUTS",F181+G181)</f>
        <v>93.76</v>
      </c>
      <c r="I181" s="3">
        <f>IF(Inputs!$B$27&lt;&gt;"Ready to model","PENDING INPUTS",MAX(0,F181+G181-H181))</f>
        <v>0</v>
      </c>
      <c r="J181" s="3">
        <f>IF(Inputs!$B$27&lt;&gt;"Ready to model","PENDING INPUTS",IF(F181+G181&gt;H181,IF(F181+G181=0,0,H181*F181/(F181+G181)),MIN(B181+D181,F181+MAX(0,H181-F181-G181-IF((IF(A181&lt;=Inputs!$B$13,Inputs!$B$12,Inputs!$B$14))&lt;Inputs!$B$5,C181+E181-G181,0)))))</f>
        <v>93.76</v>
      </c>
      <c r="K181" s="3">
        <f>IF(Inputs!$B$27&lt;&gt;"Ready to model","PENDING INPUTS",MIN(C181+E181,MAX(0,H181-J181)))</f>
        <v>0</v>
      </c>
      <c r="L181" s="3">
        <f>IF(Inputs!$B$27&lt;&gt;"Ready to model","PENDING INPUTS",MAX(0,B181+D181-J181))</f>
        <v>4687.9100000000008</v>
      </c>
      <c r="M181" s="3">
        <f>IF(Inputs!$B$27&lt;&gt;"Ready to model","PENDING INPUTS",MAX(0,C181+E181-K181))</f>
        <v>0</v>
      </c>
      <c r="N181" s="3">
        <f>IF(Inputs!$B$27&lt;&gt;"Ready to model","PENDING INPUTS",L181+M181)</f>
        <v>4687.9100000000008</v>
      </c>
      <c r="O181" s="3">
        <f>IF(Inputs!$B$27&lt;&gt;"Ready to model","PENDING INPUTS",D181+E181+O180)</f>
        <v>17698.160000000003</v>
      </c>
      <c r="P181" s="3">
        <f>IF(Inputs!$B$27&lt;&gt;"Ready to model","PENDING INPUTS",J181+K181+P180)</f>
        <v>23084.249999999902</v>
      </c>
    </row>
    <row r="182" spans="1:16" ht="27.95" customHeight="1" x14ac:dyDescent="0.25">
      <c r="A182">
        <v>178</v>
      </c>
      <c r="B182" s="3">
        <f>IF(Inputs!$B$27&lt;&gt;"Ready to model","PENDING INPUTS",L181)</f>
        <v>4687.9100000000008</v>
      </c>
      <c r="C182" s="3">
        <f>IF(Inputs!$B$27&lt;&gt;"Ready to model","PENDING INPUTS",M181)</f>
        <v>0</v>
      </c>
      <c r="D182" s="3">
        <f>IF(Inputs!$B$27&lt;&gt;"Ready to model","PENDING INPUTS",ROUND(B182*(IF(A182&lt;=Inputs!$B$13,Inputs!$B$12,Inputs!$B$14))/12,2))</f>
        <v>93.76</v>
      </c>
      <c r="E182" s="3">
        <f>IF(Inputs!$B$27&lt;&gt;"Ready to model","PENDING INPUTS",ROUND(C182*Inputs!$B$5/12,2))</f>
        <v>0</v>
      </c>
      <c r="F182" s="3">
        <f>IF(Inputs!$B$27&lt;&gt;"Ready to model","PENDING INPUTS",MIN(B182+D182,MAX(Inputs!$B$16,ROUND(B182*Inputs!$B$15,2))))</f>
        <v>93.76</v>
      </c>
      <c r="G182" s="3">
        <f>IF(Inputs!$B$27&lt;&gt;"Ready to model","PENDING INPUTS",MIN(C182+E182,Inputs!$B$9))</f>
        <v>0</v>
      </c>
      <c r="H182" s="3">
        <f>IF(Inputs!$B$27&lt;&gt;"Ready to model","PENDING INPUTS",F182+G182)</f>
        <v>93.76</v>
      </c>
      <c r="I182" s="3">
        <f>IF(Inputs!$B$27&lt;&gt;"Ready to model","PENDING INPUTS",MAX(0,F182+G182-H182))</f>
        <v>0</v>
      </c>
      <c r="J182" s="3">
        <f>IF(Inputs!$B$27&lt;&gt;"Ready to model","PENDING INPUTS",IF(F182+G182&gt;H182,IF(F182+G182=0,0,H182*F182/(F182+G182)),MIN(B182+D182,F182+MAX(0,H182-F182-G182-IF((IF(A182&lt;=Inputs!$B$13,Inputs!$B$12,Inputs!$B$14))&lt;Inputs!$B$5,C182+E182-G182,0)))))</f>
        <v>93.76</v>
      </c>
      <c r="K182" s="3">
        <f>IF(Inputs!$B$27&lt;&gt;"Ready to model","PENDING INPUTS",MIN(C182+E182,MAX(0,H182-J182)))</f>
        <v>0</v>
      </c>
      <c r="L182" s="3">
        <f>IF(Inputs!$B$27&lt;&gt;"Ready to model","PENDING INPUTS",MAX(0,B182+D182-J182))</f>
        <v>4687.9100000000008</v>
      </c>
      <c r="M182" s="3">
        <f>IF(Inputs!$B$27&lt;&gt;"Ready to model","PENDING INPUTS",MAX(0,C182+E182-K182))</f>
        <v>0</v>
      </c>
      <c r="N182" s="3">
        <f>IF(Inputs!$B$27&lt;&gt;"Ready to model","PENDING INPUTS",L182+M182)</f>
        <v>4687.9100000000008</v>
      </c>
      <c r="O182" s="3">
        <f>IF(Inputs!$B$27&lt;&gt;"Ready to model","PENDING INPUTS",D182+E182+O181)</f>
        <v>17791.920000000002</v>
      </c>
      <c r="P182" s="3">
        <f>IF(Inputs!$B$27&lt;&gt;"Ready to model","PENDING INPUTS",J182+K182+P181)</f>
        <v>23178.0099999999</v>
      </c>
    </row>
    <row r="183" spans="1:16" ht="27.95" customHeight="1" x14ac:dyDescent="0.25">
      <c r="A183">
        <v>179</v>
      </c>
      <c r="B183" s="3">
        <f>IF(Inputs!$B$27&lt;&gt;"Ready to model","PENDING INPUTS",L182)</f>
        <v>4687.9100000000008</v>
      </c>
      <c r="C183" s="3">
        <f>IF(Inputs!$B$27&lt;&gt;"Ready to model","PENDING INPUTS",M182)</f>
        <v>0</v>
      </c>
      <c r="D183" s="3">
        <f>IF(Inputs!$B$27&lt;&gt;"Ready to model","PENDING INPUTS",ROUND(B183*(IF(A183&lt;=Inputs!$B$13,Inputs!$B$12,Inputs!$B$14))/12,2))</f>
        <v>93.76</v>
      </c>
      <c r="E183" s="3">
        <f>IF(Inputs!$B$27&lt;&gt;"Ready to model","PENDING INPUTS",ROUND(C183*Inputs!$B$5/12,2))</f>
        <v>0</v>
      </c>
      <c r="F183" s="3">
        <f>IF(Inputs!$B$27&lt;&gt;"Ready to model","PENDING INPUTS",MIN(B183+D183,MAX(Inputs!$B$16,ROUND(B183*Inputs!$B$15,2))))</f>
        <v>93.76</v>
      </c>
      <c r="G183" s="3">
        <f>IF(Inputs!$B$27&lt;&gt;"Ready to model","PENDING INPUTS",MIN(C183+E183,Inputs!$B$9))</f>
        <v>0</v>
      </c>
      <c r="H183" s="3">
        <f>IF(Inputs!$B$27&lt;&gt;"Ready to model","PENDING INPUTS",F183+G183)</f>
        <v>93.76</v>
      </c>
      <c r="I183" s="3">
        <f>IF(Inputs!$B$27&lt;&gt;"Ready to model","PENDING INPUTS",MAX(0,F183+G183-H183))</f>
        <v>0</v>
      </c>
      <c r="J183" s="3">
        <f>IF(Inputs!$B$27&lt;&gt;"Ready to model","PENDING INPUTS",IF(F183+G183&gt;H183,IF(F183+G183=0,0,H183*F183/(F183+G183)),MIN(B183+D183,F183+MAX(0,H183-F183-G183-IF((IF(A183&lt;=Inputs!$B$13,Inputs!$B$12,Inputs!$B$14))&lt;Inputs!$B$5,C183+E183-G183,0)))))</f>
        <v>93.76</v>
      </c>
      <c r="K183" s="3">
        <f>IF(Inputs!$B$27&lt;&gt;"Ready to model","PENDING INPUTS",MIN(C183+E183,MAX(0,H183-J183)))</f>
        <v>0</v>
      </c>
      <c r="L183" s="3">
        <f>IF(Inputs!$B$27&lt;&gt;"Ready to model","PENDING INPUTS",MAX(0,B183+D183-J183))</f>
        <v>4687.9100000000008</v>
      </c>
      <c r="M183" s="3">
        <f>IF(Inputs!$B$27&lt;&gt;"Ready to model","PENDING INPUTS",MAX(0,C183+E183-K183))</f>
        <v>0</v>
      </c>
      <c r="N183" s="3">
        <f>IF(Inputs!$B$27&lt;&gt;"Ready to model","PENDING INPUTS",L183+M183)</f>
        <v>4687.9100000000008</v>
      </c>
      <c r="O183" s="3">
        <f>IF(Inputs!$B$27&lt;&gt;"Ready to model","PENDING INPUTS",D183+E183+O182)</f>
        <v>17885.68</v>
      </c>
      <c r="P183" s="3">
        <f>IF(Inputs!$B$27&lt;&gt;"Ready to model","PENDING INPUTS",J183+K183+P182)</f>
        <v>23271.769999999899</v>
      </c>
    </row>
    <row r="184" spans="1:16" ht="27.95" customHeight="1" x14ac:dyDescent="0.25">
      <c r="A184">
        <v>180</v>
      </c>
      <c r="B184" s="3">
        <f>IF(Inputs!$B$27&lt;&gt;"Ready to model","PENDING INPUTS",L183)</f>
        <v>4687.9100000000008</v>
      </c>
      <c r="C184" s="3">
        <f>IF(Inputs!$B$27&lt;&gt;"Ready to model","PENDING INPUTS",M183)</f>
        <v>0</v>
      </c>
      <c r="D184" s="3">
        <f>IF(Inputs!$B$27&lt;&gt;"Ready to model","PENDING INPUTS",ROUND(B184*(IF(A184&lt;=Inputs!$B$13,Inputs!$B$12,Inputs!$B$14))/12,2))</f>
        <v>93.76</v>
      </c>
      <c r="E184" s="3">
        <f>IF(Inputs!$B$27&lt;&gt;"Ready to model","PENDING INPUTS",ROUND(C184*Inputs!$B$5/12,2))</f>
        <v>0</v>
      </c>
      <c r="F184" s="3">
        <f>IF(Inputs!$B$27&lt;&gt;"Ready to model","PENDING INPUTS",MIN(B184+D184,MAX(Inputs!$B$16,ROUND(B184*Inputs!$B$15,2))))</f>
        <v>93.76</v>
      </c>
      <c r="G184" s="3">
        <f>IF(Inputs!$B$27&lt;&gt;"Ready to model","PENDING INPUTS",MIN(C184+E184,Inputs!$B$9))</f>
        <v>0</v>
      </c>
      <c r="H184" s="3">
        <f>IF(Inputs!$B$27&lt;&gt;"Ready to model","PENDING INPUTS",F184+G184)</f>
        <v>93.76</v>
      </c>
      <c r="I184" s="3">
        <f>IF(Inputs!$B$27&lt;&gt;"Ready to model","PENDING INPUTS",MAX(0,F184+G184-H184))</f>
        <v>0</v>
      </c>
      <c r="J184" s="3">
        <f>IF(Inputs!$B$27&lt;&gt;"Ready to model","PENDING INPUTS",IF(F184+G184&gt;H184,IF(F184+G184=0,0,H184*F184/(F184+G184)),MIN(B184+D184,F184+MAX(0,H184-F184-G184-IF((IF(A184&lt;=Inputs!$B$13,Inputs!$B$12,Inputs!$B$14))&lt;Inputs!$B$5,C184+E184-G184,0)))))</f>
        <v>93.76</v>
      </c>
      <c r="K184" s="3">
        <f>IF(Inputs!$B$27&lt;&gt;"Ready to model","PENDING INPUTS",MIN(C184+E184,MAX(0,H184-J184)))</f>
        <v>0</v>
      </c>
      <c r="L184" s="3">
        <f>IF(Inputs!$B$27&lt;&gt;"Ready to model","PENDING INPUTS",MAX(0,B184+D184-J184))</f>
        <v>4687.9100000000008</v>
      </c>
      <c r="M184" s="3">
        <f>IF(Inputs!$B$27&lt;&gt;"Ready to model","PENDING INPUTS",MAX(0,C184+E184-K184))</f>
        <v>0</v>
      </c>
      <c r="N184" s="3">
        <f>IF(Inputs!$B$27&lt;&gt;"Ready to model","PENDING INPUTS",L184+M184)</f>
        <v>4687.9100000000008</v>
      </c>
      <c r="O184" s="3">
        <f>IF(Inputs!$B$27&lt;&gt;"Ready to model","PENDING INPUTS",D184+E184+O183)</f>
        <v>17979.439999999999</v>
      </c>
      <c r="P184" s="3">
        <f>IF(Inputs!$B$27&lt;&gt;"Ready to model","PENDING INPUTS",J184+K184+P183)</f>
        <v>23365.529999999897</v>
      </c>
    </row>
    <row r="185" spans="1:16" ht="27.95" customHeight="1" x14ac:dyDescent="0.25">
      <c r="A185">
        <v>181</v>
      </c>
      <c r="B185" s="3">
        <f>IF(Inputs!$B$27&lt;&gt;"Ready to model","PENDING INPUTS",L184)</f>
        <v>4687.9100000000008</v>
      </c>
      <c r="C185" s="3">
        <f>IF(Inputs!$B$27&lt;&gt;"Ready to model","PENDING INPUTS",M184)</f>
        <v>0</v>
      </c>
      <c r="D185" s="3">
        <f>IF(Inputs!$B$27&lt;&gt;"Ready to model","PENDING INPUTS",ROUND(B185*(IF(A185&lt;=Inputs!$B$13,Inputs!$B$12,Inputs!$B$14))/12,2))</f>
        <v>93.76</v>
      </c>
      <c r="E185" s="3">
        <f>IF(Inputs!$B$27&lt;&gt;"Ready to model","PENDING INPUTS",ROUND(C185*Inputs!$B$5/12,2))</f>
        <v>0</v>
      </c>
      <c r="F185" s="3">
        <f>IF(Inputs!$B$27&lt;&gt;"Ready to model","PENDING INPUTS",MIN(B185+D185,MAX(Inputs!$B$16,ROUND(B185*Inputs!$B$15,2))))</f>
        <v>93.76</v>
      </c>
      <c r="G185" s="3">
        <f>IF(Inputs!$B$27&lt;&gt;"Ready to model","PENDING INPUTS",MIN(C185+E185,Inputs!$B$9))</f>
        <v>0</v>
      </c>
      <c r="H185" s="3">
        <f>IF(Inputs!$B$27&lt;&gt;"Ready to model","PENDING INPUTS",F185+G185)</f>
        <v>93.76</v>
      </c>
      <c r="I185" s="3">
        <f>IF(Inputs!$B$27&lt;&gt;"Ready to model","PENDING INPUTS",MAX(0,F185+G185-H185))</f>
        <v>0</v>
      </c>
      <c r="J185" s="3">
        <f>IF(Inputs!$B$27&lt;&gt;"Ready to model","PENDING INPUTS",IF(F185+G185&gt;H185,IF(F185+G185=0,0,H185*F185/(F185+G185)),MIN(B185+D185,F185+MAX(0,H185-F185-G185-IF((IF(A185&lt;=Inputs!$B$13,Inputs!$B$12,Inputs!$B$14))&lt;Inputs!$B$5,C185+E185-G185,0)))))</f>
        <v>93.76</v>
      </c>
      <c r="K185" s="3">
        <f>IF(Inputs!$B$27&lt;&gt;"Ready to model","PENDING INPUTS",MIN(C185+E185,MAX(0,H185-J185)))</f>
        <v>0</v>
      </c>
      <c r="L185" s="3">
        <f>IF(Inputs!$B$27&lt;&gt;"Ready to model","PENDING INPUTS",MAX(0,B185+D185-J185))</f>
        <v>4687.9100000000008</v>
      </c>
      <c r="M185" s="3">
        <f>IF(Inputs!$B$27&lt;&gt;"Ready to model","PENDING INPUTS",MAX(0,C185+E185-K185))</f>
        <v>0</v>
      </c>
      <c r="N185" s="3">
        <f>IF(Inputs!$B$27&lt;&gt;"Ready to model","PENDING INPUTS",L185+M185)</f>
        <v>4687.9100000000008</v>
      </c>
      <c r="O185" s="3">
        <f>IF(Inputs!$B$27&lt;&gt;"Ready to model","PENDING INPUTS",D185+E185+O184)</f>
        <v>18073.199999999997</v>
      </c>
      <c r="P185" s="3">
        <f>IF(Inputs!$B$27&lt;&gt;"Ready to model","PENDING INPUTS",J185+K185+P184)</f>
        <v>23459.289999999895</v>
      </c>
    </row>
    <row r="186" spans="1:16" ht="27.95" customHeight="1" x14ac:dyDescent="0.25">
      <c r="A186">
        <v>182</v>
      </c>
      <c r="B186" s="3">
        <f>IF(Inputs!$B$27&lt;&gt;"Ready to model","PENDING INPUTS",L185)</f>
        <v>4687.9100000000008</v>
      </c>
      <c r="C186" s="3">
        <f>IF(Inputs!$B$27&lt;&gt;"Ready to model","PENDING INPUTS",M185)</f>
        <v>0</v>
      </c>
      <c r="D186" s="3">
        <f>IF(Inputs!$B$27&lt;&gt;"Ready to model","PENDING INPUTS",ROUND(B186*(IF(A186&lt;=Inputs!$B$13,Inputs!$B$12,Inputs!$B$14))/12,2))</f>
        <v>93.76</v>
      </c>
      <c r="E186" s="3">
        <f>IF(Inputs!$B$27&lt;&gt;"Ready to model","PENDING INPUTS",ROUND(C186*Inputs!$B$5/12,2))</f>
        <v>0</v>
      </c>
      <c r="F186" s="3">
        <f>IF(Inputs!$B$27&lt;&gt;"Ready to model","PENDING INPUTS",MIN(B186+D186,MAX(Inputs!$B$16,ROUND(B186*Inputs!$B$15,2))))</f>
        <v>93.76</v>
      </c>
      <c r="G186" s="3">
        <f>IF(Inputs!$B$27&lt;&gt;"Ready to model","PENDING INPUTS",MIN(C186+E186,Inputs!$B$9))</f>
        <v>0</v>
      </c>
      <c r="H186" s="3">
        <f>IF(Inputs!$B$27&lt;&gt;"Ready to model","PENDING INPUTS",F186+G186)</f>
        <v>93.76</v>
      </c>
      <c r="I186" s="3">
        <f>IF(Inputs!$B$27&lt;&gt;"Ready to model","PENDING INPUTS",MAX(0,F186+G186-H186))</f>
        <v>0</v>
      </c>
      <c r="J186" s="3">
        <f>IF(Inputs!$B$27&lt;&gt;"Ready to model","PENDING INPUTS",IF(F186+G186&gt;H186,IF(F186+G186=0,0,H186*F186/(F186+G186)),MIN(B186+D186,F186+MAX(0,H186-F186-G186-IF((IF(A186&lt;=Inputs!$B$13,Inputs!$B$12,Inputs!$B$14))&lt;Inputs!$B$5,C186+E186-G186,0)))))</f>
        <v>93.76</v>
      </c>
      <c r="K186" s="3">
        <f>IF(Inputs!$B$27&lt;&gt;"Ready to model","PENDING INPUTS",MIN(C186+E186,MAX(0,H186-J186)))</f>
        <v>0</v>
      </c>
      <c r="L186" s="3">
        <f>IF(Inputs!$B$27&lt;&gt;"Ready to model","PENDING INPUTS",MAX(0,B186+D186-J186))</f>
        <v>4687.9100000000008</v>
      </c>
      <c r="M186" s="3">
        <f>IF(Inputs!$B$27&lt;&gt;"Ready to model","PENDING INPUTS",MAX(0,C186+E186-K186))</f>
        <v>0</v>
      </c>
      <c r="N186" s="3">
        <f>IF(Inputs!$B$27&lt;&gt;"Ready to model","PENDING INPUTS",L186+M186)</f>
        <v>4687.9100000000008</v>
      </c>
      <c r="O186" s="3">
        <f>IF(Inputs!$B$27&lt;&gt;"Ready to model","PENDING INPUTS",D186+E186+O185)</f>
        <v>18166.959999999995</v>
      </c>
      <c r="P186" s="3">
        <f>IF(Inputs!$B$27&lt;&gt;"Ready to model","PENDING INPUTS",J186+K186+P185)</f>
        <v>23553.049999999894</v>
      </c>
    </row>
    <row r="187" spans="1:16" ht="27.95" customHeight="1" x14ac:dyDescent="0.25">
      <c r="A187">
        <v>183</v>
      </c>
      <c r="B187" s="3">
        <f>IF(Inputs!$B$27&lt;&gt;"Ready to model","PENDING INPUTS",L186)</f>
        <v>4687.9100000000008</v>
      </c>
      <c r="C187" s="3">
        <f>IF(Inputs!$B$27&lt;&gt;"Ready to model","PENDING INPUTS",M186)</f>
        <v>0</v>
      </c>
      <c r="D187" s="3">
        <f>IF(Inputs!$B$27&lt;&gt;"Ready to model","PENDING INPUTS",ROUND(B187*(IF(A187&lt;=Inputs!$B$13,Inputs!$B$12,Inputs!$B$14))/12,2))</f>
        <v>93.76</v>
      </c>
      <c r="E187" s="3">
        <f>IF(Inputs!$B$27&lt;&gt;"Ready to model","PENDING INPUTS",ROUND(C187*Inputs!$B$5/12,2))</f>
        <v>0</v>
      </c>
      <c r="F187" s="3">
        <f>IF(Inputs!$B$27&lt;&gt;"Ready to model","PENDING INPUTS",MIN(B187+D187,MAX(Inputs!$B$16,ROUND(B187*Inputs!$B$15,2))))</f>
        <v>93.76</v>
      </c>
      <c r="G187" s="3">
        <f>IF(Inputs!$B$27&lt;&gt;"Ready to model","PENDING INPUTS",MIN(C187+E187,Inputs!$B$9))</f>
        <v>0</v>
      </c>
      <c r="H187" s="3">
        <f>IF(Inputs!$B$27&lt;&gt;"Ready to model","PENDING INPUTS",F187+G187)</f>
        <v>93.76</v>
      </c>
      <c r="I187" s="3">
        <f>IF(Inputs!$B$27&lt;&gt;"Ready to model","PENDING INPUTS",MAX(0,F187+G187-H187))</f>
        <v>0</v>
      </c>
      <c r="J187" s="3">
        <f>IF(Inputs!$B$27&lt;&gt;"Ready to model","PENDING INPUTS",IF(F187+G187&gt;H187,IF(F187+G187=0,0,H187*F187/(F187+G187)),MIN(B187+D187,F187+MAX(0,H187-F187-G187-IF((IF(A187&lt;=Inputs!$B$13,Inputs!$B$12,Inputs!$B$14))&lt;Inputs!$B$5,C187+E187-G187,0)))))</f>
        <v>93.76</v>
      </c>
      <c r="K187" s="3">
        <f>IF(Inputs!$B$27&lt;&gt;"Ready to model","PENDING INPUTS",MIN(C187+E187,MAX(0,H187-J187)))</f>
        <v>0</v>
      </c>
      <c r="L187" s="3">
        <f>IF(Inputs!$B$27&lt;&gt;"Ready to model","PENDING INPUTS",MAX(0,B187+D187-J187))</f>
        <v>4687.9100000000008</v>
      </c>
      <c r="M187" s="3">
        <f>IF(Inputs!$B$27&lt;&gt;"Ready to model","PENDING INPUTS",MAX(0,C187+E187-K187))</f>
        <v>0</v>
      </c>
      <c r="N187" s="3">
        <f>IF(Inputs!$B$27&lt;&gt;"Ready to model","PENDING INPUTS",L187+M187)</f>
        <v>4687.9100000000008</v>
      </c>
      <c r="O187" s="3">
        <f>IF(Inputs!$B$27&lt;&gt;"Ready to model","PENDING INPUTS",D187+E187+O186)</f>
        <v>18260.719999999994</v>
      </c>
      <c r="P187" s="3">
        <f>IF(Inputs!$B$27&lt;&gt;"Ready to model","PENDING INPUTS",J187+K187+P186)</f>
        <v>23646.809999999892</v>
      </c>
    </row>
    <row r="188" spans="1:16" ht="27.95" customHeight="1" x14ac:dyDescent="0.25">
      <c r="A188">
        <v>184</v>
      </c>
      <c r="B188" s="3">
        <f>IF(Inputs!$B$27&lt;&gt;"Ready to model","PENDING INPUTS",L187)</f>
        <v>4687.9100000000008</v>
      </c>
      <c r="C188" s="3">
        <f>IF(Inputs!$B$27&lt;&gt;"Ready to model","PENDING INPUTS",M187)</f>
        <v>0</v>
      </c>
      <c r="D188" s="3">
        <f>IF(Inputs!$B$27&lt;&gt;"Ready to model","PENDING INPUTS",ROUND(B188*(IF(A188&lt;=Inputs!$B$13,Inputs!$B$12,Inputs!$B$14))/12,2))</f>
        <v>93.76</v>
      </c>
      <c r="E188" s="3">
        <f>IF(Inputs!$B$27&lt;&gt;"Ready to model","PENDING INPUTS",ROUND(C188*Inputs!$B$5/12,2))</f>
        <v>0</v>
      </c>
      <c r="F188" s="3">
        <f>IF(Inputs!$B$27&lt;&gt;"Ready to model","PENDING INPUTS",MIN(B188+D188,MAX(Inputs!$B$16,ROUND(B188*Inputs!$B$15,2))))</f>
        <v>93.76</v>
      </c>
      <c r="G188" s="3">
        <f>IF(Inputs!$B$27&lt;&gt;"Ready to model","PENDING INPUTS",MIN(C188+E188,Inputs!$B$9))</f>
        <v>0</v>
      </c>
      <c r="H188" s="3">
        <f>IF(Inputs!$B$27&lt;&gt;"Ready to model","PENDING INPUTS",F188+G188)</f>
        <v>93.76</v>
      </c>
      <c r="I188" s="3">
        <f>IF(Inputs!$B$27&lt;&gt;"Ready to model","PENDING INPUTS",MAX(0,F188+G188-H188))</f>
        <v>0</v>
      </c>
      <c r="J188" s="3">
        <f>IF(Inputs!$B$27&lt;&gt;"Ready to model","PENDING INPUTS",IF(F188+G188&gt;H188,IF(F188+G188=0,0,H188*F188/(F188+G188)),MIN(B188+D188,F188+MAX(0,H188-F188-G188-IF((IF(A188&lt;=Inputs!$B$13,Inputs!$B$12,Inputs!$B$14))&lt;Inputs!$B$5,C188+E188-G188,0)))))</f>
        <v>93.76</v>
      </c>
      <c r="K188" s="3">
        <f>IF(Inputs!$B$27&lt;&gt;"Ready to model","PENDING INPUTS",MIN(C188+E188,MAX(0,H188-J188)))</f>
        <v>0</v>
      </c>
      <c r="L188" s="3">
        <f>IF(Inputs!$B$27&lt;&gt;"Ready to model","PENDING INPUTS",MAX(0,B188+D188-J188))</f>
        <v>4687.9100000000008</v>
      </c>
      <c r="M188" s="3">
        <f>IF(Inputs!$B$27&lt;&gt;"Ready to model","PENDING INPUTS",MAX(0,C188+E188-K188))</f>
        <v>0</v>
      </c>
      <c r="N188" s="3">
        <f>IF(Inputs!$B$27&lt;&gt;"Ready to model","PENDING INPUTS",L188+M188)</f>
        <v>4687.9100000000008</v>
      </c>
      <c r="O188" s="3">
        <f>IF(Inputs!$B$27&lt;&gt;"Ready to model","PENDING INPUTS",D188+E188+O187)</f>
        <v>18354.479999999992</v>
      </c>
      <c r="P188" s="3">
        <f>IF(Inputs!$B$27&lt;&gt;"Ready to model","PENDING INPUTS",J188+K188+P187)</f>
        <v>23740.569999999891</v>
      </c>
    </row>
    <row r="189" spans="1:16" ht="27.95" customHeight="1" x14ac:dyDescent="0.25">
      <c r="A189">
        <v>185</v>
      </c>
      <c r="B189" s="3">
        <f>IF(Inputs!$B$27&lt;&gt;"Ready to model","PENDING INPUTS",L188)</f>
        <v>4687.9100000000008</v>
      </c>
      <c r="C189" s="3">
        <f>IF(Inputs!$B$27&lt;&gt;"Ready to model","PENDING INPUTS",M188)</f>
        <v>0</v>
      </c>
      <c r="D189" s="3">
        <f>IF(Inputs!$B$27&lt;&gt;"Ready to model","PENDING INPUTS",ROUND(B189*(IF(A189&lt;=Inputs!$B$13,Inputs!$B$12,Inputs!$B$14))/12,2))</f>
        <v>93.76</v>
      </c>
      <c r="E189" s="3">
        <f>IF(Inputs!$B$27&lt;&gt;"Ready to model","PENDING INPUTS",ROUND(C189*Inputs!$B$5/12,2))</f>
        <v>0</v>
      </c>
      <c r="F189" s="3">
        <f>IF(Inputs!$B$27&lt;&gt;"Ready to model","PENDING INPUTS",MIN(B189+D189,MAX(Inputs!$B$16,ROUND(B189*Inputs!$B$15,2))))</f>
        <v>93.76</v>
      </c>
      <c r="G189" s="3">
        <f>IF(Inputs!$B$27&lt;&gt;"Ready to model","PENDING INPUTS",MIN(C189+E189,Inputs!$B$9))</f>
        <v>0</v>
      </c>
      <c r="H189" s="3">
        <f>IF(Inputs!$B$27&lt;&gt;"Ready to model","PENDING INPUTS",F189+G189)</f>
        <v>93.76</v>
      </c>
      <c r="I189" s="3">
        <f>IF(Inputs!$B$27&lt;&gt;"Ready to model","PENDING INPUTS",MAX(0,F189+G189-H189))</f>
        <v>0</v>
      </c>
      <c r="J189" s="3">
        <f>IF(Inputs!$B$27&lt;&gt;"Ready to model","PENDING INPUTS",IF(F189+G189&gt;H189,IF(F189+G189=0,0,H189*F189/(F189+G189)),MIN(B189+D189,F189+MAX(0,H189-F189-G189-IF((IF(A189&lt;=Inputs!$B$13,Inputs!$B$12,Inputs!$B$14))&lt;Inputs!$B$5,C189+E189-G189,0)))))</f>
        <v>93.76</v>
      </c>
      <c r="K189" s="3">
        <f>IF(Inputs!$B$27&lt;&gt;"Ready to model","PENDING INPUTS",MIN(C189+E189,MAX(0,H189-J189)))</f>
        <v>0</v>
      </c>
      <c r="L189" s="3">
        <f>IF(Inputs!$B$27&lt;&gt;"Ready to model","PENDING INPUTS",MAX(0,B189+D189-J189))</f>
        <v>4687.9100000000008</v>
      </c>
      <c r="M189" s="3">
        <f>IF(Inputs!$B$27&lt;&gt;"Ready to model","PENDING INPUTS",MAX(0,C189+E189-K189))</f>
        <v>0</v>
      </c>
      <c r="N189" s="3">
        <f>IF(Inputs!$B$27&lt;&gt;"Ready to model","PENDING INPUTS",L189+M189)</f>
        <v>4687.9100000000008</v>
      </c>
      <c r="O189" s="3">
        <f>IF(Inputs!$B$27&lt;&gt;"Ready to model","PENDING INPUTS",D189+E189+O188)</f>
        <v>18448.239999999991</v>
      </c>
      <c r="P189" s="3">
        <f>IF(Inputs!$B$27&lt;&gt;"Ready to model","PENDING INPUTS",J189+K189+P188)</f>
        <v>23834.329999999889</v>
      </c>
    </row>
    <row r="190" spans="1:16" ht="27.95" customHeight="1" x14ac:dyDescent="0.25">
      <c r="A190">
        <v>186</v>
      </c>
      <c r="B190" s="3">
        <f>IF(Inputs!$B$27&lt;&gt;"Ready to model","PENDING INPUTS",L189)</f>
        <v>4687.9100000000008</v>
      </c>
      <c r="C190" s="3">
        <f>IF(Inputs!$B$27&lt;&gt;"Ready to model","PENDING INPUTS",M189)</f>
        <v>0</v>
      </c>
      <c r="D190" s="3">
        <f>IF(Inputs!$B$27&lt;&gt;"Ready to model","PENDING INPUTS",ROUND(B190*(IF(A190&lt;=Inputs!$B$13,Inputs!$B$12,Inputs!$B$14))/12,2))</f>
        <v>93.76</v>
      </c>
      <c r="E190" s="3">
        <f>IF(Inputs!$B$27&lt;&gt;"Ready to model","PENDING INPUTS",ROUND(C190*Inputs!$B$5/12,2))</f>
        <v>0</v>
      </c>
      <c r="F190" s="3">
        <f>IF(Inputs!$B$27&lt;&gt;"Ready to model","PENDING INPUTS",MIN(B190+D190,MAX(Inputs!$B$16,ROUND(B190*Inputs!$B$15,2))))</f>
        <v>93.76</v>
      </c>
      <c r="G190" s="3">
        <f>IF(Inputs!$B$27&lt;&gt;"Ready to model","PENDING INPUTS",MIN(C190+E190,Inputs!$B$9))</f>
        <v>0</v>
      </c>
      <c r="H190" s="3">
        <f>IF(Inputs!$B$27&lt;&gt;"Ready to model","PENDING INPUTS",F190+G190)</f>
        <v>93.76</v>
      </c>
      <c r="I190" s="3">
        <f>IF(Inputs!$B$27&lt;&gt;"Ready to model","PENDING INPUTS",MAX(0,F190+G190-H190))</f>
        <v>0</v>
      </c>
      <c r="J190" s="3">
        <f>IF(Inputs!$B$27&lt;&gt;"Ready to model","PENDING INPUTS",IF(F190+G190&gt;H190,IF(F190+G190=0,0,H190*F190/(F190+G190)),MIN(B190+D190,F190+MAX(0,H190-F190-G190-IF((IF(A190&lt;=Inputs!$B$13,Inputs!$B$12,Inputs!$B$14))&lt;Inputs!$B$5,C190+E190-G190,0)))))</f>
        <v>93.76</v>
      </c>
      <c r="K190" s="3">
        <f>IF(Inputs!$B$27&lt;&gt;"Ready to model","PENDING INPUTS",MIN(C190+E190,MAX(0,H190-J190)))</f>
        <v>0</v>
      </c>
      <c r="L190" s="3">
        <f>IF(Inputs!$B$27&lt;&gt;"Ready to model","PENDING INPUTS",MAX(0,B190+D190-J190))</f>
        <v>4687.9100000000008</v>
      </c>
      <c r="M190" s="3">
        <f>IF(Inputs!$B$27&lt;&gt;"Ready to model","PENDING INPUTS",MAX(0,C190+E190-K190))</f>
        <v>0</v>
      </c>
      <c r="N190" s="3">
        <f>IF(Inputs!$B$27&lt;&gt;"Ready to model","PENDING INPUTS",L190+M190)</f>
        <v>4687.9100000000008</v>
      </c>
      <c r="O190" s="3">
        <f>IF(Inputs!$B$27&lt;&gt;"Ready to model","PENDING INPUTS",D190+E190+O189)</f>
        <v>18541.999999999989</v>
      </c>
      <c r="P190" s="3">
        <f>IF(Inputs!$B$27&lt;&gt;"Ready to model","PENDING INPUTS",J190+K190+P189)</f>
        <v>23928.089999999887</v>
      </c>
    </row>
    <row r="191" spans="1:16" ht="27.95" customHeight="1" x14ac:dyDescent="0.25">
      <c r="A191">
        <v>187</v>
      </c>
      <c r="B191" s="3">
        <f>IF(Inputs!$B$27&lt;&gt;"Ready to model","PENDING INPUTS",L190)</f>
        <v>4687.9100000000008</v>
      </c>
      <c r="C191" s="3">
        <f>IF(Inputs!$B$27&lt;&gt;"Ready to model","PENDING INPUTS",M190)</f>
        <v>0</v>
      </c>
      <c r="D191" s="3">
        <f>IF(Inputs!$B$27&lt;&gt;"Ready to model","PENDING INPUTS",ROUND(B191*(IF(A191&lt;=Inputs!$B$13,Inputs!$B$12,Inputs!$B$14))/12,2))</f>
        <v>93.76</v>
      </c>
      <c r="E191" s="3">
        <f>IF(Inputs!$B$27&lt;&gt;"Ready to model","PENDING INPUTS",ROUND(C191*Inputs!$B$5/12,2))</f>
        <v>0</v>
      </c>
      <c r="F191" s="3">
        <f>IF(Inputs!$B$27&lt;&gt;"Ready to model","PENDING INPUTS",MIN(B191+D191,MAX(Inputs!$B$16,ROUND(B191*Inputs!$B$15,2))))</f>
        <v>93.76</v>
      </c>
      <c r="G191" s="3">
        <f>IF(Inputs!$B$27&lt;&gt;"Ready to model","PENDING INPUTS",MIN(C191+E191,Inputs!$B$9))</f>
        <v>0</v>
      </c>
      <c r="H191" s="3">
        <f>IF(Inputs!$B$27&lt;&gt;"Ready to model","PENDING INPUTS",F191+G191)</f>
        <v>93.76</v>
      </c>
      <c r="I191" s="3">
        <f>IF(Inputs!$B$27&lt;&gt;"Ready to model","PENDING INPUTS",MAX(0,F191+G191-H191))</f>
        <v>0</v>
      </c>
      <c r="J191" s="3">
        <f>IF(Inputs!$B$27&lt;&gt;"Ready to model","PENDING INPUTS",IF(F191+G191&gt;H191,IF(F191+G191=0,0,H191*F191/(F191+G191)),MIN(B191+D191,F191+MAX(0,H191-F191-G191-IF((IF(A191&lt;=Inputs!$B$13,Inputs!$B$12,Inputs!$B$14))&lt;Inputs!$B$5,C191+E191-G191,0)))))</f>
        <v>93.76</v>
      </c>
      <c r="K191" s="3">
        <f>IF(Inputs!$B$27&lt;&gt;"Ready to model","PENDING INPUTS",MIN(C191+E191,MAX(0,H191-J191)))</f>
        <v>0</v>
      </c>
      <c r="L191" s="3">
        <f>IF(Inputs!$B$27&lt;&gt;"Ready to model","PENDING INPUTS",MAX(0,B191+D191-J191))</f>
        <v>4687.9100000000008</v>
      </c>
      <c r="M191" s="3">
        <f>IF(Inputs!$B$27&lt;&gt;"Ready to model","PENDING INPUTS",MAX(0,C191+E191-K191))</f>
        <v>0</v>
      </c>
      <c r="N191" s="3">
        <f>IF(Inputs!$B$27&lt;&gt;"Ready to model","PENDING INPUTS",L191+M191)</f>
        <v>4687.9100000000008</v>
      </c>
      <c r="O191" s="3">
        <f>IF(Inputs!$B$27&lt;&gt;"Ready to model","PENDING INPUTS",D191+E191+O190)</f>
        <v>18635.759999999987</v>
      </c>
      <c r="P191" s="3">
        <f>IF(Inputs!$B$27&lt;&gt;"Ready to model","PENDING INPUTS",J191+K191+P190)</f>
        <v>24021.849999999886</v>
      </c>
    </row>
    <row r="192" spans="1:16" ht="27.95" customHeight="1" x14ac:dyDescent="0.25">
      <c r="A192">
        <v>188</v>
      </c>
      <c r="B192" s="3">
        <f>IF(Inputs!$B$27&lt;&gt;"Ready to model","PENDING INPUTS",L191)</f>
        <v>4687.9100000000008</v>
      </c>
      <c r="C192" s="3">
        <f>IF(Inputs!$B$27&lt;&gt;"Ready to model","PENDING INPUTS",M191)</f>
        <v>0</v>
      </c>
      <c r="D192" s="3">
        <f>IF(Inputs!$B$27&lt;&gt;"Ready to model","PENDING INPUTS",ROUND(B192*(IF(A192&lt;=Inputs!$B$13,Inputs!$B$12,Inputs!$B$14))/12,2))</f>
        <v>93.76</v>
      </c>
      <c r="E192" s="3">
        <f>IF(Inputs!$B$27&lt;&gt;"Ready to model","PENDING INPUTS",ROUND(C192*Inputs!$B$5/12,2))</f>
        <v>0</v>
      </c>
      <c r="F192" s="3">
        <f>IF(Inputs!$B$27&lt;&gt;"Ready to model","PENDING INPUTS",MIN(B192+D192,MAX(Inputs!$B$16,ROUND(B192*Inputs!$B$15,2))))</f>
        <v>93.76</v>
      </c>
      <c r="G192" s="3">
        <f>IF(Inputs!$B$27&lt;&gt;"Ready to model","PENDING INPUTS",MIN(C192+E192,Inputs!$B$9))</f>
        <v>0</v>
      </c>
      <c r="H192" s="3">
        <f>IF(Inputs!$B$27&lt;&gt;"Ready to model","PENDING INPUTS",F192+G192)</f>
        <v>93.76</v>
      </c>
      <c r="I192" s="3">
        <f>IF(Inputs!$B$27&lt;&gt;"Ready to model","PENDING INPUTS",MAX(0,F192+G192-H192))</f>
        <v>0</v>
      </c>
      <c r="J192" s="3">
        <f>IF(Inputs!$B$27&lt;&gt;"Ready to model","PENDING INPUTS",IF(F192+G192&gt;H192,IF(F192+G192=0,0,H192*F192/(F192+G192)),MIN(B192+D192,F192+MAX(0,H192-F192-G192-IF((IF(A192&lt;=Inputs!$B$13,Inputs!$B$12,Inputs!$B$14))&lt;Inputs!$B$5,C192+E192-G192,0)))))</f>
        <v>93.76</v>
      </c>
      <c r="K192" s="3">
        <f>IF(Inputs!$B$27&lt;&gt;"Ready to model","PENDING INPUTS",MIN(C192+E192,MAX(0,H192-J192)))</f>
        <v>0</v>
      </c>
      <c r="L192" s="3">
        <f>IF(Inputs!$B$27&lt;&gt;"Ready to model","PENDING INPUTS",MAX(0,B192+D192-J192))</f>
        <v>4687.9100000000008</v>
      </c>
      <c r="M192" s="3">
        <f>IF(Inputs!$B$27&lt;&gt;"Ready to model","PENDING INPUTS",MAX(0,C192+E192-K192))</f>
        <v>0</v>
      </c>
      <c r="N192" s="3">
        <f>IF(Inputs!$B$27&lt;&gt;"Ready to model","PENDING INPUTS",L192+M192)</f>
        <v>4687.9100000000008</v>
      </c>
      <c r="O192" s="3">
        <f>IF(Inputs!$B$27&lt;&gt;"Ready to model","PENDING INPUTS",D192+E192+O191)</f>
        <v>18729.519999999986</v>
      </c>
      <c r="P192" s="3">
        <f>IF(Inputs!$B$27&lt;&gt;"Ready to model","PENDING INPUTS",J192+K192+P191)</f>
        <v>24115.609999999884</v>
      </c>
    </row>
    <row r="193" spans="1:16" ht="27.95" customHeight="1" x14ac:dyDescent="0.25">
      <c r="A193">
        <v>189</v>
      </c>
      <c r="B193" s="3">
        <f>IF(Inputs!$B$27&lt;&gt;"Ready to model","PENDING INPUTS",L192)</f>
        <v>4687.9100000000008</v>
      </c>
      <c r="C193" s="3">
        <f>IF(Inputs!$B$27&lt;&gt;"Ready to model","PENDING INPUTS",M192)</f>
        <v>0</v>
      </c>
      <c r="D193" s="3">
        <f>IF(Inputs!$B$27&lt;&gt;"Ready to model","PENDING INPUTS",ROUND(B193*(IF(A193&lt;=Inputs!$B$13,Inputs!$B$12,Inputs!$B$14))/12,2))</f>
        <v>93.76</v>
      </c>
      <c r="E193" s="3">
        <f>IF(Inputs!$B$27&lt;&gt;"Ready to model","PENDING INPUTS",ROUND(C193*Inputs!$B$5/12,2))</f>
        <v>0</v>
      </c>
      <c r="F193" s="3">
        <f>IF(Inputs!$B$27&lt;&gt;"Ready to model","PENDING INPUTS",MIN(B193+D193,MAX(Inputs!$B$16,ROUND(B193*Inputs!$B$15,2))))</f>
        <v>93.76</v>
      </c>
      <c r="G193" s="3">
        <f>IF(Inputs!$B$27&lt;&gt;"Ready to model","PENDING INPUTS",MIN(C193+E193,Inputs!$B$9))</f>
        <v>0</v>
      </c>
      <c r="H193" s="3">
        <f>IF(Inputs!$B$27&lt;&gt;"Ready to model","PENDING INPUTS",F193+G193)</f>
        <v>93.76</v>
      </c>
      <c r="I193" s="3">
        <f>IF(Inputs!$B$27&lt;&gt;"Ready to model","PENDING INPUTS",MAX(0,F193+G193-H193))</f>
        <v>0</v>
      </c>
      <c r="J193" s="3">
        <f>IF(Inputs!$B$27&lt;&gt;"Ready to model","PENDING INPUTS",IF(F193+G193&gt;H193,IF(F193+G193=0,0,H193*F193/(F193+G193)),MIN(B193+D193,F193+MAX(0,H193-F193-G193-IF((IF(A193&lt;=Inputs!$B$13,Inputs!$B$12,Inputs!$B$14))&lt;Inputs!$B$5,C193+E193-G193,0)))))</f>
        <v>93.76</v>
      </c>
      <c r="K193" s="3">
        <f>IF(Inputs!$B$27&lt;&gt;"Ready to model","PENDING INPUTS",MIN(C193+E193,MAX(0,H193-J193)))</f>
        <v>0</v>
      </c>
      <c r="L193" s="3">
        <f>IF(Inputs!$B$27&lt;&gt;"Ready to model","PENDING INPUTS",MAX(0,B193+D193-J193))</f>
        <v>4687.9100000000008</v>
      </c>
      <c r="M193" s="3">
        <f>IF(Inputs!$B$27&lt;&gt;"Ready to model","PENDING INPUTS",MAX(0,C193+E193-K193))</f>
        <v>0</v>
      </c>
      <c r="N193" s="3">
        <f>IF(Inputs!$B$27&lt;&gt;"Ready to model","PENDING INPUTS",L193+M193)</f>
        <v>4687.9100000000008</v>
      </c>
      <c r="O193" s="3">
        <f>IF(Inputs!$B$27&lt;&gt;"Ready to model","PENDING INPUTS",D193+E193+O192)</f>
        <v>18823.279999999984</v>
      </c>
      <c r="P193" s="3">
        <f>IF(Inputs!$B$27&lt;&gt;"Ready to model","PENDING INPUTS",J193+K193+P192)</f>
        <v>24209.369999999883</v>
      </c>
    </row>
    <row r="194" spans="1:16" ht="27.95" customHeight="1" x14ac:dyDescent="0.25">
      <c r="A194">
        <v>190</v>
      </c>
      <c r="B194" s="3">
        <f>IF(Inputs!$B$27&lt;&gt;"Ready to model","PENDING INPUTS",L193)</f>
        <v>4687.9100000000008</v>
      </c>
      <c r="C194" s="3">
        <f>IF(Inputs!$B$27&lt;&gt;"Ready to model","PENDING INPUTS",M193)</f>
        <v>0</v>
      </c>
      <c r="D194" s="3">
        <f>IF(Inputs!$B$27&lt;&gt;"Ready to model","PENDING INPUTS",ROUND(B194*(IF(A194&lt;=Inputs!$B$13,Inputs!$B$12,Inputs!$B$14))/12,2))</f>
        <v>93.76</v>
      </c>
      <c r="E194" s="3">
        <f>IF(Inputs!$B$27&lt;&gt;"Ready to model","PENDING INPUTS",ROUND(C194*Inputs!$B$5/12,2))</f>
        <v>0</v>
      </c>
      <c r="F194" s="3">
        <f>IF(Inputs!$B$27&lt;&gt;"Ready to model","PENDING INPUTS",MIN(B194+D194,MAX(Inputs!$B$16,ROUND(B194*Inputs!$B$15,2))))</f>
        <v>93.76</v>
      </c>
      <c r="G194" s="3">
        <f>IF(Inputs!$B$27&lt;&gt;"Ready to model","PENDING INPUTS",MIN(C194+E194,Inputs!$B$9))</f>
        <v>0</v>
      </c>
      <c r="H194" s="3">
        <f>IF(Inputs!$B$27&lt;&gt;"Ready to model","PENDING INPUTS",F194+G194)</f>
        <v>93.76</v>
      </c>
      <c r="I194" s="3">
        <f>IF(Inputs!$B$27&lt;&gt;"Ready to model","PENDING INPUTS",MAX(0,F194+G194-H194))</f>
        <v>0</v>
      </c>
      <c r="J194" s="3">
        <f>IF(Inputs!$B$27&lt;&gt;"Ready to model","PENDING INPUTS",IF(F194+G194&gt;H194,IF(F194+G194=0,0,H194*F194/(F194+G194)),MIN(B194+D194,F194+MAX(0,H194-F194-G194-IF((IF(A194&lt;=Inputs!$B$13,Inputs!$B$12,Inputs!$B$14))&lt;Inputs!$B$5,C194+E194-G194,0)))))</f>
        <v>93.76</v>
      </c>
      <c r="K194" s="3">
        <f>IF(Inputs!$B$27&lt;&gt;"Ready to model","PENDING INPUTS",MIN(C194+E194,MAX(0,H194-J194)))</f>
        <v>0</v>
      </c>
      <c r="L194" s="3">
        <f>IF(Inputs!$B$27&lt;&gt;"Ready to model","PENDING INPUTS",MAX(0,B194+D194-J194))</f>
        <v>4687.9100000000008</v>
      </c>
      <c r="M194" s="3">
        <f>IF(Inputs!$B$27&lt;&gt;"Ready to model","PENDING INPUTS",MAX(0,C194+E194-K194))</f>
        <v>0</v>
      </c>
      <c r="N194" s="3">
        <f>IF(Inputs!$B$27&lt;&gt;"Ready to model","PENDING INPUTS",L194+M194)</f>
        <v>4687.9100000000008</v>
      </c>
      <c r="O194" s="3">
        <f>IF(Inputs!$B$27&lt;&gt;"Ready to model","PENDING INPUTS",D194+E194+O193)</f>
        <v>18917.039999999983</v>
      </c>
      <c r="P194" s="3">
        <f>IF(Inputs!$B$27&lt;&gt;"Ready to model","PENDING INPUTS",J194+K194+P193)</f>
        <v>24303.129999999881</v>
      </c>
    </row>
    <row r="195" spans="1:16" ht="27.95" customHeight="1" x14ac:dyDescent="0.25">
      <c r="A195">
        <v>191</v>
      </c>
      <c r="B195" s="3">
        <f>IF(Inputs!$B$27&lt;&gt;"Ready to model","PENDING INPUTS",L194)</f>
        <v>4687.9100000000008</v>
      </c>
      <c r="C195" s="3">
        <f>IF(Inputs!$B$27&lt;&gt;"Ready to model","PENDING INPUTS",M194)</f>
        <v>0</v>
      </c>
      <c r="D195" s="3">
        <f>IF(Inputs!$B$27&lt;&gt;"Ready to model","PENDING INPUTS",ROUND(B195*(IF(A195&lt;=Inputs!$B$13,Inputs!$B$12,Inputs!$B$14))/12,2))</f>
        <v>93.76</v>
      </c>
      <c r="E195" s="3">
        <f>IF(Inputs!$B$27&lt;&gt;"Ready to model","PENDING INPUTS",ROUND(C195*Inputs!$B$5/12,2))</f>
        <v>0</v>
      </c>
      <c r="F195" s="3">
        <f>IF(Inputs!$B$27&lt;&gt;"Ready to model","PENDING INPUTS",MIN(B195+D195,MAX(Inputs!$B$16,ROUND(B195*Inputs!$B$15,2))))</f>
        <v>93.76</v>
      </c>
      <c r="G195" s="3">
        <f>IF(Inputs!$B$27&lt;&gt;"Ready to model","PENDING INPUTS",MIN(C195+E195,Inputs!$B$9))</f>
        <v>0</v>
      </c>
      <c r="H195" s="3">
        <f>IF(Inputs!$B$27&lt;&gt;"Ready to model","PENDING INPUTS",F195+G195)</f>
        <v>93.76</v>
      </c>
      <c r="I195" s="3">
        <f>IF(Inputs!$B$27&lt;&gt;"Ready to model","PENDING INPUTS",MAX(0,F195+G195-H195))</f>
        <v>0</v>
      </c>
      <c r="J195" s="3">
        <f>IF(Inputs!$B$27&lt;&gt;"Ready to model","PENDING INPUTS",IF(F195+G195&gt;H195,IF(F195+G195=0,0,H195*F195/(F195+G195)),MIN(B195+D195,F195+MAX(0,H195-F195-G195-IF((IF(A195&lt;=Inputs!$B$13,Inputs!$B$12,Inputs!$B$14))&lt;Inputs!$B$5,C195+E195-G195,0)))))</f>
        <v>93.76</v>
      </c>
      <c r="K195" s="3">
        <f>IF(Inputs!$B$27&lt;&gt;"Ready to model","PENDING INPUTS",MIN(C195+E195,MAX(0,H195-J195)))</f>
        <v>0</v>
      </c>
      <c r="L195" s="3">
        <f>IF(Inputs!$B$27&lt;&gt;"Ready to model","PENDING INPUTS",MAX(0,B195+D195-J195))</f>
        <v>4687.9100000000008</v>
      </c>
      <c r="M195" s="3">
        <f>IF(Inputs!$B$27&lt;&gt;"Ready to model","PENDING INPUTS",MAX(0,C195+E195-K195))</f>
        <v>0</v>
      </c>
      <c r="N195" s="3">
        <f>IF(Inputs!$B$27&lt;&gt;"Ready to model","PENDING INPUTS",L195+M195)</f>
        <v>4687.9100000000008</v>
      </c>
      <c r="O195" s="3">
        <f>IF(Inputs!$B$27&lt;&gt;"Ready to model","PENDING INPUTS",D195+E195+O194)</f>
        <v>19010.799999999981</v>
      </c>
      <c r="P195" s="3">
        <f>IF(Inputs!$B$27&lt;&gt;"Ready to model","PENDING INPUTS",J195+K195+P194)</f>
        <v>24396.889999999879</v>
      </c>
    </row>
    <row r="196" spans="1:16" ht="27.95" customHeight="1" x14ac:dyDescent="0.25">
      <c r="A196">
        <v>192</v>
      </c>
      <c r="B196" s="3">
        <f>IF(Inputs!$B$27&lt;&gt;"Ready to model","PENDING INPUTS",L195)</f>
        <v>4687.9100000000008</v>
      </c>
      <c r="C196" s="3">
        <f>IF(Inputs!$B$27&lt;&gt;"Ready to model","PENDING INPUTS",M195)</f>
        <v>0</v>
      </c>
      <c r="D196" s="3">
        <f>IF(Inputs!$B$27&lt;&gt;"Ready to model","PENDING INPUTS",ROUND(B196*(IF(A196&lt;=Inputs!$B$13,Inputs!$B$12,Inputs!$B$14))/12,2))</f>
        <v>93.76</v>
      </c>
      <c r="E196" s="3">
        <f>IF(Inputs!$B$27&lt;&gt;"Ready to model","PENDING INPUTS",ROUND(C196*Inputs!$B$5/12,2))</f>
        <v>0</v>
      </c>
      <c r="F196" s="3">
        <f>IF(Inputs!$B$27&lt;&gt;"Ready to model","PENDING INPUTS",MIN(B196+D196,MAX(Inputs!$B$16,ROUND(B196*Inputs!$B$15,2))))</f>
        <v>93.76</v>
      </c>
      <c r="G196" s="3">
        <f>IF(Inputs!$B$27&lt;&gt;"Ready to model","PENDING INPUTS",MIN(C196+E196,Inputs!$B$9))</f>
        <v>0</v>
      </c>
      <c r="H196" s="3">
        <f>IF(Inputs!$B$27&lt;&gt;"Ready to model","PENDING INPUTS",F196+G196)</f>
        <v>93.76</v>
      </c>
      <c r="I196" s="3">
        <f>IF(Inputs!$B$27&lt;&gt;"Ready to model","PENDING INPUTS",MAX(0,F196+G196-H196))</f>
        <v>0</v>
      </c>
      <c r="J196" s="3">
        <f>IF(Inputs!$B$27&lt;&gt;"Ready to model","PENDING INPUTS",IF(F196+G196&gt;H196,IF(F196+G196=0,0,H196*F196/(F196+G196)),MIN(B196+D196,F196+MAX(0,H196-F196-G196-IF((IF(A196&lt;=Inputs!$B$13,Inputs!$B$12,Inputs!$B$14))&lt;Inputs!$B$5,C196+E196-G196,0)))))</f>
        <v>93.76</v>
      </c>
      <c r="K196" s="3">
        <f>IF(Inputs!$B$27&lt;&gt;"Ready to model","PENDING INPUTS",MIN(C196+E196,MAX(0,H196-J196)))</f>
        <v>0</v>
      </c>
      <c r="L196" s="3">
        <f>IF(Inputs!$B$27&lt;&gt;"Ready to model","PENDING INPUTS",MAX(0,B196+D196-J196))</f>
        <v>4687.9100000000008</v>
      </c>
      <c r="M196" s="3">
        <f>IF(Inputs!$B$27&lt;&gt;"Ready to model","PENDING INPUTS",MAX(0,C196+E196-K196))</f>
        <v>0</v>
      </c>
      <c r="N196" s="3">
        <f>IF(Inputs!$B$27&lt;&gt;"Ready to model","PENDING INPUTS",L196+M196)</f>
        <v>4687.9100000000008</v>
      </c>
      <c r="O196" s="3">
        <f>IF(Inputs!$B$27&lt;&gt;"Ready to model","PENDING INPUTS",D196+E196+O195)</f>
        <v>19104.559999999979</v>
      </c>
      <c r="P196" s="3">
        <f>IF(Inputs!$B$27&lt;&gt;"Ready to model","PENDING INPUTS",J196+K196+P195)</f>
        <v>24490.649999999878</v>
      </c>
    </row>
    <row r="197" spans="1:16" ht="27.95" customHeight="1" x14ac:dyDescent="0.25">
      <c r="A197">
        <v>193</v>
      </c>
      <c r="B197" s="3">
        <f>IF(Inputs!$B$27&lt;&gt;"Ready to model","PENDING INPUTS",L196)</f>
        <v>4687.9100000000008</v>
      </c>
      <c r="C197" s="3">
        <f>IF(Inputs!$B$27&lt;&gt;"Ready to model","PENDING INPUTS",M196)</f>
        <v>0</v>
      </c>
      <c r="D197" s="3">
        <f>IF(Inputs!$B$27&lt;&gt;"Ready to model","PENDING INPUTS",ROUND(B197*(IF(A197&lt;=Inputs!$B$13,Inputs!$B$12,Inputs!$B$14))/12,2))</f>
        <v>93.76</v>
      </c>
      <c r="E197" s="3">
        <f>IF(Inputs!$B$27&lt;&gt;"Ready to model","PENDING INPUTS",ROUND(C197*Inputs!$B$5/12,2))</f>
        <v>0</v>
      </c>
      <c r="F197" s="3">
        <f>IF(Inputs!$B$27&lt;&gt;"Ready to model","PENDING INPUTS",MIN(B197+D197,MAX(Inputs!$B$16,ROUND(B197*Inputs!$B$15,2))))</f>
        <v>93.76</v>
      </c>
      <c r="G197" s="3">
        <f>IF(Inputs!$B$27&lt;&gt;"Ready to model","PENDING INPUTS",MIN(C197+E197,Inputs!$B$9))</f>
        <v>0</v>
      </c>
      <c r="H197" s="3">
        <f>IF(Inputs!$B$27&lt;&gt;"Ready to model","PENDING INPUTS",F197+G197)</f>
        <v>93.76</v>
      </c>
      <c r="I197" s="3">
        <f>IF(Inputs!$B$27&lt;&gt;"Ready to model","PENDING INPUTS",MAX(0,F197+G197-H197))</f>
        <v>0</v>
      </c>
      <c r="J197" s="3">
        <f>IF(Inputs!$B$27&lt;&gt;"Ready to model","PENDING INPUTS",IF(F197+G197&gt;H197,IF(F197+G197=0,0,H197*F197/(F197+G197)),MIN(B197+D197,F197+MAX(0,H197-F197-G197-IF((IF(A197&lt;=Inputs!$B$13,Inputs!$B$12,Inputs!$B$14))&lt;Inputs!$B$5,C197+E197-G197,0)))))</f>
        <v>93.76</v>
      </c>
      <c r="K197" s="3">
        <f>IF(Inputs!$B$27&lt;&gt;"Ready to model","PENDING INPUTS",MIN(C197+E197,MAX(0,H197-J197)))</f>
        <v>0</v>
      </c>
      <c r="L197" s="3">
        <f>IF(Inputs!$B$27&lt;&gt;"Ready to model","PENDING INPUTS",MAX(0,B197+D197-J197))</f>
        <v>4687.9100000000008</v>
      </c>
      <c r="M197" s="3">
        <f>IF(Inputs!$B$27&lt;&gt;"Ready to model","PENDING INPUTS",MAX(0,C197+E197-K197))</f>
        <v>0</v>
      </c>
      <c r="N197" s="3">
        <f>IF(Inputs!$B$27&lt;&gt;"Ready to model","PENDING INPUTS",L197+M197)</f>
        <v>4687.9100000000008</v>
      </c>
      <c r="O197" s="3">
        <f>IF(Inputs!$B$27&lt;&gt;"Ready to model","PENDING INPUTS",D197+E197+O196)</f>
        <v>19198.319999999978</v>
      </c>
      <c r="P197" s="3">
        <f>IF(Inputs!$B$27&lt;&gt;"Ready to model","PENDING INPUTS",J197+K197+P196)</f>
        <v>24584.409999999876</v>
      </c>
    </row>
    <row r="198" spans="1:16" ht="27.95" customHeight="1" x14ac:dyDescent="0.25">
      <c r="A198">
        <v>194</v>
      </c>
      <c r="B198" s="3">
        <f>IF(Inputs!$B$27&lt;&gt;"Ready to model","PENDING INPUTS",L197)</f>
        <v>4687.9100000000008</v>
      </c>
      <c r="C198" s="3">
        <f>IF(Inputs!$B$27&lt;&gt;"Ready to model","PENDING INPUTS",M197)</f>
        <v>0</v>
      </c>
      <c r="D198" s="3">
        <f>IF(Inputs!$B$27&lt;&gt;"Ready to model","PENDING INPUTS",ROUND(B198*(IF(A198&lt;=Inputs!$B$13,Inputs!$B$12,Inputs!$B$14))/12,2))</f>
        <v>93.76</v>
      </c>
      <c r="E198" s="3">
        <f>IF(Inputs!$B$27&lt;&gt;"Ready to model","PENDING INPUTS",ROUND(C198*Inputs!$B$5/12,2))</f>
        <v>0</v>
      </c>
      <c r="F198" s="3">
        <f>IF(Inputs!$B$27&lt;&gt;"Ready to model","PENDING INPUTS",MIN(B198+D198,MAX(Inputs!$B$16,ROUND(B198*Inputs!$B$15,2))))</f>
        <v>93.76</v>
      </c>
      <c r="G198" s="3">
        <f>IF(Inputs!$B$27&lt;&gt;"Ready to model","PENDING INPUTS",MIN(C198+E198,Inputs!$B$9))</f>
        <v>0</v>
      </c>
      <c r="H198" s="3">
        <f>IF(Inputs!$B$27&lt;&gt;"Ready to model","PENDING INPUTS",F198+G198)</f>
        <v>93.76</v>
      </c>
      <c r="I198" s="3">
        <f>IF(Inputs!$B$27&lt;&gt;"Ready to model","PENDING INPUTS",MAX(0,F198+G198-H198))</f>
        <v>0</v>
      </c>
      <c r="J198" s="3">
        <f>IF(Inputs!$B$27&lt;&gt;"Ready to model","PENDING INPUTS",IF(F198+G198&gt;H198,IF(F198+G198=0,0,H198*F198/(F198+G198)),MIN(B198+D198,F198+MAX(0,H198-F198-G198-IF((IF(A198&lt;=Inputs!$B$13,Inputs!$B$12,Inputs!$B$14))&lt;Inputs!$B$5,C198+E198-G198,0)))))</f>
        <v>93.76</v>
      </c>
      <c r="K198" s="3">
        <f>IF(Inputs!$B$27&lt;&gt;"Ready to model","PENDING INPUTS",MIN(C198+E198,MAX(0,H198-J198)))</f>
        <v>0</v>
      </c>
      <c r="L198" s="3">
        <f>IF(Inputs!$B$27&lt;&gt;"Ready to model","PENDING INPUTS",MAX(0,B198+D198-J198))</f>
        <v>4687.9100000000008</v>
      </c>
      <c r="M198" s="3">
        <f>IF(Inputs!$B$27&lt;&gt;"Ready to model","PENDING INPUTS",MAX(0,C198+E198-K198))</f>
        <v>0</v>
      </c>
      <c r="N198" s="3">
        <f>IF(Inputs!$B$27&lt;&gt;"Ready to model","PENDING INPUTS",L198+M198)</f>
        <v>4687.9100000000008</v>
      </c>
      <c r="O198" s="3">
        <f>IF(Inputs!$B$27&lt;&gt;"Ready to model","PENDING INPUTS",D198+E198+O197)</f>
        <v>19292.079999999976</v>
      </c>
      <c r="P198" s="3">
        <f>IF(Inputs!$B$27&lt;&gt;"Ready to model","PENDING INPUTS",J198+K198+P197)</f>
        <v>24678.169999999875</v>
      </c>
    </row>
    <row r="199" spans="1:16" ht="27.95" customHeight="1" x14ac:dyDescent="0.25">
      <c r="A199">
        <v>195</v>
      </c>
      <c r="B199" s="3">
        <f>IF(Inputs!$B$27&lt;&gt;"Ready to model","PENDING INPUTS",L198)</f>
        <v>4687.9100000000008</v>
      </c>
      <c r="C199" s="3">
        <f>IF(Inputs!$B$27&lt;&gt;"Ready to model","PENDING INPUTS",M198)</f>
        <v>0</v>
      </c>
      <c r="D199" s="3">
        <f>IF(Inputs!$B$27&lt;&gt;"Ready to model","PENDING INPUTS",ROUND(B199*(IF(A199&lt;=Inputs!$B$13,Inputs!$B$12,Inputs!$B$14))/12,2))</f>
        <v>93.76</v>
      </c>
      <c r="E199" s="3">
        <f>IF(Inputs!$B$27&lt;&gt;"Ready to model","PENDING INPUTS",ROUND(C199*Inputs!$B$5/12,2))</f>
        <v>0</v>
      </c>
      <c r="F199" s="3">
        <f>IF(Inputs!$B$27&lt;&gt;"Ready to model","PENDING INPUTS",MIN(B199+D199,MAX(Inputs!$B$16,ROUND(B199*Inputs!$B$15,2))))</f>
        <v>93.76</v>
      </c>
      <c r="G199" s="3">
        <f>IF(Inputs!$B$27&lt;&gt;"Ready to model","PENDING INPUTS",MIN(C199+E199,Inputs!$B$9))</f>
        <v>0</v>
      </c>
      <c r="H199" s="3">
        <f>IF(Inputs!$B$27&lt;&gt;"Ready to model","PENDING INPUTS",F199+G199)</f>
        <v>93.76</v>
      </c>
      <c r="I199" s="3">
        <f>IF(Inputs!$B$27&lt;&gt;"Ready to model","PENDING INPUTS",MAX(0,F199+G199-H199))</f>
        <v>0</v>
      </c>
      <c r="J199" s="3">
        <f>IF(Inputs!$B$27&lt;&gt;"Ready to model","PENDING INPUTS",IF(F199+G199&gt;H199,IF(F199+G199=0,0,H199*F199/(F199+G199)),MIN(B199+D199,F199+MAX(0,H199-F199-G199-IF((IF(A199&lt;=Inputs!$B$13,Inputs!$B$12,Inputs!$B$14))&lt;Inputs!$B$5,C199+E199-G199,0)))))</f>
        <v>93.76</v>
      </c>
      <c r="K199" s="3">
        <f>IF(Inputs!$B$27&lt;&gt;"Ready to model","PENDING INPUTS",MIN(C199+E199,MAX(0,H199-J199)))</f>
        <v>0</v>
      </c>
      <c r="L199" s="3">
        <f>IF(Inputs!$B$27&lt;&gt;"Ready to model","PENDING INPUTS",MAX(0,B199+D199-J199))</f>
        <v>4687.9100000000008</v>
      </c>
      <c r="M199" s="3">
        <f>IF(Inputs!$B$27&lt;&gt;"Ready to model","PENDING INPUTS",MAX(0,C199+E199-K199))</f>
        <v>0</v>
      </c>
      <c r="N199" s="3">
        <f>IF(Inputs!$B$27&lt;&gt;"Ready to model","PENDING INPUTS",L199+M199)</f>
        <v>4687.9100000000008</v>
      </c>
      <c r="O199" s="3">
        <f>IF(Inputs!$B$27&lt;&gt;"Ready to model","PENDING INPUTS",D199+E199+O198)</f>
        <v>19385.839999999975</v>
      </c>
      <c r="P199" s="3">
        <f>IF(Inputs!$B$27&lt;&gt;"Ready to model","PENDING INPUTS",J199+K199+P198)</f>
        <v>24771.929999999873</v>
      </c>
    </row>
    <row r="200" spans="1:16" ht="27.95" customHeight="1" x14ac:dyDescent="0.25">
      <c r="A200">
        <v>196</v>
      </c>
      <c r="B200" s="3">
        <f>IF(Inputs!$B$27&lt;&gt;"Ready to model","PENDING INPUTS",L199)</f>
        <v>4687.9100000000008</v>
      </c>
      <c r="C200" s="3">
        <f>IF(Inputs!$B$27&lt;&gt;"Ready to model","PENDING INPUTS",M199)</f>
        <v>0</v>
      </c>
      <c r="D200" s="3">
        <f>IF(Inputs!$B$27&lt;&gt;"Ready to model","PENDING INPUTS",ROUND(B200*(IF(A200&lt;=Inputs!$B$13,Inputs!$B$12,Inputs!$B$14))/12,2))</f>
        <v>93.76</v>
      </c>
      <c r="E200" s="3">
        <f>IF(Inputs!$B$27&lt;&gt;"Ready to model","PENDING INPUTS",ROUND(C200*Inputs!$B$5/12,2))</f>
        <v>0</v>
      </c>
      <c r="F200" s="3">
        <f>IF(Inputs!$B$27&lt;&gt;"Ready to model","PENDING INPUTS",MIN(B200+D200,MAX(Inputs!$B$16,ROUND(B200*Inputs!$B$15,2))))</f>
        <v>93.76</v>
      </c>
      <c r="G200" s="3">
        <f>IF(Inputs!$B$27&lt;&gt;"Ready to model","PENDING INPUTS",MIN(C200+E200,Inputs!$B$9))</f>
        <v>0</v>
      </c>
      <c r="H200" s="3">
        <f>IF(Inputs!$B$27&lt;&gt;"Ready to model","PENDING INPUTS",F200+G200)</f>
        <v>93.76</v>
      </c>
      <c r="I200" s="3">
        <f>IF(Inputs!$B$27&lt;&gt;"Ready to model","PENDING INPUTS",MAX(0,F200+G200-H200))</f>
        <v>0</v>
      </c>
      <c r="J200" s="3">
        <f>IF(Inputs!$B$27&lt;&gt;"Ready to model","PENDING INPUTS",IF(F200+G200&gt;H200,IF(F200+G200=0,0,H200*F200/(F200+G200)),MIN(B200+D200,F200+MAX(0,H200-F200-G200-IF((IF(A200&lt;=Inputs!$B$13,Inputs!$B$12,Inputs!$B$14))&lt;Inputs!$B$5,C200+E200-G200,0)))))</f>
        <v>93.76</v>
      </c>
      <c r="K200" s="3">
        <f>IF(Inputs!$B$27&lt;&gt;"Ready to model","PENDING INPUTS",MIN(C200+E200,MAX(0,H200-J200)))</f>
        <v>0</v>
      </c>
      <c r="L200" s="3">
        <f>IF(Inputs!$B$27&lt;&gt;"Ready to model","PENDING INPUTS",MAX(0,B200+D200-J200))</f>
        <v>4687.9100000000008</v>
      </c>
      <c r="M200" s="3">
        <f>IF(Inputs!$B$27&lt;&gt;"Ready to model","PENDING INPUTS",MAX(0,C200+E200-K200))</f>
        <v>0</v>
      </c>
      <c r="N200" s="3">
        <f>IF(Inputs!$B$27&lt;&gt;"Ready to model","PENDING INPUTS",L200+M200)</f>
        <v>4687.9100000000008</v>
      </c>
      <c r="O200" s="3">
        <f>IF(Inputs!$B$27&lt;&gt;"Ready to model","PENDING INPUTS",D200+E200+O199)</f>
        <v>19479.599999999973</v>
      </c>
      <c r="P200" s="3">
        <f>IF(Inputs!$B$27&lt;&gt;"Ready to model","PENDING INPUTS",J200+K200+P199)</f>
        <v>24865.689999999871</v>
      </c>
    </row>
    <row r="201" spans="1:16" ht="27.95" customHeight="1" x14ac:dyDescent="0.25">
      <c r="A201">
        <v>197</v>
      </c>
      <c r="B201" s="3">
        <f>IF(Inputs!$B$27&lt;&gt;"Ready to model","PENDING INPUTS",L200)</f>
        <v>4687.9100000000008</v>
      </c>
      <c r="C201" s="3">
        <f>IF(Inputs!$B$27&lt;&gt;"Ready to model","PENDING INPUTS",M200)</f>
        <v>0</v>
      </c>
      <c r="D201" s="3">
        <f>IF(Inputs!$B$27&lt;&gt;"Ready to model","PENDING INPUTS",ROUND(B201*(IF(A201&lt;=Inputs!$B$13,Inputs!$B$12,Inputs!$B$14))/12,2))</f>
        <v>93.76</v>
      </c>
      <c r="E201" s="3">
        <f>IF(Inputs!$B$27&lt;&gt;"Ready to model","PENDING INPUTS",ROUND(C201*Inputs!$B$5/12,2))</f>
        <v>0</v>
      </c>
      <c r="F201" s="3">
        <f>IF(Inputs!$B$27&lt;&gt;"Ready to model","PENDING INPUTS",MIN(B201+D201,MAX(Inputs!$B$16,ROUND(B201*Inputs!$B$15,2))))</f>
        <v>93.76</v>
      </c>
      <c r="G201" s="3">
        <f>IF(Inputs!$B$27&lt;&gt;"Ready to model","PENDING INPUTS",MIN(C201+E201,Inputs!$B$9))</f>
        <v>0</v>
      </c>
      <c r="H201" s="3">
        <f>IF(Inputs!$B$27&lt;&gt;"Ready to model","PENDING INPUTS",F201+G201)</f>
        <v>93.76</v>
      </c>
      <c r="I201" s="3">
        <f>IF(Inputs!$B$27&lt;&gt;"Ready to model","PENDING INPUTS",MAX(0,F201+G201-H201))</f>
        <v>0</v>
      </c>
      <c r="J201" s="3">
        <f>IF(Inputs!$B$27&lt;&gt;"Ready to model","PENDING INPUTS",IF(F201+G201&gt;H201,IF(F201+G201=0,0,H201*F201/(F201+G201)),MIN(B201+D201,F201+MAX(0,H201-F201-G201-IF((IF(A201&lt;=Inputs!$B$13,Inputs!$B$12,Inputs!$B$14))&lt;Inputs!$B$5,C201+E201-G201,0)))))</f>
        <v>93.76</v>
      </c>
      <c r="K201" s="3">
        <f>IF(Inputs!$B$27&lt;&gt;"Ready to model","PENDING INPUTS",MIN(C201+E201,MAX(0,H201-J201)))</f>
        <v>0</v>
      </c>
      <c r="L201" s="3">
        <f>IF(Inputs!$B$27&lt;&gt;"Ready to model","PENDING INPUTS",MAX(0,B201+D201-J201))</f>
        <v>4687.9100000000008</v>
      </c>
      <c r="M201" s="3">
        <f>IF(Inputs!$B$27&lt;&gt;"Ready to model","PENDING INPUTS",MAX(0,C201+E201-K201))</f>
        <v>0</v>
      </c>
      <c r="N201" s="3">
        <f>IF(Inputs!$B$27&lt;&gt;"Ready to model","PENDING INPUTS",L201+M201)</f>
        <v>4687.9100000000008</v>
      </c>
      <c r="O201" s="3">
        <f>IF(Inputs!$B$27&lt;&gt;"Ready to model","PENDING INPUTS",D201+E201+O200)</f>
        <v>19573.359999999971</v>
      </c>
      <c r="P201" s="3">
        <f>IF(Inputs!$B$27&lt;&gt;"Ready to model","PENDING INPUTS",J201+K201+P200)</f>
        <v>24959.44999999987</v>
      </c>
    </row>
    <row r="202" spans="1:16" ht="27.95" customHeight="1" x14ac:dyDescent="0.25">
      <c r="A202">
        <v>198</v>
      </c>
      <c r="B202" s="3">
        <f>IF(Inputs!$B$27&lt;&gt;"Ready to model","PENDING INPUTS",L201)</f>
        <v>4687.9100000000008</v>
      </c>
      <c r="C202" s="3">
        <f>IF(Inputs!$B$27&lt;&gt;"Ready to model","PENDING INPUTS",M201)</f>
        <v>0</v>
      </c>
      <c r="D202" s="3">
        <f>IF(Inputs!$B$27&lt;&gt;"Ready to model","PENDING INPUTS",ROUND(B202*(IF(A202&lt;=Inputs!$B$13,Inputs!$B$12,Inputs!$B$14))/12,2))</f>
        <v>93.76</v>
      </c>
      <c r="E202" s="3">
        <f>IF(Inputs!$B$27&lt;&gt;"Ready to model","PENDING INPUTS",ROUND(C202*Inputs!$B$5/12,2))</f>
        <v>0</v>
      </c>
      <c r="F202" s="3">
        <f>IF(Inputs!$B$27&lt;&gt;"Ready to model","PENDING INPUTS",MIN(B202+D202,MAX(Inputs!$B$16,ROUND(B202*Inputs!$B$15,2))))</f>
        <v>93.76</v>
      </c>
      <c r="G202" s="3">
        <f>IF(Inputs!$B$27&lt;&gt;"Ready to model","PENDING INPUTS",MIN(C202+E202,Inputs!$B$9))</f>
        <v>0</v>
      </c>
      <c r="H202" s="3">
        <f>IF(Inputs!$B$27&lt;&gt;"Ready to model","PENDING INPUTS",F202+G202)</f>
        <v>93.76</v>
      </c>
      <c r="I202" s="3">
        <f>IF(Inputs!$B$27&lt;&gt;"Ready to model","PENDING INPUTS",MAX(0,F202+G202-H202))</f>
        <v>0</v>
      </c>
      <c r="J202" s="3">
        <f>IF(Inputs!$B$27&lt;&gt;"Ready to model","PENDING INPUTS",IF(F202+G202&gt;H202,IF(F202+G202=0,0,H202*F202/(F202+G202)),MIN(B202+D202,F202+MAX(0,H202-F202-G202-IF((IF(A202&lt;=Inputs!$B$13,Inputs!$B$12,Inputs!$B$14))&lt;Inputs!$B$5,C202+E202-G202,0)))))</f>
        <v>93.76</v>
      </c>
      <c r="K202" s="3">
        <f>IF(Inputs!$B$27&lt;&gt;"Ready to model","PENDING INPUTS",MIN(C202+E202,MAX(0,H202-J202)))</f>
        <v>0</v>
      </c>
      <c r="L202" s="3">
        <f>IF(Inputs!$B$27&lt;&gt;"Ready to model","PENDING INPUTS",MAX(0,B202+D202-J202))</f>
        <v>4687.9100000000008</v>
      </c>
      <c r="M202" s="3">
        <f>IF(Inputs!$B$27&lt;&gt;"Ready to model","PENDING INPUTS",MAX(0,C202+E202-K202))</f>
        <v>0</v>
      </c>
      <c r="N202" s="3">
        <f>IF(Inputs!$B$27&lt;&gt;"Ready to model","PENDING INPUTS",L202+M202)</f>
        <v>4687.9100000000008</v>
      </c>
      <c r="O202" s="3">
        <f>IF(Inputs!$B$27&lt;&gt;"Ready to model","PENDING INPUTS",D202+E202+O201)</f>
        <v>19667.11999999997</v>
      </c>
      <c r="P202" s="3">
        <f>IF(Inputs!$B$27&lt;&gt;"Ready to model","PENDING INPUTS",J202+K202+P201)</f>
        <v>25053.209999999868</v>
      </c>
    </row>
    <row r="203" spans="1:16" ht="27.95" customHeight="1" x14ac:dyDescent="0.25">
      <c r="A203">
        <v>199</v>
      </c>
      <c r="B203" s="3">
        <f>IF(Inputs!$B$27&lt;&gt;"Ready to model","PENDING INPUTS",L202)</f>
        <v>4687.9100000000008</v>
      </c>
      <c r="C203" s="3">
        <f>IF(Inputs!$B$27&lt;&gt;"Ready to model","PENDING INPUTS",M202)</f>
        <v>0</v>
      </c>
      <c r="D203" s="3">
        <f>IF(Inputs!$B$27&lt;&gt;"Ready to model","PENDING INPUTS",ROUND(B203*(IF(A203&lt;=Inputs!$B$13,Inputs!$B$12,Inputs!$B$14))/12,2))</f>
        <v>93.76</v>
      </c>
      <c r="E203" s="3">
        <f>IF(Inputs!$B$27&lt;&gt;"Ready to model","PENDING INPUTS",ROUND(C203*Inputs!$B$5/12,2))</f>
        <v>0</v>
      </c>
      <c r="F203" s="3">
        <f>IF(Inputs!$B$27&lt;&gt;"Ready to model","PENDING INPUTS",MIN(B203+D203,MAX(Inputs!$B$16,ROUND(B203*Inputs!$B$15,2))))</f>
        <v>93.76</v>
      </c>
      <c r="G203" s="3">
        <f>IF(Inputs!$B$27&lt;&gt;"Ready to model","PENDING INPUTS",MIN(C203+E203,Inputs!$B$9))</f>
        <v>0</v>
      </c>
      <c r="H203" s="3">
        <f>IF(Inputs!$B$27&lt;&gt;"Ready to model","PENDING INPUTS",F203+G203)</f>
        <v>93.76</v>
      </c>
      <c r="I203" s="3">
        <f>IF(Inputs!$B$27&lt;&gt;"Ready to model","PENDING INPUTS",MAX(0,F203+G203-H203))</f>
        <v>0</v>
      </c>
      <c r="J203" s="3">
        <f>IF(Inputs!$B$27&lt;&gt;"Ready to model","PENDING INPUTS",IF(F203+G203&gt;H203,IF(F203+G203=0,0,H203*F203/(F203+G203)),MIN(B203+D203,F203+MAX(0,H203-F203-G203-IF((IF(A203&lt;=Inputs!$B$13,Inputs!$B$12,Inputs!$B$14))&lt;Inputs!$B$5,C203+E203-G203,0)))))</f>
        <v>93.76</v>
      </c>
      <c r="K203" s="3">
        <f>IF(Inputs!$B$27&lt;&gt;"Ready to model","PENDING INPUTS",MIN(C203+E203,MAX(0,H203-J203)))</f>
        <v>0</v>
      </c>
      <c r="L203" s="3">
        <f>IF(Inputs!$B$27&lt;&gt;"Ready to model","PENDING INPUTS",MAX(0,B203+D203-J203))</f>
        <v>4687.9100000000008</v>
      </c>
      <c r="M203" s="3">
        <f>IF(Inputs!$B$27&lt;&gt;"Ready to model","PENDING INPUTS",MAX(0,C203+E203-K203))</f>
        <v>0</v>
      </c>
      <c r="N203" s="3">
        <f>IF(Inputs!$B$27&lt;&gt;"Ready to model","PENDING INPUTS",L203+M203)</f>
        <v>4687.9100000000008</v>
      </c>
      <c r="O203" s="3">
        <f>IF(Inputs!$B$27&lt;&gt;"Ready to model","PENDING INPUTS",D203+E203+O202)</f>
        <v>19760.879999999968</v>
      </c>
      <c r="P203" s="3">
        <f>IF(Inputs!$B$27&lt;&gt;"Ready to model","PENDING INPUTS",J203+K203+P202)</f>
        <v>25146.969999999867</v>
      </c>
    </row>
    <row r="204" spans="1:16" ht="27.95" customHeight="1" x14ac:dyDescent="0.25">
      <c r="A204">
        <v>200</v>
      </c>
      <c r="B204" s="3">
        <f>IF(Inputs!$B$27&lt;&gt;"Ready to model","PENDING INPUTS",L203)</f>
        <v>4687.9100000000008</v>
      </c>
      <c r="C204" s="3">
        <f>IF(Inputs!$B$27&lt;&gt;"Ready to model","PENDING INPUTS",M203)</f>
        <v>0</v>
      </c>
      <c r="D204" s="3">
        <f>IF(Inputs!$B$27&lt;&gt;"Ready to model","PENDING INPUTS",ROUND(B204*(IF(A204&lt;=Inputs!$B$13,Inputs!$B$12,Inputs!$B$14))/12,2))</f>
        <v>93.76</v>
      </c>
      <c r="E204" s="3">
        <f>IF(Inputs!$B$27&lt;&gt;"Ready to model","PENDING INPUTS",ROUND(C204*Inputs!$B$5/12,2))</f>
        <v>0</v>
      </c>
      <c r="F204" s="3">
        <f>IF(Inputs!$B$27&lt;&gt;"Ready to model","PENDING INPUTS",MIN(B204+D204,MAX(Inputs!$B$16,ROUND(B204*Inputs!$B$15,2))))</f>
        <v>93.76</v>
      </c>
      <c r="G204" s="3">
        <f>IF(Inputs!$B$27&lt;&gt;"Ready to model","PENDING INPUTS",MIN(C204+E204,Inputs!$B$9))</f>
        <v>0</v>
      </c>
      <c r="H204" s="3">
        <f>IF(Inputs!$B$27&lt;&gt;"Ready to model","PENDING INPUTS",F204+G204)</f>
        <v>93.76</v>
      </c>
      <c r="I204" s="3">
        <f>IF(Inputs!$B$27&lt;&gt;"Ready to model","PENDING INPUTS",MAX(0,F204+G204-H204))</f>
        <v>0</v>
      </c>
      <c r="J204" s="3">
        <f>IF(Inputs!$B$27&lt;&gt;"Ready to model","PENDING INPUTS",IF(F204+G204&gt;H204,IF(F204+G204=0,0,H204*F204/(F204+G204)),MIN(B204+D204,F204+MAX(0,H204-F204-G204-IF((IF(A204&lt;=Inputs!$B$13,Inputs!$B$12,Inputs!$B$14))&lt;Inputs!$B$5,C204+E204-G204,0)))))</f>
        <v>93.76</v>
      </c>
      <c r="K204" s="3">
        <f>IF(Inputs!$B$27&lt;&gt;"Ready to model","PENDING INPUTS",MIN(C204+E204,MAX(0,H204-J204)))</f>
        <v>0</v>
      </c>
      <c r="L204" s="3">
        <f>IF(Inputs!$B$27&lt;&gt;"Ready to model","PENDING INPUTS",MAX(0,B204+D204-J204))</f>
        <v>4687.9100000000008</v>
      </c>
      <c r="M204" s="3">
        <f>IF(Inputs!$B$27&lt;&gt;"Ready to model","PENDING INPUTS",MAX(0,C204+E204-K204))</f>
        <v>0</v>
      </c>
      <c r="N204" s="3">
        <f>IF(Inputs!$B$27&lt;&gt;"Ready to model","PENDING INPUTS",L204+M204)</f>
        <v>4687.9100000000008</v>
      </c>
      <c r="O204" s="3">
        <f>IF(Inputs!$B$27&lt;&gt;"Ready to model","PENDING INPUTS",D204+E204+O203)</f>
        <v>19854.639999999967</v>
      </c>
      <c r="P204" s="3">
        <f>IF(Inputs!$B$27&lt;&gt;"Ready to model","PENDING INPUTS",J204+K204+P203)</f>
        <v>25240.729999999865</v>
      </c>
    </row>
    <row r="205" spans="1:16" ht="27.95" customHeight="1" x14ac:dyDescent="0.25">
      <c r="A205">
        <v>201</v>
      </c>
      <c r="B205" s="3">
        <f>IF(Inputs!$B$27&lt;&gt;"Ready to model","PENDING INPUTS",L204)</f>
        <v>4687.9100000000008</v>
      </c>
      <c r="C205" s="3">
        <f>IF(Inputs!$B$27&lt;&gt;"Ready to model","PENDING INPUTS",M204)</f>
        <v>0</v>
      </c>
      <c r="D205" s="3">
        <f>IF(Inputs!$B$27&lt;&gt;"Ready to model","PENDING INPUTS",ROUND(B205*(IF(A205&lt;=Inputs!$B$13,Inputs!$B$12,Inputs!$B$14))/12,2))</f>
        <v>93.76</v>
      </c>
      <c r="E205" s="3">
        <f>IF(Inputs!$B$27&lt;&gt;"Ready to model","PENDING INPUTS",ROUND(C205*Inputs!$B$5/12,2))</f>
        <v>0</v>
      </c>
      <c r="F205" s="3">
        <f>IF(Inputs!$B$27&lt;&gt;"Ready to model","PENDING INPUTS",MIN(B205+D205,MAX(Inputs!$B$16,ROUND(B205*Inputs!$B$15,2))))</f>
        <v>93.76</v>
      </c>
      <c r="G205" s="3">
        <f>IF(Inputs!$B$27&lt;&gt;"Ready to model","PENDING INPUTS",MIN(C205+E205,Inputs!$B$9))</f>
        <v>0</v>
      </c>
      <c r="H205" s="3">
        <f>IF(Inputs!$B$27&lt;&gt;"Ready to model","PENDING INPUTS",F205+G205)</f>
        <v>93.76</v>
      </c>
      <c r="I205" s="3">
        <f>IF(Inputs!$B$27&lt;&gt;"Ready to model","PENDING INPUTS",MAX(0,F205+G205-H205))</f>
        <v>0</v>
      </c>
      <c r="J205" s="3">
        <f>IF(Inputs!$B$27&lt;&gt;"Ready to model","PENDING INPUTS",IF(F205+G205&gt;H205,IF(F205+G205=0,0,H205*F205/(F205+G205)),MIN(B205+D205,F205+MAX(0,H205-F205-G205-IF((IF(A205&lt;=Inputs!$B$13,Inputs!$B$12,Inputs!$B$14))&lt;Inputs!$B$5,C205+E205-G205,0)))))</f>
        <v>93.76</v>
      </c>
      <c r="K205" s="3">
        <f>IF(Inputs!$B$27&lt;&gt;"Ready to model","PENDING INPUTS",MIN(C205+E205,MAX(0,H205-J205)))</f>
        <v>0</v>
      </c>
      <c r="L205" s="3">
        <f>IF(Inputs!$B$27&lt;&gt;"Ready to model","PENDING INPUTS",MAX(0,B205+D205-J205))</f>
        <v>4687.9100000000008</v>
      </c>
      <c r="M205" s="3">
        <f>IF(Inputs!$B$27&lt;&gt;"Ready to model","PENDING INPUTS",MAX(0,C205+E205-K205))</f>
        <v>0</v>
      </c>
      <c r="N205" s="3">
        <f>IF(Inputs!$B$27&lt;&gt;"Ready to model","PENDING INPUTS",L205+M205)</f>
        <v>4687.9100000000008</v>
      </c>
      <c r="O205" s="3">
        <f>IF(Inputs!$B$27&lt;&gt;"Ready to model","PENDING INPUTS",D205+E205+O204)</f>
        <v>19948.399999999965</v>
      </c>
      <c r="P205" s="3">
        <f>IF(Inputs!$B$27&lt;&gt;"Ready to model","PENDING INPUTS",J205+K205+P204)</f>
        <v>25334.489999999863</v>
      </c>
    </row>
    <row r="206" spans="1:16" ht="27.95" customHeight="1" x14ac:dyDescent="0.25">
      <c r="A206">
        <v>202</v>
      </c>
      <c r="B206" s="3">
        <f>IF(Inputs!$B$27&lt;&gt;"Ready to model","PENDING INPUTS",L205)</f>
        <v>4687.9100000000008</v>
      </c>
      <c r="C206" s="3">
        <f>IF(Inputs!$B$27&lt;&gt;"Ready to model","PENDING INPUTS",M205)</f>
        <v>0</v>
      </c>
      <c r="D206" s="3">
        <f>IF(Inputs!$B$27&lt;&gt;"Ready to model","PENDING INPUTS",ROUND(B206*(IF(A206&lt;=Inputs!$B$13,Inputs!$B$12,Inputs!$B$14))/12,2))</f>
        <v>93.76</v>
      </c>
      <c r="E206" s="3">
        <f>IF(Inputs!$B$27&lt;&gt;"Ready to model","PENDING INPUTS",ROUND(C206*Inputs!$B$5/12,2))</f>
        <v>0</v>
      </c>
      <c r="F206" s="3">
        <f>IF(Inputs!$B$27&lt;&gt;"Ready to model","PENDING INPUTS",MIN(B206+D206,MAX(Inputs!$B$16,ROUND(B206*Inputs!$B$15,2))))</f>
        <v>93.76</v>
      </c>
      <c r="G206" s="3">
        <f>IF(Inputs!$B$27&lt;&gt;"Ready to model","PENDING INPUTS",MIN(C206+E206,Inputs!$B$9))</f>
        <v>0</v>
      </c>
      <c r="H206" s="3">
        <f>IF(Inputs!$B$27&lt;&gt;"Ready to model","PENDING INPUTS",F206+G206)</f>
        <v>93.76</v>
      </c>
      <c r="I206" s="3">
        <f>IF(Inputs!$B$27&lt;&gt;"Ready to model","PENDING INPUTS",MAX(0,F206+G206-H206))</f>
        <v>0</v>
      </c>
      <c r="J206" s="3">
        <f>IF(Inputs!$B$27&lt;&gt;"Ready to model","PENDING INPUTS",IF(F206+G206&gt;H206,IF(F206+G206=0,0,H206*F206/(F206+G206)),MIN(B206+D206,F206+MAX(0,H206-F206-G206-IF((IF(A206&lt;=Inputs!$B$13,Inputs!$B$12,Inputs!$B$14))&lt;Inputs!$B$5,C206+E206-G206,0)))))</f>
        <v>93.76</v>
      </c>
      <c r="K206" s="3">
        <f>IF(Inputs!$B$27&lt;&gt;"Ready to model","PENDING INPUTS",MIN(C206+E206,MAX(0,H206-J206)))</f>
        <v>0</v>
      </c>
      <c r="L206" s="3">
        <f>IF(Inputs!$B$27&lt;&gt;"Ready to model","PENDING INPUTS",MAX(0,B206+D206-J206))</f>
        <v>4687.9100000000008</v>
      </c>
      <c r="M206" s="3">
        <f>IF(Inputs!$B$27&lt;&gt;"Ready to model","PENDING INPUTS",MAX(0,C206+E206-K206))</f>
        <v>0</v>
      </c>
      <c r="N206" s="3">
        <f>IF(Inputs!$B$27&lt;&gt;"Ready to model","PENDING INPUTS",L206+M206)</f>
        <v>4687.9100000000008</v>
      </c>
      <c r="O206" s="3">
        <f>IF(Inputs!$B$27&lt;&gt;"Ready to model","PENDING INPUTS",D206+E206+O205)</f>
        <v>20042.159999999963</v>
      </c>
      <c r="P206" s="3">
        <f>IF(Inputs!$B$27&lt;&gt;"Ready to model","PENDING INPUTS",J206+K206+P205)</f>
        <v>25428.249999999862</v>
      </c>
    </row>
    <row r="207" spans="1:16" ht="27.95" customHeight="1" x14ac:dyDescent="0.25">
      <c r="A207">
        <v>203</v>
      </c>
      <c r="B207" s="3">
        <f>IF(Inputs!$B$27&lt;&gt;"Ready to model","PENDING INPUTS",L206)</f>
        <v>4687.9100000000008</v>
      </c>
      <c r="C207" s="3">
        <f>IF(Inputs!$B$27&lt;&gt;"Ready to model","PENDING INPUTS",M206)</f>
        <v>0</v>
      </c>
      <c r="D207" s="3">
        <f>IF(Inputs!$B$27&lt;&gt;"Ready to model","PENDING INPUTS",ROUND(B207*(IF(A207&lt;=Inputs!$B$13,Inputs!$B$12,Inputs!$B$14))/12,2))</f>
        <v>93.76</v>
      </c>
      <c r="E207" s="3">
        <f>IF(Inputs!$B$27&lt;&gt;"Ready to model","PENDING INPUTS",ROUND(C207*Inputs!$B$5/12,2))</f>
        <v>0</v>
      </c>
      <c r="F207" s="3">
        <f>IF(Inputs!$B$27&lt;&gt;"Ready to model","PENDING INPUTS",MIN(B207+D207,MAX(Inputs!$B$16,ROUND(B207*Inputs!$B$15,2))))</f>
        <v>93.76</v>
      </c>
      <c r="G207" s="3">
        <f>IF(Inputs!$B$27&lt;&gt;"Ready to model","PENDING INPUTS",MIN(C207+E207,Inputs!$B$9))</f>
        <v>0</v>
      </c>
      <c r="H207" s="3">
        <f>IF(Inputs!$B$27&lt;&gt;"Ready to model","PENDING INPUTS",F207+G207)</f>
        <v>93.76</v>
      </c>
      <c r="I207" s="3">
        <f>IF(Inputs!$B$27&lt;&gt;"Ready to model","PENDING INPUTS",MAX(0,F207+G207-H207))</f>
        <v>0</v>
      </c>
      <c r="J207" s="3">
        <f>IF(Inputs!$B$27&lt;&gt;"Ready to model","PENDING INPUTS",IF(F207+G207&gt;H207,IF(F207+G207=0,0,H207*F207/(F207+G207)),MIN(B207+D207,F207+MAX(0,H207-F207-G207-IF((IF(A207&lt;=Inputs!$B$13,Inputs!$B$12,Inputs!$B$14))&lt;Inputs!$B$5,C207+E207-G207,0)))))</f>
        <v>93.76</v>
      </c>
      <c r="K207" s="3">
        <f>IF(Inputs!$B$27&lt;&gt;"Ready to model","PENDING INPUTS",MIN(C207+E207,MAX(0,H207-J207)))</f>
        <v>0</v>
      </c>
      <c r="L207" s="3">
        <f>IF(Inputs!$B$27&lt;&gt;"Ready to model","PENDING INPUTS",MAX(0,B207+D207-J207))</f>
        <v>4687.9100000000008</v>
      </c>
      <c r="M207" s="3">
        <f>IF(Inputs!$B$27&lt;&gt;"Ready to model","PENDING INPUTS",MAX(0,C207+E207-K207))</f>
        <v>0</v>
      </c>
      <c r="N207" s="3">
        <f>IF(Inputs!$B$27&lt;&gt;"Ready to model","PENDING INPUTS",L207+M207)</f>
        <v>4687.9100000000008</v>
      </c>
      <c r="O207" s="3">
        <f>IF(Inputs!$B$27&lt;&gt;"Ready to model","PENDING INPUTS",D207+E207+O206)</f>
        <v>20135.919999999962</v>
      </c>
      <c r="P207" s="3">
        <f>IF(Inputs!$B$27&lt;&gt;"Ready to model","PENDING INPUTS",J207+K207+P206)</f>
        <v>25522.00999999986</v>
      </c>
    </row>
    <row r="208" spans="1:16" ht="27.95" customHeight="1" x14ac:dyDescent="0.25">
      <c r="A208">
        <v>204</v>
      </c>
      <c r="B208" s="3">
        <f>IF(Inputs!$B$27&lt;&gt;"Ready to model","PENDING INPUTS",L207)</f>
        <v>4687.9100000000008</v>
      </c>
      <c r="C208" s="3">
        <f>IF(Inputs!$B$27&lt;&gt;"Ready to model","PENDING INPUTS",M207)</f>
        <v>0</v>
      </c>
      <c r="D208" s="3">
        <f>IF(Inputs!$B$27&lt;&gt;"Ready to model","PENDING INPUTS",ROUND(B208*(IF(A208&lt;=Inputs!$B$13,Inputs!$B$12,Inputs!$B$14))/12,2))</f>
        <v>93.76</v>
      </c>
      <c r="E208" s="3">
        <f>IF(Inputs!$B$27&lt;&gt;"Ready to model","PENDING INPUTS",ROUND(C208*Inputs!$B$5/12,2))</f>
        <v>0</v>
      </c>
      <c r="F208" s="3">
        <f>IF(Inputs!$B$27&lt;&gt;"Ready to model","PENDING INPUTS",MIN(B208+D208,MAX(Inputs!$B$16,ROUND(B208*Inputs!$B$15,2))))</f>
        <v>93.76</v>
      </c>
      <c r="G208" s="3">
        <f>IF(Inputs!$B$27&lt;&gt;"Ready to model","PENDING INPUTS",MIN(C208+E208,Inputs!$B$9))</f>
        <v>0</v>
      </c>
      <c r="H208" s="3">
        <f>IF(Inputs!$B$27&lt;&gt;"Ready to model","PENDING INPUTS",F208+G208)</f>
        <v>93.76</v>
      </c>
      <c r="I208" s="3">
        <f>IF(Inputs!$B$27&lt;&gt;"Ready to model","PENDING INPUTS",MAX(0,F208+G208-H208))</f>
        <v>0</v>
      </c>
      <c r="J208" s="3">
        <f>IF(Inputs!$B$27&lt;&gt;"Ready to model","PENDING INPUTS",IF(F208+G208&gt;H208,IF(F208+G208=0,0,H208*F208/(F208+G208)),MIN(B208+D208,F208+MAX(0,H208-F208-G208-IF((IF(A208&lt;=Inputs!$B$13,Inputs!$B$12,Inputs!$B$14))&lt;Inputs!$B$5,C208+E208-G208,0)))))</f>
        <v>93.76</v>
      </c>
      <c r="K208" s="3">
        <f>IF(Inputs!$B$27&lt;&gt;"Ready to model","PENDING INPUTS",MIN(C208+E208,MAX(0,H208-J208)))</f>
        <v>0</v>
      </c>
      <c r="L208" s="3">
        <f>IF(Inputs!$B$27&lt;&gt;"Ready to model","PENDING INPUTS",MAX(0,B208+D208-J208))</f>
        <v>4687.9100000000008</v>
      </c>
      <c r="M208" s="3">
        <f>IF(Inputs!$B$27&lt;&gt;"Ready to model","PENDING INPUTS",MAX(0,C208+E208-K208))</f>
        <v>0</v>
      </c>
      <c r="N208" s="3">
        <f>IF(Inputs!$B$27&lt;&gt;"Ready to model","PENDING INPUTS",L208+M208)</f>
        <v>4687.9100000000008</v>
      </c>
      <c r="O208" s="3">
        <f>IF(Inputs!$B$27&lt;&gt;"Ready to model","PENDING INPUTS",D208+E208+O207)</f>
        <v>20229.67999999996</v>
      </c>
      <c r="P208" s="3">
        <f>IF(Inputs!$B$27&lt;&gt;"Ready to model","PENDING INPUTS",J208+K208+P207)</f>
        <v>25615.769999999859</v>
      </c>
    </row>
    <row r="209" spans="1:16" ht="27.95" customHeight="1" x14ac:dyDescent="0.25">
      <c r="A209">
        <v>205</v>
      </c>
      <c r="B209" s="3">
        <f>IF(Inputs!$B$27&lt;&gt;"Ready to model","PENDING INPUTS",L208)</f>
        <v>4687.9100000000008</v>
      </c>
      <c r="C209" s="3">
        <f>IF(Inputs!$B$27&lt;&gt;"Ready to model","PENDING INPUTS",M208)</f>
        <v>0</v>
      </c>
      <c r="D209" s="3">
        <f>IF(Inputs!$B$27&lt;&gt;"Ready to model","PENDING INPUTS",ROUND(B209*(IF(A209&lt;=Inputs!$B$13,Inputs!$B$12,Inputs!$B$14))/12,2))</f>
        <v>93.76</v>
      </c>
      <c r="E209" s="3">
        <f>IF(Inputs!$B$27&lt;&gt;"Ready to model","PENDING INPUTS",ROUND(C209*Inputs!$B$5/12,2))</f>
        <v>0</v>
      </c>
      <c r="F209" s="3">
        <f>IF(Inputs!$B$27&lt;&gt;"Ready to model","PENDING INPUTS",MIN(B209+D209,MAX(Inputs!$B$16,ROUND(B209*Inputs!$B$15,2))))</f>
        <v>93.76</v>
      </c>
      <c r="G209" s="3">
        <f>IF(Inputs!$B$27&lt;&gt;"Ready to model","PENDING INPUTS",MIN(C209+E209,Inputs!$B$9))</f>
        <v>0</v>
      </c>
      <c r="H209" s="3">
        <f>IF(Inputs!$B$27&lt;&gt;"Ready to model","PENDING INPUTS",F209+G209)</f>
        <v>93.76</v>
      </c>
      <c r="I209" s="3">
        <f>IF(Inputs!$B$27&lt;&gt;"Ready to model","PENDING INPUTS",MAX(0,F209+G209-H209))</f>
        <v>0</v>
      </c>
      <c r="J209" s="3">
        <f>IF(Inputs!$B$27&lt;&gt;"Ready to model","PENDING INPUTS",IF(F209+G209&gt;H209,IF(F209+G209=0,0,H209*F209/(F209+G209)),MIN(B209+D209,F209+MAX(0,H209-F209-G209-IF((IF(A209&lt;=Inputs!$B$13,Inputs!$B$12,Inputs!$B$14))&lt;Inputs!$B$5,C209+E209-G209,0)))))</f>
        <v>93.76</v>
      </c>
      <c r="K209" s="3">
        <f>IF(Inputs!$B$27&lt;&gt;"Ready to model","PENDING INPUTS",MIN(C209+E209,MAX(0,H209-J209)))</f>
        <v>0</v>
      </c>
      <c r="L209" s="3">
        <f>IF(Inputs!$B$27&lt;&gt;"Ready to model","PENDING INPUTS",MAX(0,B209+D209-J209))</f>
        <v>4687.9100000000008</v>
      </c>
      <c r="M209" s="3">
        <f>IF(Inputs!$B$27&lt;&gt;"Ready to model","PENDING INPUTS",MAX(0,C209+E209-K209))</f>
        <v>0</v>
      </c>
      <c r="N209" s="3">
        <f>IF(Inputs!$B$27&lt;&gt;"Ready to model","PENDING INPUTS",L209+M209)</f>
        <v>4687.9100000000008</v>
      </c>
      <c r="O209" s="3">
        <f>IF(Inputs!$B$27&lt;&gt;"Ready to model","PENDING INPUTS",D209+E209+O208)</f>
        <v>20323.439999999959</v>
      </c>
      <c r="P209" s="3">
        <f>IF(Inputs!$B$27&lt;&gt;"Ready to model","PENDING INPUTS",J209+K209+P208)</f>
        <v>25709.529999999857</v>
      </c>
    </row>
    <row r="210" spans="1:16" ht="27.95" customHeight="1" x14ac:dyDescent="0.25">
      <c r="A210">
        <v>206</v>
      </c>
      <c r="B210" s="3">
        <f>IF(Inputs!$B$27&lt;&gt;"Ready to model","PENDING INPUTS",L209)</f>
        <v>4687.9100000000008</v>
      </c>
      <c r="C210" s="3">
        <f>IF(Inputs!$B$27&lt;&gt;"Ready to model","PENDING INPUTS",M209)</f>
        <v>0</v>
      </c>
      <c r="D210" s="3">
        <f>IF(Inputs!$B$27&lt;&gt;"Ready to model","PENDING INPUTS",ROUND(B210*(IF(A210&lt;=Inputs!$B$13,Inputs!$B$12,Inputs!$B$14))/12,2))</f>
        <v>93.76</v>
      </c>
      <c r="E210" s="3">
        <f>IF(Inputs!$B$27&lt;&gt;"Ready to model","PENDING INPUTS",ROUND(C210*Inputs!$B$5/12,2))</f>
        <v>0</v>
      </c>
      <c r="F210" s="3">
        <f>IF(Inputs!$B$27&lt;&gt;"Ready to model","PENDING INPUTS",MIN(B210+D210,MAX(Inputs!$B$16,ROUND(B210*Inputs!$B$15,2))))</f>
        <v>93.76</v>
      </c>
      <c r="G210" s="3">
        <f>IF(Inputs!$B$27&lt;&gt;"Ready to model","PENDING INPUTS",MIN(C210+E210,Inputs!$B$9))</f>
        <v>0</v>
      </c>
      <c r="H210" s="3">
        <f>IF(Inputs!$B$27&lt;&gt;"Ready to model","PENDING INPUTS",F210+G210)</f>
        <v>93.76</v>
      </c>
      <c r="I210" s="3">
        <f>IF(Inputs!$B$27&lt;&gt;"Ready to model","PENDING INPUTS",MAX(0,F210+G210-H210))</f>
        <v>0</v>
      </c>
      <c r="J210" s="3">
        <f>IF(Inputs!$B$27&lt;&gt;"Ready to model","PENDING INPUTS",IF(F210+G210&gt;H210,IF(F210+G210=0,0,H210*F210/(F210+G210)),MIN(B210+D210,F210+MAX(0,H210-F210-G210-IF((IF(A210&lt;=Inputs!$B$13,Inputs!$B$12,Inputs!$B$14))&lt;Inputs!$B$5,C210+E210-G210,0)))))</f>
        <v>93.76</v>
      </c>
      <c r="K210" s="3">
        <f>IF(Inputs!$B$27&lt;&gt;"Ready to model","PENDING INPUTS",MIN(C210+E210,MAX(0,H210-J210)))</f>
        <v>0</v>
      </c>
      <c r="L210" s="3">
        <f>IF(Inputs!$B$27&lt;&gt;"Ready to model","PENDING INPUTS",MAX(0,B210+D210-J210))</f>
        <v>4687.9100000000008</v>
      </c>
      <c r="M210" s="3">
        <f>IF(Inputs!$B$27&lt;&gt;"Ready to model","PENDING INPUTS",MAX(0,C210+E210-K210))</f>
        <v>0</v>
      </c>
      <c r="N210" s="3">
        <f>IF(Inputs!$B$27&lt;&gt;"Ready to model","PENDING INPUTS",L210+M210)</f>
        <v>4687.9100000000008</v>
      </c>
      <c r="O210" s="3">
        <f>IF(Inputs!$B$27&lt;&gt;"Ready to model","PENDING INPUTS",D210+E210+O209)</f>
        <v>20417.199999999957</v>
      </c>
      <c r="P210" s="3">
        <f>IF(Inputs!$B$27&lt;&gt;"Ready to model","PENDING INPUTS",J210+K210+P209)</f>
        <v>25803.289999999855</v>
      </c>
    </row>
    <row r="211" spans="1:16" ht="27.95" customHeight="1" x14ac:dyDescent="0.25">
      <c r="A211">
        <v>207</v>
      </c>
      <c r="B211" s="3">
        <f>IF(Inputs!$B$27&lt;&gt;"Ready to model","PENDING INPUTS",L210)</f>
        <v>4687.9100000000008</v>
      </c>
      <c r="C211" s="3">
        <f>IF(Inputs!$B$27&lt;&gt;"Ready to model","PENDING INPUTS",M210)</f>
        <v>0</v>
      </c>
      <c r="D211" s="3">
        <f>IF(Inputs!$B$27&lt;&gt;"Ready to model","PENDING INPUTS",ROUND(B211*(IF(A211&lt;=Inputs!$B$13,Inputs!$B$12,Inputs!$B$14))/12,2))</f>
        <v>93.76</v>
      </c>
      <c r="E211" s="3">
        <f>IF(Inputs!$B$27&lt;&gt;"Ready to model","PENDING INPUTS",ROUND(C211*Inputs!$B$5/12,2))</f>
        <v>0</v>
      </c>
      <c r="F211" s="3">
        <f>IF(Inputs!$B$27&lt;&gt;"Ready to model","PENDING INPUTS",MIN(B211+D211,MAX(Inputs!$B$16,ROUND(B211*Inputs!$B$15,2))))</f>
        <v>93.76</v>
      </c>
      <c r="G211" s="3">
        <f>IF(Inputs!$B$27&lt;&gt;"Ready to model","PENDING INPUTS",MIN(C211+E211,Inputs!$B$9))</f>
        <v>0</v>
      </c>
      <c r="H211" s="3">
        <f>IF(Inputs!$B$27&lt;&gt;"Ready to model","PENDING INPUTS",F211+G211)</f>
        <v>93.76</v>
      </c>
      <c r="I211" s="3">
        <f>IF(Inputs!$B$27&lt;&gt;"Ready to model","PENDING INPUTS",MAX(0,F211+G211-H211))</f>
        <v>0</v>
      </c>
      <c r="J211" s="3">
        <f>IF(Inputs!$B$27&lt;&gt;"Ready to model","PENDING INPUTS",IF(F211+G211&gt;H211,IF(F211+G211=0,0,H211*F211/(F211+G211)),MIN(B211+D211,F211+MAX(0,H211-F211-G211-IF((IF(A211&lt;=Inputs!$B$13,Inputs!$B$12,Inputs!$B$14))&lt;Inputs!$B$5,C211+E211-G211,0)))))</f>
        <v>93.76</v>
      </c>
      <c r="K211" s="3">
        <f>IF(Inputs!$B$27&lt;&gt;"Ready to model","PENDING INPUTS",MIN(C211+E211,MAX(0,H211-J211)))</f>
        <v>0</v>
      </c>
      <c r="L211" s="3">
        <f>IF(Inputs!$B$27&lt;&gt;"Ready to model","PENDING INPUTS",MAX(0,B211+D211-J211))</f>
        <v>4687.9100000000008</v>
      </c>
      <c r="M211" s="3">
        <f>IF(Inputs!$B$27&lt;&gt;"Ready to model","PENDING INPUTS",MAX(0,C211+E211-K211))</f>
        <v>0</v>
      </c>
      <c r="N211" s="3">
        <f>IF(Inputs!$B$27&lt;&gt;"Ready to model","PENDING INPUTS",L211+M211)</f>
        <v>4687.9100000000008</v>
      </c>
      <c r="O211" s="3">
        <f>IF(Inputs!$B$27&lt;&gt;"Ready to model","PENDING INPUTS",D211+E211+O210)</f>
        <v>20510.959999999955</v>
      </c>
      <c r="P211" s="3">
        <f>IF(Inputs!$B$27&lt;&gt;"Ready to model","PENDING INPUTS",J211+K211+P210)</f>
        <v>25897.049999999854</v>
      </c>
    </row>
    <row r="212" spans="1:16" ht="27.95" customHeight="1" x14ac:dyDescent="0.25">
      <c r="A212">
        <v>208</v>
      </c>
      <c r="B212" s="3">
        <f>IF(Inputs!$B$27&lt;&gt;"Ready to model","PENDING INPUTS",L211)</f>
        <v>4687.9100000000008</v>
      </c>
      <c r="C212" s="3">
        <f>IF(Inputs!$B$27&lt;&gt;"Ready to model","PENDING INPUTS",M211)</f>
        <v>0</v>
      </c>
      <c r="D212" s="3">
        <f>IF(Inputs!$B$27&lt;&gt;"Ready to model","PENDING INPUTS",ROUND(B212*(IF(A212&lt;=Inputs!$B$13,Inputs!$B$12,Inputs!$B$14))/12,2))</f>
        <v>93.76</v>
      </c>
      <c r="E212" s="3">
        <f>IF(Inputs!$B$27&lt;&gt;"Ready to model","PENDING INPUTS",ROUND(C212*Inputs!$B$5/12,2))</f>
        <v>0</v>
      </c>
      <c r="F212" s="3">
        <f>IF(Inputs!$B$27&lt;&gt;"Ready to model","PENDING INPUTS",MIN(B212+D212,MAX(Inputs!$B$16,ROUND(B212*Inputs!$B$15,2))))</f>
        <v>93.76</v>
      </c>
      <c r="G212" s="3">
        <f>IF(Inputs!$B$27&lt;&gt;"Ready to model","PENDING INPUTS",MIN(C212+E212,Inputs!$B$9))</f>
        <v>0</v>
      </c>
      <c r="H212" s="3">
        <f>IF(Inputs!$B$27&lt;&gt;"Ready to model","PENDING INPUTS",F212+G212)</f>
        <v>93.76</v>
      </c>
      <c r="I212" s="3">
        <f>IF(Inputs!$B$27&lt;&gt;"Ready to model","PENDING INPUTS",MAX(0,F212+G212-H212))</f>
        <v>0</v>
      </c>
      <c r="J212" s="3">
        <f>IF(Inputs!$B$27&lt;&gt;"Ready to model","PENDING INPUTS",IF(F212+G212&gt;H212,IF(F212+G212=0,0,H212*F212/(F212+G212)),MIN(B212+D212,F212+MAX(0,H212-F212-G212-IF((IF(A212&lt;=Inputs!$B$13,Inputs!$B$12,Inputs!$B$14))&lt;Inputs!$B$5,C212+E212-G212,0)))))</f>
        <v>93.76</v>
      </c>
      <c r="K212" s="3">
        <f>IF(Inputs!$B$27&lt;&gt;"Ready to model","PENDING INPUTS",MIN(C212+E212,MAX(0,H212-J212)))</f>
        <v>0</v>
      </c>
      <c r="L212" s="3">
        <f>IF(Inputs!$B$27&lt;&gt;"Ready to model","PENDING INPUTS",MAX(0,B212+D212-J212))</f>
        <v>4687.9100000000008</v>
      </c>
      <c r="M212" s="3">
        <f>IF(Inputs!$B$27&lt;&gt;"Ready to model","PENDING INPUTS",MAX(0,C212+E212-K212))</f>
        <v>0</v>
      </c>
      <c r="N212" s="3">
        <f>IF(Inputs!$B$27&lt;&gt;"Ready to model","PENDING INPUTS",L212+M212)</f>
        <v>4687.9100000000008</v>
      </c>
      <c r="O212" s="3">
        <f>IF(Inputs!$B$27&lt;&gt;"Ready to model","PENDING INPUTS",D212+E212+O211)</f>
        <v>20604.719999999954</v>
      </c>
      <c r="P212" s="3">
        <f>IF(Inputs!$B$27&lt;&gt;"Ready to model","PENDING INPUTS",J212+K212+P211)</f>
        <v>25990.809999999852</v>
      </c>
    </row>
    <row r="213" spans="1:16" ht="27.95" customHeight="1" x14ac:dyDescent="0.25">
      <c r="A213">
        <v>209</v>
      </c>
      <c r="B213" s="3">
        <f>IF(Inputs!$B$27&lt;&gt;"Ready to model","PENDING INPUTS",L212)</f>
        <v>4687.9100000000008</v>
      </c>
      <c r="C213" s="3">
        <f>IF(Inputs!$B$27&lt;&gt;"Ready to model","PENDING INPUTS",M212)</f>
        <v>0</v>
      </c>
      <c r="D213" s="3">
        <f>IF(Inputs!$B$27&lt;&gt;"Ready to model","PENDING INPUTS",ROUND(B213*(IF(A213&lt;=Inputs!$B$13,Inputs!$B$12,Inputs!$B$14))/12,2))</f>
        <v>93.76</v>
      </c>
      <c r="E213" s="3">
        <f>IF(Inputs!$B$27&lt;&gt;"Ready to model","PENDING INPUTS",ROUND(C213*Inputs!$B$5/12,2))</f>
        <v>0</v>
      </c>
      <c r="F213" s="3">
        <f>IF(Inputs!$B$27&lt;&gt;"Ready to model","PENDING INPUTS",MIN(B213+D213,MAX(Inputs!$B$16,ROUND(B213*Inputs!$B$15,2))))</f>
        <v>93.76</v>
      </c>
      <c r="G213" s="3">
        <f>IF(Inputs!$B$27&lt;&gt;"Ready to model","PENDING INPUTS",MIN(C213+E213,Inputs!$B$9))</f>
        <v>0</v>
      </c>
      <c r="H213" s="3">
        <f>IF(Inputs!$B$27&lt;&gt;"Ready to model","PENDING INPUTS",F213+G213)</f>
        <v>93.76</v>
      </c>
      <c r="I213" s="3">
        <f>IF(Inputs!$B$27&lt;&gt;"Ready to model","PENDING INPUTS",MAX(0,F213+G213-H213))</f>
        <v>0</v>
      </c>
      <c r="J213" s="3">
        <f>IF(Inputs!$B$27&lt;&gt;"Ready to model","PENDING INPUTS",IF(F213+G213&gt;H213,IF(F213+G213=0,0,H213*F213/(F213+G213)),MIN(B213+D213,F213+MAX(0,H213-F213-G213-IF((IF(A213&lt;=Inputs!$B$13,Inputs!$B$12,Inputs!$B$14))&lt;Inputs!$B$5,C213+E213-G213,0)))))</f>
        <v>93.76</v>
      </c>
      <c r="K213" s="3">
        <f>IF(Inputs!$B$27&lt;&gt;"Ready to model","PENDING INPUTS",MIN(C213+E213,MAX(0,H213-J213)))</f>
        <v>0</v>
      </c>
      <c r="L213" s="3">
        <f>IF(Inputs!$B$27&lt;&gt;"Ready to model","PENDING INPUTS",MAX(0,B213+D213-J213))</f>
        <v>4687.9100000000008</v>
      </c>
      <c r="M213" s="3">
        <f>IF(Inputs!$B$27&lt;&gt;"Ready to model","PENDING INPUTS",MAX(0,C213+E213-K213))</f>
        <v>0</v>
      </c>
      <c r="N213" s="3">
        <f>IF(Inputs!$B$27&lt;&gt;"Ready to model","PENDING INPUTS",L213+M213)</f>
        <v>4687.9100000000008</v>
      </c>
      <c r="O213" s="3">
        <f>IF(Inputs!$B$27&lt;&gt;"Ready to model","PENDING INPUTS",D213+E213+O212)</f>
        <v>20698.479999999952</v>
      </c>
      <c r="P213" s="3">
        <f>IF(Inputs!$B$27&lt;&gt;"Ready to model","PENDING INPUTS",J213+K213+P212)</f>
        <v>26084.569999999851</v>
      </c>
    </row>
    <row r="214" spans="1:16" ht="27.95" customHeight="1" x14ac:dyDescent="0.25">
      <c r="A214">
        <v>210</v>
      </c>
      <c r="B214" s="3">
        <f>IF(Inputs!$B$27&lt;&gt;"Ready to model","PENDING INPUTS",L213)</f>
        <v>4687.9100000000008</v>
      </c>
      <c r="C214" s="3">
        <f>IF(Inputs!$B$27&lt;&gt;"Ready to model","PENDING INPUTS",M213)</f>
        <v>0</v>
      </c>
      <c r="D214" s="3">
        <f>IF(Inputs!$B$27&lt;&gt;"Ready to model","PENDING INPUTS",ROUND(B214*(IF(A214&lt;=Inputs!$B$13,Inputs!$B$12,Inputs!$B$14))/12,2))</f>
        <v>93.76</v>
      </c>
      <c r="E214" s="3">
        <f>IF(Inputs!$B$27&lt;&gt;"Ready to model","PENDING INPUTS",ROUND(C214*Inputs!$B$5/12,2))</f>
        <v>0</v>
      </c>
      <c r="F214" s="3">
        <f>IF(Inputs!$B$27&lt;&gt;"Ready to model","PENDING INPUTS",MIN(B214+D214,MAX(Inputs!$B$16,ROUND(B214*Inputs!$B$15,2))))</f>
        <v>93.76</v>
      </c>
      <c r="G214" s="3">
        <f>IF(Inputs!$B$27&lt;&gt;"Ready to model","PENDING INPUTS",MIN(C214+E214,Inputs!$B$9))</f>
        <v>0</v>
      </c>
      <c r="H214" s="3">
        <f>IF(Inputs!$B$27&lt;&gt;"Ready to model","PENDING INPUTS",F214+G214)</f>
        <v>93.76</v>
      </c>
      <c r="I214" s="3">
        <f>IF(Inputs!$B$27&lt;&gt;"Ready to model","PENDING INPUTS",MAX(0,F214+G214-H214))</f>
        <v>0</v>
      </c>
      <c r="J214" s="3">
        <f>IF(Inputs!$B$27&lt;&gt;"Ready to model","PENDING INPUTS",IF(F214+G214&gt;H214,IF(F214+G214=0,0,H214*F214/(F214+G214)),MIN(B214+D214,F214+MAX(0,H214-F214-G214-IF((IF(A214&lt;=Inputs!$B$13,Inputs!$B$12,Inputs!$B$14))&lt;Inputs!$B$5,C214+E214-G214,0)))))</f>
        <v>93.76</v>
      </c>
      <c r="K214" s="3">
        <f>IF(Inputs!$B$27&lt;&gt;"Ready to model","PENDING INPUTS",MIN(C214+E214,MAX(0,H214-J214)))</f>
        <v>0</v>
      </c>
      <c r="L214" s="3">
        <f>IF(Inputs!$B$27&lt;&gt;"Ready to model","PENDING INPUTS",MAX(0,B214+D214-J214))</f>
        <v>4687.9100000000008</v>
      </c>
      <c r="M214" s="3">
        <f>IF(Inputs!$B$27&lt;&gt;"Ready to model","PENDING INPUTS",MAX(0,C214+E214-K214))</f>
        <v>0</v>
      </c>
      <c r="N214" s="3">
        <f>IF(Inputs!$B$27&lt;&gt;"Ready to model","PENDING INPUTS",L214+M214)</f>
        <v>4687.9100000000008</v>
      </c>
      <c r="O214" s="3">
        <f>IF(Inputs!$B$27&lt;&gt;"Ready to model","PENDING INPUTS",D214+E214+O213)</f>
        <v>20792.239999999951</v>
      </c>
      <c r="P214" s="3">
        <f>IF(Inputs!$B$27&lt;&gt;"Ready to model","PENDING INPUTS",J214+K214+P213)</f>
        <v>26178.329999999849</v>
      </c>
    </row>
    <row r="215" spans="1:16" ht="27.95" customHeight="1" x14ac:dyDescent="0.25">
      <c r="A215">
        <v>211</v>
      </c>
      <c r="B215" s="3">
        <f>IF(Inputs!$B$27&lt;&gt;"Ready to model","PENDING INPUTS",L214)</f>
        <v>4687.9100000000008</v>
      </c>
      <c r="C215" s="3">
        <f>IF(Inputs!$B$27&lt;&gt;"Ready to model","PENDING INPUTS",M214)</f>
        <v>0</v>
      </c>
      <c r="D215" s="3">
        <f>IF(Inputs!$B$27&lt;&gt;"Ready to model","PENDING INPUTS",ROUND(B215*(IF(A215&lt;=Inputs!$B$13,Inputs!$B$12,Inputs!$B$14))/12,2))</f>
        <v>93.76</v>
      </c>
      <c r="E215" s="3">
        <f>IF(Inputs!$B$27&lt;&gt;"Ready to model","PENDING INPUTS",ROUND(C215*Inputs!$B$5/12,2))</f>
        <v>0</v>
      </c>
      <c r="F215" s="3">
        <f>IF(Inputs!$B$27&lt;&gt;"Ready to model","PENDING INPUTS",MIN(B215+D215,MAX(Inputs!$B$16,ROUND(B215*Inputs!$B$15,2))))</f>
        <v>93.76</v>
      </c>
      <c r="G215" s="3">
        <f>IF(Inputs!$B$27&lt;&gt;"Ready to model","PENDING INPUTS",MIN(C215+E215,Inputs!$B$9))</f>
        <v>0</v>
      </c>
      <c r="H215" s="3">
        <f>IF(Inputs!$B$27&lt;&gt;"Ready to model","PENDING INPUTS",F215+G215)</f>
        <v>93.76</v>
      </c>
      <c r="I215" s="3">
        <f>IF(Inputs!$B$27&lt;&gt;"Ready to model","PENDING INPUTS",MAX(0,F215+G215-H215))</f>
        <v>0</v>
      </c>
      <c r="J215" s="3">
        <f>IF(Inputs!$B$27&lt;&gt;"Ready to model","PENDING INPUTS",IF(F215+G215&gt;H215,IF(F215+G215=0,0,H215*F215/(F215+G215)),MIN(B215+D215,F215+MAX(0,H215-F215-G215-IF((IF(A215&lt;=Inputs!$B$13,Inputs!$B$12,Inputs!$B$14))&lt;Inputs!$B$5,C215+E215-G215,0)))))</f>
        <v>93.76</v>
      </c>
      <c r="K215" s="3">
        <f>IF(Inputs!$B$27&lt;&gt;"Ready to model","PENDING INPUTS",MIN(C215+E215,MAX(0,H215-J215)))</f>
        <v>0</v>
      </c>
      <c r="L215" s="3">
        <f>IF(Inputs!$B$27&lt;&gt;"Ready to model","PENDING INPUTS",MAX(0,B215+D215-J215))</f>
        <v>4687.9100000000008</v>
      </c>
      <c r="M215" s="3">
        <f>IF(Inputs!$B$27&lt;&gt;"Ready to model","PENDING INPUTS",MAX(0,C215+E215-K215))</f>
        <v>0</v>
      </c>
      <c r="N215" s="3">
        <f>IF(Inputs!$B$27&lt;&gt;"Ready to model","PENDING INPUTS",L215+M215)</f>
        <v>4687.9100000000008</v>
      </c>
      <c r="O215" s="3">
        <f>IF(Inputs!$B$27&lt;&gt;"Ready to model","PENDING INPUTS",D215+E215+O214)</f>
        <v>20885.999999999949</v>
      </c>
      <c r="P215" s="3">
        <f>IF(Inputs!$B$27&lt;&gt;"Ready to model","PENDING INPUTS",J215+K215+P214)</f>
        <v>26272.089999999847</v>
      </c>
    </row>
    <row r="216" spans="1:16" ht="27.95" customHeight="1" x14ac:dyDescent="0.25">
      <c r="A216">
        <v>212</v>
      </c>
      <c r="B216" s="3">
        <f>IF(Inputs!$B$27&lt;&gt;"Ready to model","PENDING INPUTS",L215)</f>
        <v>4687.9100000000008</v>
      </c>
      <c r="C216" s="3">
        <f>IF(Inputs!$B$27&lt;&gt;"Ready to model","PENDING INPUTS",M215)</f>
        <v>0</v>
      </c>
      <c r="D216" s="3">
        <f>IF(Inputs!$B$27&lt;&gt;"Ready to model","PENDING INPUTS",ROUND(B216*(IF(A216&lt;=Inputs!$B$13,Inputs!$B$12,Inputs!$B$14))/12,2))</f>
        <v>93.76</v>
      </c>
      <c r="E216" s="3">
        <f>IF(Inputs!$B$27&lt;&gt;"Ready to model","PENDING INPUTS",ROUND(C216*Inputs!$B$5/12,2))</f>
        <v>0</v>
      </c>
      <c r="F216" s="3">
        <f>IF(Inputs!$B$27&lt;&gt;"Ready to model","PENDING INPUTS",MIN(B216+D216,MAX(Inputs!$B$16,ROUND(B216*Inputs!$B$15,2))))</f>
        <v>93.76</v>
      </c>
      <c r="G216" s="3">
        <f>IF(Inputs!$B$27&lt;&gt;"Ready to model","PENDING INPUTS",MIN(C216+E216,Inputs!$B$9))</f>
        <v>0</v>
      </c>
      <c r="H216" s="3">
        <f>IF(Inputs!$B$27&lt;&gt;"Ready to model","PENDING INPUTS",F216+G216)</f>
        <v>93.76</v>
      </c>
      <c r="I216" s="3">
        <f>IF(Inputs!$B$27&lt;&gt;"Ready to model","PENDING INPUTS",MAX(0,F216+G216-H216))</f>
        <v>0</v>
      </c>
      <c r="J216" s="3">
        <f>IF(Inputs!$B$27&lt;&gt;"Ready to model","PENDING INPUTS",IF(F216+G216&gt;H216,IF(F216+G216=0,0,H216*F216/(F216+G216)),MIN(B216+D216,F216+MAX(0,H216-F216-G216-IF((IF(A216&lt;=Inputs!$B$13,Inputs!$B$12,Inputs!$B$14))&lt;Inputs!$B$5,C216+E216-G216,0)))))</f>
        <v>93.76</v>
      </c>
      <c r="K216" s="3">
        <f>IF(Inputs!$B$27&lt;&gt;"Ready to model","PENDING INPUTS",MIN(C216+E216,MAX(0,H216-J216)))</f>
        <v>0</v>
      </c>
      <c r="L216" s="3">
        <f>IF(Inputs!$B$27&lt;&gt;"Ready to model","PENDING INPUTS",MAX(0,B216+D216-J216))</f>
        <v>4687.9100000000008</v>
      </c>
      <c r="M216" s="3">
        <f>IF(Inputs!$B$27&lt;&gt;"Ready to model","PENDING INPUTS",MAX(0,C216+E216-K216))</f>
        <v>0</v>
      </c>
      <c r="N216" s="3">
        <f>IF(Inputs!$B$27&lt;&gt;"Ready to model","PENDING INPUTS",L216+M216)</f>
        <v>4687.9100000000008</v>
      </c>
      <c r="O216" s="3">
        <f>IF(Inputs!$B$27&lt;&gt;"Ready to model","PENDING INPUTS",D216+E216+O215)</f>
        <v>20979.759999999947</v>
      </c>
      <c r="P216" s="3">
        <f>IF(Inputs!$B$27&lt;&gt;"Ready to model","PENDING INPUTS",J216+K216+P215)</f>
        <v>26365.849999999846</v>
      </c>
    </row>
    <row r="217" spans="1:16" ht="27.95" customHeight="1" x14ac:dyDescent="0.25">
      <c r="A217">
        <v>213</v>
      </c>
      <c r="B217" s="3">
        <f>IF(Inputs!$B$27&lt;&gt;"Ready to model","PENDING INPUTS",L216)</f>
        <v>4687.9100000000008</v>
      </c>
      <c r="C217" s="3">
        <f>IF(Inputs!$B$27&lt;&gt;"Ready to model","PENDING INPUTS",M216)</f>
        <v>0</v>
      </c>
      <c r="D217" s="3">
        <f>IF(Inputs!$B$27&lt;&gt;"Ready to model","PENDING INPUTS",ROUND(B217*(IF(A217&lt;=Inputs!$B$13,Inputs!$B$12,Inputs!$B$14))/12,2))</f>
        <v>93.76</v>
      </c>
      <c r="E217" s="3">
        <f>IF(Inputs!$B$27&lt;&gt;"Ready to model","PENDING INPUTS",ROUND(C217*Inputs!$B$5/12,2))</f>
        <v>0</v>
      </c>
      <c r="F217" s="3">
        <f>IF(Inputs!$B$27&lt;&gt;"Ready to model","PENDING INPUTS",MIN(B217+D217,MAX(Inputs!$B$16,ROUND(B217*Inputs!$B$15,2))))</f>
        <v>93.76</v>
      </c>
      <c r="G217" s="3">
        <f>IF(Inputs!$B$27&lt;&gt;"Ready to model","PENDING INPUTS",MIN(C217+E217,Inputs!$B$9))</f>
        <v>0</v>
      </c>
      <c r="H217" s="3">
        <f>IF(Inputs!$B$27&lt;&gt;"Ready to model","PENDING INPUTS",F217+G217)</f>
        <v>93.76</v>
      </c>
      <c r="I217" s="3">
        <f>IF(Inputs!$B$27&lt;&gt;"Ready to model","PENDING INPUTS",MAX(0,F217+G217-H217))</f>
        <v>0</v>
      </c>
      <c r="J217" s="3">
        <f>IF(Inputs!$B$27&lt;&gt;"Ready to model","PENDING INPUTS",IF(F217+G217&gt;H217,IF(F217+G217=0,0,H217*F217/(F217+G217)),MIN(B217+D217,F217+MAX(0,H217-F217-G217-IF((IF(A217&lt;=Inputs!$B$13,Inputs!$B$12,Inputs!$B$14))&lt;Inputs!$B$5,C217+E217-G217,0)))))</f>
        <v>93.76</v>
      </c>
      <c r="K217" s="3">
        <f>IF(Inputs!$B$27&lt;&gt;"Ready to model","PENDING INPUTS",MIN(C217+E217,MAX(0,H217-J217)))</f>
        <v>0</v>
      </c>
      <c r="L217" s="3">
        <f>IF(Inputs!$B$27&lt;&gt;"Ready to model","PENDING INPUTS",MAX(0,B217+D217-J217))</f>
        <v>4687.9100000000008</v>
      </c>
      <c r="M217" s="3">
        <f>IF(Inputs!$B$27&lt;&gt;"Ready to model","PENDING INPUTS",MAX(0,C217+E217-K217))</f>
        <v>0</v>
      </c>
      <c r="N217" s="3">
        <f>IF(Inputs!$B$27&lt;&gt;"Ready to model","PENDING INPUTS",L217+M217)</f>
        <v>4687.9100000000008</v>
      </c>
      <c r="O217" s="3">
        <f>IF(Inputs!$B$27&lt;&gt;"Ready to model","PENDING INPUTS",D217+E217+O216)</f>
        <v>21073.519999999946</v>
      </c>
      <c r="P217" s="3">
        <f>IF(Inputs!$B$27&lt;&gt;"Ready to model","PENDING INPUTS",J217+K217+P216)</f>
        <v>26459.609999999844</v>
      </c>
    </row>
    <row r="218" spans="1:16" ht="27.95" customHeight="1" x14ac:dyDescent="0.25">
      <c r="A218">
        <v>214</v>
      </c>
      <c r="B218" s="3">
        <f>IF(Inputs!$B$27&lt;&gt;"Ready to model","PENDING INPUTS",L217)</f>
        <v>4687.9100000000008</v>
      </c>
      <c r="C218" s="3">
        <f>IF(Inputs!$B$27&lt;&gt;"Ready to model","PENDING INPUTS",M217)</f>
        <v>0</v>
      </c>
      <c r="D218" s="3">
        <f>IF(Inputs!$B$27&lt;&gt;"Ready to model","PENDING INPUTS",ROUND(B218*(IF(A218&lt;=Inputs!$B$13,Inputs!$B$12,Inputs!$B$14))/12,2))</f>
        <v>93.76</v>
      </c>
      <c r="E218" s="3">
        <f>IF(Inputs!$B$27&lt;&gt;"Ready to model","PENDING INPUTS",ROUND(C218*Inputs!$B$5/12,2))</f>
        <v>0</v>
      </c>
      <c r="F218" s="3">
        <f>IF(Inputs!$B$27&lt;&gt;"Ready to model","PENDING INPUTS",MIN(B218+D218,MAX(Inputs!$B$16,ROUND(B218*Inputs!$B$15,2))))</f>
        <v>93.76</v>
      </c>
      <c r="G218" s="3">
        <f>IF(Inputs!$B$27&lt;&gt;"Ready to model","PENDING INPUTS",MIN(C218+E218,Inputs!$B$9))</f>
        <v>0</v>
      </c>
      <c r="H218" s="3">
        <f>IF(Inputs!$B$27&lt;&gt;"Ready to model","PENDING INPUTS",F218+G218)</f>
        <v>93.76</v>
      </c>
      <c r="I218" s="3">
        <f>IF(Inputs!$B$27&lt;&gt;"Ready to model","PENDING INPUTS",MAX(0,F218+G218-H218))</f>
        <v>0</v>
      </c>
      <c r="J218" s="3">
        <f>IF(Inputs!$B$27&lt;&gt;"Ready to model","PENDING INPUTS",IF(F218+G218&gt;H218,IF(F218+G218=0,0,H218*F218/(F218+G218)),MIN(B218+D218,F218+MAX(0,H218-F218-G218-IF((IF(A218&lt;=Inputs!$B$13,Inputs!$B$12,Inputs!$B$14))&lt;Inputs!$B$5,C218+E218-G218,0)))))</f>
        <v>93.76</v>
      </c>
      <c r="K218" s="3">
        <f>IF(Inputs!$B$27&lt;&gt;"Ready to model","PENDING INPUTS",MIN(C218+E218,MAX(0,H218-J218)))</f>
        <v>0</v>
      </c>
      <c r="L218" s="3">
        <f>IF(Inputs!$B$27&lt;&gt;"Ready to model","PENDING INPUTS",MAX(0,B218+D218-J218))</f>
        <v>4687.9100000000008</v>
      </c>
      <c r="M218" s="3">
        <f>IF(Inputs!$B$27&lt;&gt;"Ready to model","PENDING INPUTS",MAX(0,C218+E218-K218))</f>
        <v>0</v>
      </c>
      <c r="N218" s="3">
        <f>IF(Inputs!$B$27&lt;&gt;"Ready to model","PENDING INPUTS",L218+M218)</f>
        <v>4687.9100000000008</v>
      </c>
      <c r="O218" s="3">
        <f>IF(Inputs!$B$27&lt;&gt;"Ready to model","PENDING INPUTS",D218+E218+O217)</f>
        <v>21167.279999999944</v>
      </c>
      <c r="P218" s="3">
        <f>IF(Inputs!$B$27&lt;&gt;"Ready to model","PENDING INPUTS",J218+K218+P217)</f>
        <v>26553.369999999843</v>
      </c>
    </row>
    <row r="219" spans="1:16" ht="27.95" customHeight="1" x14ac:dyDescent="0.25">
      <c r="A219">
        <v>215</v>
      </c>
      <c r="B219" s="3">
        <f>IF(Inputs!$B$27&lt;&gt;"Ready to model","PENDING INPUTS",L218)</f>
        <v>4687.9100000000008</v>
      </c>
      <c r="C219" s="3">
        <f>IF(Inputs!$B$27&lt;&gt;"Ready to model","PENDING INPUTS",M218)</f>
        <v>0</v>
      </c>
      <c r="D219" s="3">
        <f>IF(Inputs!$B$27&lt;&gt;"Ready to model","PENDING INPUTS",ROUND(B219*(IF(A219&lt;=Inputs!$B$13,Inputs!$B$12,Inputs!$B$14))/12,2))</f>
        <v>93.76</v>
      </c>
      <c r="E219" s="3">
        <f>IF(Inputs!$B$27&lt;&gt;"Ready to model","PENDING INPUTS",ROUND(C219*Inputs!$B$5/12,2))</f>
        <v>0</v>
      </c>
      <c r="F219" s="3">
        <f>IF(Inputs!$B$27&lt;&gt;"Ready to model","PENDING INPUTS",MIN(B219+D219,MAX(Inputs!$B$16,ROUND(B219*Inputs!$B$15,2))))</f>
        <v>93.76</v>
      </c>
      <c r="G219" s="3">
        <f>IF(Inputs!$B$27&lt;&gt;"Ready to model","PENDING INPUTS",MIN(C219+E219,Inputs!$B$9))</f>
        <v>0</v>
      </c>
      <c r="H219" s="3">
        <f>IF(Inputs!$B$27&lt;&gt;"Ready to model","PENDING INPUTS",F219+G219)</f>
        <v>93.76</v>
      </c>
      <c r="I219" s="3">
        <f>IF(Inputs!$B$27&lt;&gt;"Ready to model","PENDING INPUTS",MAX(0,F219+G219-H219))</f>
        <v>0</v>
      </c>
      <c r="J219" s="3">
        <f>IF(Inputs!$B$27&lt;&gt;"Ready to model","PENDING INPUTS",IF(F219+G219&gt;H219,IF(F219+G219=0,0,H219*F219/(F219+G219)),MIN(B219+D219,F219+MAX(0,H219-F219-G219-IF((IF(A219&lt;=Inputs!$B$13,Inputs!$B$12,Inputs!$B$14))&lt;Inputs!$B$5,C219+E219-G219,0)))))</f>
        <v>93.76</v>
      </c>
      <c r="K219" s="3">
        <f>IF(Inputs!$B$27&lt;&gt;"Ready to model","PENDING INPUTS",MIN(C219+E219,MAX(0,H219-J219)))</f>
        <v>0</v>
      </c>
      <c r="L219" s="3">
        <f>IF(Inputs!$B$27&lt;&gt;"Ready to model","PENDING INPUTS",MAX(0,B219+D219-J219))</f>
        <v>4687.9100000000008</v>
      </c>
      <c r="M219" s="3">
        <f>IF(Inputs!$B$27&lt;&gt;"Ready to model","PENDING INPUTS",MAX(0,C219+E219-K219))</f>
        <v>0</v>
      </c>
      <c r="N219" s="3">
        <f>IF(Inputs!$B$27&lt;&gt;"Ready to model","PENDING INPUTS",L219+M219)</f>
        <v>4687.9100000000008</v>
      </c>
      <c r="O219" s="3">
        <f>IF(Inputs!$B$27&lt;&gt;"Ready to model","PENDING INPUTS",D219+E219+O218)</f>
        <v>21261.039999999943</v>
      </c>
      <c r="P219" s="3">
        <f>IF(Inputs!$B$27&lt;&gt;"Ready to model","PENDING INPUTS",J219+K219+P218)</f>
        <v>26647.129999999841</v>
      </c>
    </row>
    <row r="220" spans="1:16" ht="27.95" customHeight="1" x14ac:dyDescent="0.25">
      <c r="A220">
        <v>216</v>
      </c>
      <c r="B220" s="3">
        <f>IF(Inputs!$B$27&lt;&gt;"Ready to model","PENDING INPUTS",L219)</f>
        <v>4687.9100000000008</v>
      </c>
      <c r="C220" s="3">
        <f>IF(Inputs!$B$27&lt;&gt;"Ready to model","PENDING INPUTS",M219)</f>
        <v>0</v>
      </c>
      <c r="D220" s="3">
        <f>IF(Inputs!$B$27&lt;&gt;"Ready to model","PENDING INPUTS",ROUND(B220*(IF(A220&lt;=Inputs!$B$13,Inputs!$B$12,Inputs!$B$14))/12,2))</f>
        <v>93.76</v>
      </c>
      <c r="E220" s="3">
        <f>IF(Inputs!$B$27&lt;&gt;"Ready to model","PENDING INPUTS",ROUND(C220*Inputs!$B$5/12,2))</f>
        <v>0</v>
      </c>
      <c r="F220" s="3">
        <f>IF(Inputs!$B$27&lt;&gt;"Ready to model","PENDING INPUTS",MIN(B220+D220,MAX(Inputs!$B$16,ROUND(B220*Inputs!$B$15,2))))</f>
        <v>93.76</v>
      </c>
      <c r="G220" s="3">
        <f>IF(Inputs!$B$27&lt;&gt;"Ready to model","PENDING INPUTS",MIN(C220+E220,Inputs!$B$9))</f>
        <v>0</v>
      </c>
      <c r="H220" s="3">
        <f>IF(Inputs!$B$27&lt;&gt;"Ready to model","PENDING INPUTS",F220+G220)</f>
        <v>93.76</v>
      </c>
      <c r="I220" s="3">
        <f>IF(Inputs!$B$27&lt;&gt;"Ready to model","PENDING INPUTS",MAX(0,F220+G220-H220))</f>
        <v>0</v>
      </c>
      <c r="J220" s="3">
        <f>IF(Inputs!$B$27&lt;&gt;"Ready to model","PENDING INPUTS",IF(F220+G220&gt;H220,IF(F220+G220=0,0,H220*F220/(F220+G220)),MIN(B220+D220,F220+MAX(0,H220-F220-G220-IF((IF(A220&lt;=Inputs!$B$13,Inputs!$B$12,Inputs!$B$14))&lt;Inputs!$B$5,C220+E220-G220,0)))))</f>
        <v>93.76</v>
      </c>
      <c r="K220" s="3">
        <f>IF(Inputs!$B$27&lt;&gt;"Ready to model","PENDING INPUTS",MIN(C220+E220,MAX(0,H220-J220)))</f>
        <v>0</v>
      </c>
      <c r="L220" s="3">
        <f>IF(Inputs!$B$27&lt;&gt;"Ready to model","PENDING INPUTS",MAX(0,B220+D220-J220))</f>
        <v>4687.9100000000008</v>
      </c>
      <c r="M220" s="3">
        <f>IF(Inputs!$B$27&lt;&gt;"Ready to model","PENDING INPUTS",MAX(0,C220+E220-K220))</f>
        <v>0</v>
      </c>
      <c r="N220" s="3">
        <f>IF(Inputs!$B$27&lt;&gt;"Ready to model","PENDING INPUTS",L220+M220)</f>
        <v>4687.9100000000008</v>
      </c>
      <c r="O220" s="3">
        <f>IF(Inputs!$B$27&lt;&gt;"Ready to model","PENDING INPUTS",D220+E220+O219)</f>
        <v>21354.799999999941</v>
      </c>
      <c r="P220" s="3">
        <f>IF(Inputs!$B$27&lt;&gt;"Ready to model","PENDING INPUTS",J220+K220+P219)</f>
        <v>26740.889999999839</v>
      </c>
    </row>
    <row r="221" spans="1:16" ht="27.95" customHeight="1" x14ac:dyDescent="0.25">
      <c r="A221">
        <v>217</v>
      </c>
      <c r="B221" s="3">
        <f>IF(Inputs!$B$27&lt;&gt;"Ready to model","PENDING INPUTS",L220)</f>
        <v>4687.9100000000008</v>
      </c>
      <c r="C221" s="3">
        <f>IF(Inputs!$B$27&lt;&gt;"Ready to model","PENDING INPUTS",M220)</f>
        <v>0</v>
      </c>
      <c r="D221" s="3">
        <f>IF(Inputs!$B$27&lt;&gt;"Ready to model","PENDING INPUTS",ROUND(B221*(IF(A221&lt;=Inputs!$B$13,Inputs!$B$12,Inputs!$B$14))/12,2))</f>
        <v>93.76</v>
      </c>
      <c r="E221" s="3">
        <f>IF(Inputs!$B$27&lt;&gt;"Ready to model","PENDING INPUTS",ROUND(C221*Inputs!$B$5/12,2))</f>
        <v>0</v>
      </c>
      <c r="F221" s="3">
        <f>IF(Inputs!$B$27&lt;&gt;"Ready to model","PENDING INPUTS",MIN(B221+D221,MAX(Inputs!$B$16,ROUND(B221*Inputs!$B$15,2))))</f>
        <v>93.76</v>
      </c>
      <c r="G221" s="3">
        <f>IF(Inputs!$B$27&lt;&gt;"Ready to model","PENDING INPUTS",MIN(C221+E221,Inputs!$B$9))</f>
        <v>0</v>
      </c>
      <c r="H221" s="3">
        <f>IF(Inputs!$B$27&lt;&gt;"Ready to model","PENDING INPUTS",F221+G221)</f>
        <v>93.76</v>
      </c>
      <c r="I221" s="3">
        <f>IF(Inputs!$B$27&lt;&gt;"Ready to model","PENDING INPUTS",MAX(0,F221+G221-H221))</f>
        <v>0</v>
      </c>
      <c r="J221" s="3">
        <f>IF(Inputs!$B$27&lt;&gt;"Ready to model","PENDING INPUTS",IF(F221+G221&gt;H221,IF(F221+G221=0,0,H221*F221/(F221+G221)),MIN(B221+D221,F221+MAX(0,H221-F221-G221-IF((IF(A221&lt;=Inputs!$B$13,Inputs!$B$12,Inputs!$B$14))&lt;Inputs!$B$5,C221+E221-G221,0)))))</f>
        <v>93.76</v>
      </c>
      <c r="K221" s="3">
        <f>IF(Inputs!$B$27&lt;&gt;"Ready to model","PENDING INPUTS",MIN(C221+E221,MAX(0,H221-J221)))</f>
        <v>0</v>
      </c>
      <c r="L221" s="3">
        <f>IF(Inputs!$B$27&lt;&gt;"Ready to model","PENDING INPUTS",MAX(0,B221+D221-J221))</f>
        <v>4687.9100000000008</v>
      </c>
      <c r="M221" s="3">
        <f>IF(Inputs!$B$27&lt;&gt;"Ready to model","PENDING INPUTS",MAX(0,C221+E221-K221))</f>
        <v>0</v>
      </c>
      <c r="N221" s="3">
        <f>IF(Inputs!$B$27&lt;&gt;"Ready to model","PENDING INPUTS",L221+M221)</f>
        <v>4687.9100000000008</v>
      </c>
      <c r="O221" s="3">
        <f>IF(Inputs!$B$27&lt;&gt;"Ready to model","PENDING INPUTS",D221+E221+O220)</f>
        <v>21448.559999999939</v>
      </c>
      <c r="P221" s="3">
        <f>IF(Inputs!$B$27&lt;&gt;"Ready to model","PENDING INPUTS",J221+K221+P220)</f>
        <v>26834.649999999838</v>
      </c>
    </row>
    <row r="222" spans="1:16" ht="27.95" customHeight="1" x14ac:dyDescent="0.25">
      <c r="A222">
        <v>218</v>
      </c>
      <c r="B222" s="3">
        <f>IF(Inputs!$B$27&lt;&gt;"Ready to model","PENDING INPUTS",L221)</f>
        <v>4687.9100000000008</v>
      </c>
      <c r="C222" s="3">
        <f>IF(Inputs!$B$27&lt;&gt;"Ready to model","PENDING INPUTS",M221)</f>
        <v>0</v>
      </c>
      <c r="D222" s="3">
        <f>IF(Inputs!$B$27&lt;&gt;"Ready to model","PENDING INPUTS",ROUND(B222*(IF(A222&lt;=Inputs!$B$13,Inputs!$B$12,Inputs!$B$14))/12,2))</f>
        <v>93.76</v>
      </c>
      <c r="E222" s="3">
        <f>IF(Inputs!$B$27&lt;&gt;"Ready to model","PENDING INPUTS",ROUND(C222*Inputs!$B$5/12,2))</f>
        <v>0</v>
      </c>
      <c r="F222" s="3">
        <f>IF(Inputs!$B$27&lt;&gt;"Ready to model","PENDING INPUTS",MIN(B222+D222,MAX(Inputs!$B$16,ROUND(B222*Inputs!$B$15,2))))</f>
        <v>93.76</v>
      </c>
      <c r="G222" s="3">
        <f>IF(Inputs!$B$27&lt;&gt;"Ready to model","PENDING INPUTS",MIN(C222+E222,Inputs!$B$9))</f>
        <v>0</v>
      </c>
      <c r="H222" s="3">
        <f>IF(Inputs!$B$27&lt;&gt;"Ready to model","PENDING INPUTS",F222+G222)</f>
        <v>93.76</v>
      </c>
      <c r="I222" s="3">
        <f>IF(Inputs!$B$27&lt;&gt;"Ready to model","PENDING INPUTS",MAX(0,F222+G222-H222))</f>
        <v>0</v>
      </c>
      <c r="J222" s="3">
        <f>IF(Inputs!$B$27&lt;&gt;"Ready to model","PENDING INPUTS",IF(F222+G222&gt;H222,IF(F222+G222=0,0,H222*F222/(F222+G222)),MIN(B222+D222,F222+MAX(0,H222-F222-G222-IF((IF(A222&lt;=Inputs!$B$13,Inputs!$B$12,Inputs!$B$14))&lt;Inputs!$B$5,C222+E222-G222,0)))))</f>
        <v>93.76</v>
      </c>
      <c r="K222" s="3">
        <f>IF(Inputs!$B$27&lt;&gt;"Ready to model","PENDING INPUTS",MIN(C222+E222,MAX(0,H222-J222)))</f>
        <v>0</v>
      </c>
      <c r="L222" s="3">
        <f>IF(Inputs!$B$27&lt;&gt;"Ready to model","PENDING INPUTS",MAX(0,B222+D222-J222))</f>
        <v>4687.9100000000008</v>
      </c>
      <c r="M222" s="3">
        <f>IF(Inputs!$B$27&lt;&gt;"Ready to model","PENDING INPUTS",MAX(0,C222+E222-K222))</f>
        <v>0</v>
      </c>
      <c r="N222" s="3">
        <f>IF(Inputs!$B$27&lt;&gt;"Ready to model","PENDING INPUTS",L222+M222)</f>
        <v>4687.9100000000008</v>
      </c>
      <c r="O222" s="3">
        <f>IF(Inputs!$B$27&lt;&gt;"Ready to model","PENDING INPUTS",D222+E222+O221)</f>
        <v>21542.319999999938</v>
      </c>
      <c r="P222" s="3">
        <f>IF(Inputs!$B$27&lt;&gt;"Ready to model","PENDING INPUTS",J222+K222+P221)</f>
        <v>26928.409999999836</v>
      </c>
    </row>
    <row r="223" spans="1:16" ht="27.95" customHeight="1" x14ac:dyDescent="0.25">
      <c r="A223">
        <v>219</v>
      </c>
      <c r="B223" s="3">
        <f>IF(Inputs!$B$27&lt;&gt;"Ready to model","PENDING INPUTS",L222)</f>
        <v>4687.9100000000008</v>
      </c>
      <c r="C223" s="3">
        <f>IF(Inputs!$B$27&lt;&gt;"Ready to model","PENDING INPUTS",M222)</f>
        <v>0</v>
      </c>
      <c r="D223" s="3">
        <f>IF(Inputs!$B$27&lt;&gt;"Ready to model","PENDING INPUTS",ROUND(B223*(IF(A223&lt;=Inputs!$B$13,Inputs!$B$12,Inputs!$B$14))/12,2))</f>
        <v>93.76</v>
      </c>
      <c r="E223" s="3">
        <f>IF(Inputs!$B$27&lt;&gt;"Ready to model","PENDING INPUTS",ROUND(C223*Inputs!$B$5/12,2))</f>
        <v>0</v>
      </c>
      <c r="F223" s="3">
        <f>IF(Inputs!$B$27&lt;&gt;"Ready to model","PENDING INPUTS",MIN(B223+D223,MAX(Inputs!$B$16,ROUND(B223*Inputs!$B$15,2))))</f>
        <v>93.76</v>
      </c>
      <c r="G223" s="3">
        <f>IF(Inputs!$B$27&lt;&gt;"Ready to model","PENDING INPUTS",MIN(C223+E223,Inputs!$B$9))</f>
        <v>0</v>
      </c>
      <c r="H223" s="3">
        <f>IF(Inputs!$B$27&lt;&gt;"Ready to model","PENDING INPUTS",F223+G223)</f>
        <v>93.76</v>
      </c>
      <c r="I223" s="3">
        <f>IF(Inputs!$B$27&lt;&gt;"Ready to model","PENDING INPUTS",MAX(0,F223+G223-H223))</f>
        <v>0</v>
      </c>
      <c r="J223" s="3">
        <f>IF(Inputs!$B$27&lt;&gt;"Ready to model","PENDING INPUTS",IF(F223+G223&gt;H223,IF(F223+G223=0,0,H223*F223/(F223+G223)),MIN(B223+D223,F223+MAX(0,H223-F223-G223-IF((IF(A223&lt;=Inputs!$B$13,Inputs!$B$12,Inputs!$B$14))&lt;Inputs!$B$5,C223+E223-G223,0)))))</f>
        <v>93.76</v>
      </c>
      <c r="K223" s="3">
        <f>IF(Inputs!$B$27&lt;&gt;"Ready to model","PENDING INPUTS",MIN(C223+E223,MAX(0,H223-J223)))</f>
        <v>0</v>
      </c>
      <c r="L223" s="3">
        <f>IF(Inputs!$B$27&lt;&gt;"Ready to model","PENDING INPUTS",MAX(0,B223+D223-J223))</f>
        <v>4687.9100000000008</v>
      </c>
      <c r="M223" s="3">
        <f>IF(Inputs!$B$27&lt;&gt;"Ready to model","PENDING INPUTS",MAX(0,C223+E223-K223))</f>
        <v>0</v>
      </c>
      <c r="N223" s="3">
        <f>IF(Inputs!$B$27&lt;&gt;"Ready to model","PENDING INPUTS",L223+M223)</f>
        <v>4687.9100000000008</v>
      </c>
      <c r="O223" s="3">
        <f>IF(Inputs!$B$27&lt;&gt;"Ready to model","PENDING INPUTS",D223+E223+O222)</f>
        <v>21636.079999999936</v>
      </c>
      <c r="P223" s="3">
        <f>IF(Inputs!$B$27&lt;&gt;"Ready to model","PENDING INPUTS",J223+K223+P222)</f>
        <v>27022.169999999835</v>
      </c>
    </row>
    <row r="224" spans="1:16" ht="27.95" customHeight="1" x14ac:dyDescent="0.25">
      <c r="A224">
        <v>220</v>
      </c>
      <c r="B224" s="3">
        <f>IF(Inputs!$B$27&lt;&gt;"Ready to model","PENDING INPUTS",L223)</f>
        <v>4687.9100000000008</v>
      </c>
      <c r="C224" s="3">
        <f>IF(Inputs!$B$27&lt;&gt;"Ready to model","PENDING INPUTS",M223)</f>
        <v>0</v>
      </c>
      <c r="D224" s="3">
        <f>IF(Inputs!$B$27&lt;&gt;"Ready to model","PENDING INPUTS",ROUND(B224*(IF(A224&lt;=Inputs!$B$13,Inputs!$B$12,Inputs!$B$14))/12,2))</f>
        <v>93.76</v>
      </c>
      <c r="E224" s="3">
        <f>IF(Inputs!$B$27&lt;&gt;"Ready to model","PENDING INPUTS",ROUND(C224*Inputs!$B$5/12,2))</f>
        <v>0</v>
      </c>
      <c r="F224" s="3">
        <f>IF(Inputs!$B$27&lt;&gt;"Ready to model","PENDING INPUTS",MIN(B224+D224,MAX(Inputs!$B$16,ROUND(B224*Inputs!$B$15,2))))</f>
        <v>93.76</v>
      </c>
      <c r="G224" s="3">
        <f>IF(Inputs!$B$27&lt;&gt;"Ready to model","PENDING INPUTS",MIN(C224+E224,Inputs!$B$9))</f>
        <v>0</v>
      </c>
      <c r="H224" s="3">
        <f>IF(Inputs!$B$27&lt;&gt;"Ready to model","PENDING INPUTS",F224+G224)</f>
        <v>93.76</v>
      </c>
      <c r="I224" s="3">
        <f>IF(Inputs!$B$27&lt;&gt;"Ready to model","PENDING INPUTS",MAX(0,F224+G224-H224))</f>
        <v>0</v>
      </c>
      <c r="J224" s="3">
        <f>IF(Inputs!$B$27&lt;&gt;"Ready to model","PENDING INPUTS",IF(F224+G224&gt;H224,IF(F224+G224=0,0,H224*F224/(F224+G224)),MIN(B224+D224,F224+MAX(0,H224-F224-G224-IF((IF(A224&lt;=Inputs!$B$13,Inputs!$B$12,Inputs!$B$14))&lt;Inputs!$B$5,C224+E224-G224,0)))))</f>
        <v>93.76</v>
      </c>
      <c r="K224" s="3">
        <f>IF(Inputs!$B$27&lt;&gt;"Ready to model","PENDING INPUTS",MIN(C224+E224,MAX(0,H224-J224)))</f>
        <v>0</v>
      </c>
      <c r="L224" s="3">
        <f>IF(Inputs!$B$27&lt;&gt;"Ready to model","PENDING INPUTS",MAX(0,B224+D224-J224))</f>
        <v>4687.9100000000008</v>
      </c>
      <c r="M224" s="3">
        <f>IF(Inputs!$B$27&lt;&gt;"Ready to model","PENDING INPUTS",MAX(0,C224+E224-K224))</f>
        <v>0</v>
      </c>
      <c r="N224" s="3">
        <f>IF(Inputs!$B$27&lt;&gt;"Ready to model","PENDING INPUTS",L224+M224)</f>
        <v>4687.9100000000008</v>
      </c>
      <c r="O224" s="3">
        <f>IF(Inputs!$B$27&lt;&gt;"Ready to model","PENDING INPUTS",D224+E224+O223)</f>
        <v>21729.839999999935</v>
      </c>
      <c r="P224" s="3">
        <f>IF(Inputs!$B$27&lt;&gt;"Ready to model","PENDING INPUTS",J224+K224+P223)</f>
        <v>27115.929999999833</v>
      </c>
    </row>
    <row r="225" spans="1:16" ht="27.95" customHeight="1" x14ac:dyDescent="0.25">
      <c r="A225">
        <v>221</v>
      </c>
      <c r="B225" s="3">
        <f>IF(Inputs!$B$27&lt;&gt;"Ready to model","PENDING INPUTS",L224)</f>
        <v>4687.9100000000008</v>
      </c>
      <c r="C225" s="3">
        <f>IF(Inputs!$B$27&lt;&gt;"Ready to model","PENDING INPUTS",M224)</f>
        <v>0</v>
      </c>
      <c r="D225" s="3">
        <f>IF(Inputs!$B$27&lt;&gt;"Ready to model","PENDING INPUTS",ROUND(B225*(IF(A225&lt;=Inputs!$B$13,Inputs!$B$12,Inputs!$B$14))/12,2))</f>
        <v>93.76</v>
      </c>
      <c r="E225" s="3">
        <f>IF(Inputs!$B$27&lt;&gt;"Ready to model","PENDING INPUTS",ROUND(C225*Inputs!$B$5/12,2))</f>
        <v>0</v>
      </c>
      <c r="F225" s="3">
        <f>IF(Inputs!$B$27&lt;&gt;"Ready to model","PENDING INPUTS",MIN(B225+D225,MAX(Inputs!$B$16,ROUND(B225*Inputs!$B$15,2))))</f>
        <v>93.76</v>
      </c>
      <c r="G225" s="3">
        <f>IF(Inputs!$B$27&lt;&gt;"Ready to model","PENDING INPUTS",MIN(C225+E225,Inputs!$B$9))</f>
        <v>0</v>
      </c>
      <c r="H225" s="3">
        <f>IF(Inputs!$B$27&lt;&gt;"Ready to model","PENDING INPUTS",F225+G225)</f>
        <v>93.76</v>
      </c>
      <c r="I225" s="3">
        <f>IF(Inputs!$B$27&lt;&gt;"Ready to model","PENDING INPUTS",MAX(0,F225+G225-H225))</f>
        <v>0</v>
      </c>
      <c r="J225" s="3">
        <f>IF(Inputs!$B$27&lt;&gt;"Ready to model","PENDING INPUTS",IF(F225+G225&gt;H225,IF(F225+G225=0,0,H225*F225/(F225+G225)),MIN(B225+D225,F225+MAX(0,H225-F225-G225-IF((IF(A225&lt;=Inputs!$B$13,Inputs!$B$12,Inputs!$B$14))&lt;Inputs!$B$5,C225+E225-G225,0)))))</f>
        <v>93.76</v>
      </c>
      <c r="K225" s="3">
        <f>IF(Inputs!$B$27&lt;&gt;"Ready to model","PENDING INPUTS",MIN(C225+E225,MAX(0,H225-J225)))</f>
        <v>0</v>
      </c>
      <c r="L225" s="3">
        <f>IF(Inputs!$B$27&lt;&gt;"Ready to model","PENDING INPUTS",MAX(0,B225+D225-J225))</f>
        <v>4687.9100000000008</v>
      </c>
      <c r="M225" s="3">
        <f>IF(Inputs!$B$27&lt;&gt;"Ready to model","PENDING INPUTS",MAX(0,C225+E225-K225))</f>
        <v>0</v>
      </c>
      <c r="N225" s="3">
        <f>IF(Inputs!$B$27&lt;&gt;"Ready to model","PENDING INPUTS",L225+M225)</f>
        <v>4687.9100000000008</v>
      </c>
      <c r="O225" s="3">
        <f>IF(Inputs!$B$27&lt;&gt;"Ready to model","PENDING INPUTS",D225+E225+O224)</f>
        <v>21823.599999999933</v>
      </c>
      <c r="P225" s="3">
        <f>IF(Inputs!$B$27&lt;&gt;"Ready to model","PENDING INPUTS",J225+K225+P224)</f>
        <v>27209.689999999831</v>
      </c>
    </row>
    <row r="226" spans="1:16" ht="27.95" customHeight="1" x14ac:dyDescent="0.25">
      <c r="A226">
        <v>222</v>
      </c>
      <c r="B226" s="3">
        <f>IF(Inputs!$B$27&lt;&gt;"Ready to model","PENDING INPUTS",L225)</f>
        <v>4687.9100000000008</v>
      </c>
      <c r="C226" s="3">
        <f>IF(Inputs!$B$27&lt;&gt;"Ready to model","PENDING INPUTS",M225)</f>
        <v>0</v>
      </c>
      <c r="D226" s="3">
        <f>IF(Inputs!$B$27&lt;&gt;"Ready to model","PENDING INPUTS",ROUND(B226*(IF(A226&lt;=Inputs!$B$13,Inputs!$B$12,Inputs!$B$14))/12,2))</f>
        <v>93.76</v>
      </c>
      <c r="E226" s="3">
        <f>IF(Inputs!$B$27&lt;&gt;"Ready to model","PENDING INPUTS",ROUND(C226*Inputs!$B$5/12,2))</f>
        <v>0</v>
      </c>
      <c r="F226" s="3">
        <f>IF(Inputs!$B$27&lt;&gt;"Ready to model","PENDING INPUTS",MIN(B226+D226,MAX(Inputs!$B$16,ROUND(B226*Inputs!$B$15,2))))</f>
        <v>93.76</v>
      </c>
      <c r="G226" s="3">
        <f>IF(Inputs!$B$27&lt;&gt;"Ready to model","PENDING INPUTS",MIN(C226+E226,Inputs!$B$9))</f>
        <v>0</v>
      </c>
      <c r="H226" s="3">
        <f>IF(Inputs!$B$27&lt;&gt;"Ready to model","PENDING INPUTS",F226+G226)</f>
        <v>93.76</v>
      </c>
      <c r="I226" s="3">
        <f>IF(Inputs!$B$27&lt;&gt;"Ready to model","PENDING INPUTS",MAX(0,F226+G226-H226))</f>
        <v>0</v>
      </c>
      <c r="J226" s="3">
        <f>IF(Inputs!$B$27&lt;&gt;"Ready to model","PENDING INPUTS",IF(F226+G226&gt;H226,IF(F226+G226=0,0,H226*F226/(F226+G226)),MIN(B226+D226,F226+MAX(0,H226-F226-G226-IF((IF(A226&lt;=Inputs!$B$13,Inputs!$B$12,Inputs!$B$14))&lt;Inputs!$B$5,C226+E226-G226,0)))))</f>
        <v>93.76</v>
      </c>
      <c r="K226" s="3">
        <f>IF(Inputs!$B$27&lt;&gt;"Ready to model","PENDING INPUTS",MIN(C226+E226,MAX(0,H226-J226)))</f>
        <v>0</v>
      </c>
      <c r="L226" s="3">
        <f>IF(Inputs!$B$27&lt;&gt;"Ready to model","PENDING INPUTS",MAX(0,B226+D226-J226))</f>
        <v>4687.9100000000008</v>
      </c>
      <c r="M226" s="3">
        <f>IF(Inputs!$B$27&lt;&gt;"Ready to model","PENDING INPUTS",MAX(0,C226+E226-K226))</f>
        <v>0</v>
      </c>
      <c r="N226" s="3">
        <f>IF(Inputs!$B$27&lt;&gt;"Ready to model","PENDING INPUTS",L226+M226)</f>
        <v>4687.9100000000008</v>
      </c>
      <c r="O226" s="3">
        <f>IF(Inputs!$B$27&lt;&gt;"Ready to model","PENDING INPUTS",D226+E226+O225)</f>
        <v>21917.359999999931</v>
      </c>
      <c r="P226" s="3">
        <f>IF(Inputs!$B$27&lt;&gt;"Ready to model","PENDING INPUTS",J226+K226+P225)</f>
        <v>27303.44999999983</v>
      </c>
    </row>
    <row r="227" spans="1:16" ht="27.95" customHeight="1" x14ac:dyDescent="0.25">
      <c r="A227">
        <v>223</v>
      </c>
      <c r="B227" s="3">
        <f>IF(Inputs!$B$27&lt;&gt;"Ready to model","PENDING INPUTS",L226)</f>
        <v>4687.9100000000008</v>
      </c>
      <c r="C227" s="3">
        <f>IF(Inputs!$B$27&lt;&gt;"Ready to model","PENDING INPUTS",M226)</f>
        <v>0</v>
      </c>
      <c r="D227" s="3">
        <f>IF(Inputs!$B$27&lt;&gt;"Ready to model","PENDING INPUTS",ROUND(B227*(IF(A227&lt;=Inputs!$B$13,Inputs!$B$12,Inputs!$B$14))/12,2))</f>
        <v>93.76</v>
      </c>
      <c r="E227" s="3">
        <f>IF(Inputs!$B$27&lt;&gt;"Ready to model","PENDING INPUTS",ROUND(C227*Inputs!$B$5/12,2))</f>
        <v>0</v>
      </c>
      <c r="F227" s="3">
        <f>IF(Inputs!$B$27&lt;&gt;"Ready to model","PENDING INPUTS",MIN(B227+D227,MAX(Inputs!$B$16,ROUND(B227*Inputs!$B$15,2))))</f>
        <v>93.76</v>
      </c>
      <c r="G227" s="3">
        <f>IF(Inputs!$B$27&lt;&gt;"Ready to model","PENDING INPUTS",MIN(C227+E227,Inputs!$B$9))</f>
        <v>0</v>
      </c>
      <c r="H227" s="3">
        <f>IF(Inputs!$B$27&lt;&gt;"Ready to model","PENDING INPUTS",F227+G227)</f>
        <v>93.76</v>
      </c>
      <c r="I227" s="3">
        <f>IF(Inputs!$B$27&lt;&gt;"Ready to model","PENDING INPUTS",MAX(0,F227+G227-H227))</f>
        <v>0</v>
      </c>
      <c r="J227" s="3">
        <f>IF(Inputs!$B$27&lt;&gt;"Ready to model","PENDING INPUTS",IF(F227+G227&gt;H227,IF(F227+G227=0,0,H227*F227/(F227+G227)),MIN(B227+D227,F227+MAX(0,H227-F227-G227-IF((IF(A227&lt;=Inputs!$B$13,Inputs!$B$12,Inputs!$B$14))&lt;Inputs!$B$5,C227+E227-G227,0)))))</f>
        <v>93.76</v>
      </c>
      <c r="K227" s="3">
        <f>IF(Inputs!$B$27&lt;&gt;"Ready to model","PENDING INPUTS",MIN(C227+E227,MAX(0,H227-J227)))</f>
        <v>0</v>
      </c>
      <c r="L227" s="3">
        <f>IF(Inputs!$B$27&lt;&gt;"Ready to model","PENDING INPUTS",MAX(0,B227+D227-J227))</f>
        <v>4687.9100000000008</v>
      </c>
      <c r="M227" s="3">
        <f>IF(Inputs!$B$27&lt;&gt;"Ready to model","PENDING INPUTS",MAX(0,C227+E227-K227))</f>
        <v>0</v>
      </c>
      <c r="N227" s="3">
        <f>IF(Inputs!$B$27&lt;&gt;"Ready to model","PENDING INPUTS",L227+M227)</f>
        <v>4687.9100000000008</v>
      </c>
      <c r="O227" s="3">
        <f>IF(Inputs!$B$27&lt;&gt;"Ready to model","PENDING INPUTS",D227+E227+O226)</f>
        <v>22011.11999999993</v>
      </c>
      <c r="P227" s="3">
        <f>IF(Inputs!$B$27&lt;&gt;"Ready to model","PENDING INPUTS",J227+K227+P226)</f>
        <v>27397.209999999828</v>
      </c>
    </row>
    <row r="228" spans="1:16" ht="27.95" customHeight="1" x14ac:dyDescent="0.25">
      <c r="A228">
        <v>224</v>
      </c>
      <c r="B228" s="3">
        <f>IF(Inputs!$B$27&lt;&gt;"Ready to model","PENDING INPUTS",L227)</f>
        <v>4687.9100000000008</v>
      </c>
      <c r="C228" s="3">
        <f>IF(Inputs!$B$27&lt;&gt;"Ready to model","PENDING INPUTS",M227)</f>
        <v>0</v>
      </c>
      <c r="D228" s="3">
        <f>IF(Inputs!$B$27&lt;&gt;"Ready to model","PENDING INPUTS",ROUND(B228*(IF(A228&lt;=Inputs!$B$13,Inputs!$B$12,Inputs!$B$14))/12,2))</f>
        <v>93.76</v>
      </c>
      <c r="E228" s="3">
        <f>IF(Inputs!$B$27&lt;&gt;"Ready to model","PENDING INPUTS",ROUND(C228*Inputs!$B$5/12,2))</f>
        <v>0</v>
      </c>
      <c r="F228" s="3">
        <f>IF(Inputs!$B$27&lt;&gt;"Ready to model","PENDING INPUTS",MIN(B228+D228,MAX(Inputs!$B$16,ROUND(B228*Inputs!$B$15,2))))</f>
        <v>93.76</v>
      </c>
      <c r="G228" s="3">
        <f>IF(Inputs!$B$27&lt;&gt;"Ready to model","PENDING INPUTS",MIN(C228+E228,Inputs!$B$9))</f>
        <v>0</v>
      </c>
      <c r="H228" s="3">
        <f>IF(Inputs!$B$27&lt;&gt;"Ready to model","PENDING INPUTS",F228+G228)</f>
        <v>93.76</v>
      </c>
      <c r="I228" s="3">
        <f>IF(Inputs!$B$27&lt;&gt;"Ready to model","PENDING INPUTS",MAX(0,F228+G228-H228))</f>
        <v>0</v>
      </c>
      <c r="J228" s="3">
        <f>IF(Inputs!$B$27&lt;&gt;"Ready to model","PENDING INPUTS",IF(F228+G228&gt;H228,IF(F228+G228=0,0,H228*F228/(F228+G228)),MIN(B228+D228,F228+MAX(0,H228-F228-G228-IF((IF(A228&lt;=Inputs!$B$13,Inputs!$B$12,Inputs!$B$14))&lt;Inputs!$B$5,C228+E228-G228,0)))))</f>
        <v>93.76</v>
      </c>
      <c r="K228" s="3">
        <f>IF(Inputs!$B$27&lt;&gt;"Ready to model","PENDING INPUTS",MIN(C228+E228,MAX(0,H228-J228)))</f>
        <v>0</v>
      </c>
      <c r="L228" s="3">
        <f>IF(Inputs!$B$27&lt;&gt;"Ready to model","PENDING INPUTS",MAX(0,B228+D228-J228))</f>
        <v>4687.9100000000008</v>
      </c>
      <c r="M228" s="3">
        <f>IF(Inputs!$B$27&lt;&gt;"Ready to model","PENDING INPUTS",MAX(0,C228+E228-K228))</f>
        <v>0</v>
      </c>
      <c r="N228" s="3">
        <f>IF(Inputs!$B$27&lt;&gt;"Ready to model","PENDING INPUTS",L228+M228)</f>
        <v>4687.9100000000008</v>
      </c>
      <c r="O228" s="3">
        <f>IF(Inputs!$B$27&lt;&gt;"Ready to model","PENDING INPUTS",D228+E228+O227)</f>
        <v>22104.879999999928</v>
      </c>
      <c r="P228" s="3">
        <f>IF(Inputs!$B$27&lt;&gt;"Ready to model","PENDING INPUTS",J228+K228+P227)</f>
        <v>27490.969999999827</v>
      </c>
    </row>
    <row r="229" spans="1:16" ht="27.95" customHeight="1" x14ac:dyDescent="0.25">
      <c r="A229">
        <v>225</v>
      </c>
      <c r="B229" s="3">
        <f>IF(Inputs!$B$27&lt;&gt;"Ready to model","PENDING INPUTS",L228)</f>
        <v>4687.9100000000008</v>
      </c>
      <c r="C229" s="3">
        <f>IF(Inputs!$B$27&lt;&gt;"Ready to model","PENDING INPUTS",M228)</f>
        <v>0</v>
      </c>
      <c r="D229" s="3">
        <f>IF(Inputs!$B$27&lt;&gt;"Ready to model","PENDING INPUTS",ROUND(B229*(IF(A229&lt;=Inputs!$B$13,Inputs!$B$12,Inputs!$B$14))/12,2))</f>
        <v>93.76</v>
      </c>
      <c r="E229" s="3">
        <f>IF(Inputs!$B$27&lt;&gt;"Ready to model","PENDING INPUTS",ROUND(C229*Inputs!$B$5/12,2))</f>
        <v>0</v>
      </c>
      <c r="F229" s="3">
        <f>IF(Inputs!$B$27&lt;&gt;"Ready to model","PENDING INPUTS",MIN(B229+D229,MAX(Inputs!$B$16,ROUND(B229*Inputs!$B$15,2))))</f>
        <v>93.76</v>
      </c>
      <c r="G229" s="3">
        <f>IF(Inputs!$B$27&lt;&gt;"Ready to model","PENDING INPUTS",MIN(C229+E229,Inputs!$B$9))</f>
        <v>0</v>
      </c>
      <c r="H229" s="3">
        <f>IF(Inputs!$B$27&lt;&gt;"Ready to model","PENDING INPUTS",F229+G229)</f>
        <v>93.76</v>
      </c>
      <c r="I229" s="3">
        <f>IF(Inputs!$B$27&lt;&gt;"Ready to model","PENDING INPUTS",MAX(0,F229+G229-H229))</f>
        <v>0</v>
      </c>
      <c r="J229" s="3">
        <f>IF(Inputs!$B$27&lt;&gt;"Ready to model","PENDING INPUTS",IF(F229+G229&gt;H229,IF(F229+G229=0,0,H229*F229/(F229+G229)),MIN(B229+D229,F229+MAX(0,H229-F229-G229-IF((IF(A229&lt;=Inputs!$B$13,Inputs!$B$12,Inputs!$B$14))&lt;Inputs!$B$5,C229+E229-G229,0)))))</f>
        <v>93.76</v>
      </c>
      <c r="K229" s="3">
        <f>IF(Inputs!$B$27&lt;&gt;"Ready to model","PENDING INPUTS",MIN(C229+E229,MAX(0,H229-J229)))</f>
        <v>0</v>
      </c>
      <c r="L229" s="3">
        <f>IF(Inputs!$B$27&lt;&gt;"Ready to model","PENDING INPUTS",MAX(0,B229+D229-J229))</f>
        <v>4687.9100000000008</v>
      </c>
      <c r="M229" s="3">
        <f>IF(Inputs!$B$27&lt;&gt;"Ready to model","PENDING INPUTS",MAX(0,C229+E229-K229))</f>
        <v>0</v>
      </c>
      <c r="N229" s="3">
        <f>IF(Inputs!$B$27&lt;&gt;"Ready to model","PENDING INPUTS",L229+M229)</f>
        <v>4687.9100000000008</v>
      </c>
      <c r="O229" s="3">
        <f>IF(Inputs!$B$27&lt;&gt;"Ready to model","PENDING INPUTS",D229+E229+O228)</f>
        <v>22198.639999999927</v>
      </c>
      <c r="P229" s="3">
        <f>IF(Inputs!$B$27&lt;&gt;"Ready to model","PENDING INPUTS",J229+K229+P228)</f>
        <v>27584.729999999825</v>
      </c>
    </row>
    <row r="230" spans="1:16" ht="27.95" customHeight="1" x14ac:dyDescent="0.25">
      <c r="A230">
        <v>226</v>
      </c>
      <c r="B230" s="3">
        <f>IF(Inputs!$B$27&lt;&gt;"Ready to model","PENDING INPUTS",L229)</f>
        <v>4687.9100000000008</v>
      </c>
      <c r="C230" s="3">
        <f>IF(Inputs!$B$27&lt;&gt;"Ready to model","PENDING INPUTS",M229)</f>
        <v>0</v>
      </c>
      <c r="D230" s="3">
        <f>IF(Inputs!$B$27&lt;&gt;"Ready to model","PENDING INPUTS",ROUND(B230*(IF(A230&lt;=Inputs!$B$13,Inputs!$B$12,Inputs!$B$14))/12,2))</f>
        <v>93.76</v>
      </c>
      <c r="E230" s="3">
        <f>IF(Inputs!$B$27&lt;&gt;"Ready to model","PENDING INPUTS",ROUND(C230*Inputs!$B$5/12,2))</f>
        <v>0</v>
      </c>
      <c r="F230" s="3">
        <f>IF(Inputs!$B$27&lt;&gt;"Ready to model","PENDING INPUTS",MIN(B230+D230,MAX(Inputs!$B$16,ROUND(B230*Inputs!$B$15,2))))</f>
        <v>93.76</v>
      </c>
      <c r="G230" s="3">
        <f>IF(Inputs!$B$27&lt;&gt;"Ready to model","PENDING INPUTS",MIN(C230+E230,Inputs!$B$9))</f>
        <v>0</v>
      </c>
      <c r="H230" s="3">
        <f>IF(Inputs!$B$27&lt;&gt;"Ready to model","PENDING INPUTS",F230+G230)</f>
        <v>93.76</v>
      </c>
      <c r="I230" s="3">
        <f>IF(Inputs!$B$27&lt;&gt;"Ready to model","PENDING INPUTS",MAX(0,F230+G230-H230))</f>
        <v>0</v>
      </c>
      <c r="J230" s="3">
        <f>IF(Inputs!$B$27&lt;&gt;"Ready to model","PENDING INPUTS",IF(F230+G230&gt;H230,IF(F230+G230=0,0,H230*F230/(F230+G230)),MIN(B230+D230,F230+MAX(0,H230-F230-G230-IF((IF(A230&lt;=Inputs!$B$13,Inputs!$B$12,Inputs!$B$14))&lt;Inputs!$B$5,C230+E230-G230,0)))))</f>
        <v>93.76</v>
      </c>
      <c r="K230" s="3">
        <f>IF(Inputs!$B$27&lt;&gt;"Ready to model","PENDING INPUTS",MIN(C230+E230,MAX(0,H230-J230)))</f>
        <v>0</v>
      </c>
      <c r="L230" s="3">
        <f>IF(Inputs!$B$27&lt;&gt;"Ready to model","PENDING INPUTS",MAX(0,B230+D230-J230))</f>
        <v>4687.9100000000008</v>
      </c>
      <c r="M230" s="3">
        <f>IF(Inputs!$B$27&lt;&gt;"Ready to model","PENDING INPUTS",MAX(0,C230+E230-K230))</f>
        <v>0</v>
      </c>
      <c r="N230" s="3">
        <f>IF(Inputs!$B$27&lt;&gt;"Ready to model","PENDING INPUTS",L230+M230)</f>
        <v>4687.9100000000008</v>
      </c>
      <c r="O230" s="3">
        <f>IF(Inputs!$B$27&lt;&gt;"Ready to model","PENDING INPUTS",D230+E230+O229)</f>
        <v>22292.399999999925</v>
      </c>
      <c r="P230" s="3">
        <f>IF(Inputs!$B$27&lt;&gt;"Ready to model","PENDING INPUTS",J230+K230+P229)</f>
        <v>27678.489999999823</v>
      </c>
    </row>
    <row r="231" spans="1:16" ht="27.95" customHeight="1" x14ac:dyDescent="0.25">
      <c r="A231">
        <v>227</v>
      </c>
      <c r="B231" s="3">
        <f>IF(Inputs!$B$27&lt;&gt;"Ready to model","PENDING INPUTS",L230)</f>
        <v>4687.9100000000008</v>
      </c>
      <c r="C231" s="3">
        <f>IF(Inputs!$B$27&lt;&gt;"Ready to model","PENDING INPUTS",M230)</f>
        <v>0</v>
      </c>
      <c r="D231" s="3">
        <f>IF(Inputs!$B$27&lt;&gt;"Ready to model","PENDING INPUTS",ROUND(B231*(IF(A231&lt;=Inputs!$B$13,Inputs!$B$12,Inputs!$B$14))/12,2))</f>
        <v>93.76</v>
      </c>
      <c r="E231" s="3">
        <f>IF(Inputs!$B$27&lt;&gt;"Ready to model","PENDING INPUTS",ROUND(C231*Inputs!$B$5/12,2))</f>
        <v>0</v>
      </c>
      <c r="F231" s="3">
        <f>IF(Inputs!$B$27&lt;&gt;"Ready to model","PENDING INPUTS",MIN(B231+D231,MAX(Inputs!$B$16,ROUND(B231*Inputs!$B$15,2))))</f>
        <v>93.76</v>
      </c>
      <c r="G231" s="3">
        <f>IF(Inputs!$B$27&lt;&gt;"Ready to model","PENDING INPUTS",MIN(C231+E231,Inputs!$B$9))</f>
        <v>0</v>
      </c>
      <c r="H231" s="3">
        <f>IF(Inputs!$B$27&lt;&gt;"Ready to model","PENDING INPUTS",F231+G231)</f>
        <v>93.76</v>
      </c>
      <c r="I231" s="3">
        <f>IF(Inputs!$B$27&lt;&gt;"Ready to model","PENDING INPUTS",MAX(0,F231+G231-H231))</f>
        <v>0</v>
      </c>
      <c r="J231" s="3">
        <f>IF(Inputs!$B$27&lt;&gt;"Ready to model","PENDING INPUTS",IF(F231+G231&gt;H231,IF(F231+G231=0,0,H231*F231/(F231+G231)),MIN(B231+D231,F231+MAX(0,H231-F231-G231-IF((IF(A231&lt;=Inputs!$B$13,Inputs!$B$12,Inputs!$B$14))&lt;Inputs!$B$5,C231+E231-G231,0)))))</f>
        <v>93.76</v>
      </c>
      <c r="K231" s="3">
        <f>IF(Inputs!$B$27&lt;&gt;"Ready to model","PENDING INPUTS",MIN(C231+E231,MAX(0,H231-J231)))</f>
        <v>0</v>
      </c>
      <c r="L231" s="3">
        <f>IF(Inputs!$B$27&lt;&gt;"Ready to model","PENDING INPUTS",MAX(0,B231+D231-J231))</f>
        <v>4687.9100000000008</v>
      </c>
      <c r="M231" s="3">
        <f>IF(Inputs!$B$27&lt;&gt;"Ready to model","PENDING INPUTS",MAX(0,C231+E231-K231))</f>
        <v>0</v>
      </c>
      <c r="N231" s="3">
        <f>IF(Inputs!$B$27&lt;&gt;"Ready to model","PENDING INPUTS",L231+M231)</f>
        <v>4687.9100000000008</v>
      </c>
      <c r="O231" s="3">
        <f>IF(Inputs!$B$27&lt;&gt;"Ready to model","PENDING INPUTS",D231+E231+O230)</f>
        <v>22386.159999999923</v>
      </c>
      <c r="P231" s="3">
        <f>IF(Inputs!$B$27&lt;&gt;"Ready to model","PENDING INPUTS",J231+K231+P230)</f>
        <v>27772.249999999822</v>
      </c>
    </row>
    <row r="232" spans="1:16" ht="27.95" customHeight="1" x14ac:dyDescent="0.25">
      <c r="A232">
        <v>228</v>
      </c>
      <c r="B232" s="3">
        <f>IF(Inputs!$B$27&lt;&gt;"Ready to model","PENDING INPUTS",L231)</f>
        <v>4687.9100000000008</v>
      </c>
      <c r="C232" s="3">
        <f>IF(Inputs!$B$27&lt;&gt;"Ready to model","PENDING INPUTS",M231)</f>
        <v>0</v>
      </c>
      <c r="D232" s="3">
        <f>IF(Inputs!$B$27&lt;&gt;"Ready to model","PENDING INPUTS",ROUND(B232*(IF(A232&lt;=Inputs!$B$13,Inputs!$B$12,Inputs!$B$14))/12,2))</f>
        <v>93.76</v>
      </c>
      <c r="E232" s="3">
        <f>IF(Inputs!$B$27&lt;&gt;"Ready to model","PENDING INPUTS",ROUND(C232*Inputs!$B$5/12,2))</f>
        <v>0</v>
      </c>
      <c r="F232" s="3">
        <f>IF(Inputs!$B$27&lt;&gt;"Ready to model","PENDING INPUTS",MIN(B232+D232,MAX(Inputs!$B$16,ROUND(B232*Inputs!$B$15,2))))</f>
        <v>93.76</v>
      </c>
      <c r="G232" s="3">
        <f>IF(Inputs!$B$27&lt;&gt;"Ready to model","PENDING INPUTS",MIN(C232+E232,Inputs!$B$9))</f>
        <v>0</v>
      </c>
      <c r="H232" s="3">
        <f>IF(Inputs!$B$27&lt;&gt;"Ready to model","PENDING INPUTS",F232+G232)</f>
        <v>93.76</v>
      </c>
      <c r="I232" s="3">
        <f>IF(Inputs!$B$27&lt;&gt;"Ready to model","PENDING INPUTS",MAX(0,F232+G232-H232))</f>
        <v>0</v>
      </c>
      <c r="J232" s="3">
        <f>IF(Inputs!$B$27&lt;&gt;"Ready to model","PENDING INPUTS",IF(F232+G232&gt;H232,IF(F232+G232=0,0,H232*F232/(F232+G232)),MIN(B232+D232,F232+MAX(0,H232-F232-G232-IF((IF(A232&lt;=Inputs!$B$13,Inputs!$B$12,Inputs!$B$14))&lt;Inputs!$B$5,C232+E232-G232,0)))))</f>
        <v>93.76</v>
      </c>
      <c r="K232" s="3">
        <f>IF(Inputs!$B$27&lt;&gt;"Ready to model","PENDING INPUTS",MIN(C232+E232,MAX(0,H232-J232)))</f>
        <v>0</v>
      </c>
      <c r="L232" s="3">
        <f>IF(Inputs!$B$27&lt;&gt;"Ready to model","PENDING INPUTS",MAX(0,B232+D232-J232))</f>
        <v>4687.9100000000008</v>
      </c>
      <c r="M232" s="3">
        <f>IF(Inputs!$B$27&lt;&gt;"Ready to model","PENDING INPUTS",MAX(0,C232+E232-K232))</f>
        <v>0</v>
      </c>
      <c r="N232" s="3">
        <f>IF(Inputs!$B$27&lt;&gt;"Ready to model","PENDING INPUTS",L232+M232)</f>
        <v>4687.9100000000008</v>
      </c>
      <c r="O232" s="3">
        <f>IF(Inputs!$B$27&lt;&gt;"Ready to model","PENDING INPUTS",D232+E232+O231)</f>
        <v>22479.919999999922</v>
      </c>
      <c r="P232" s="3">
        <f>IF(Inputs!$B$27&lt;&gt;"Ready to model","PENDING INPUTS",J232+K232+P231)</f>
        <v>27866.00999999982</v>
      </c>
    </row>
    <row r="233" spans="1:16" ht="27.95" customHeight="1" x14ac:dyDescent="0.25">
      <c r="A233">
        <v>229</v>
      </c>
      <c r="B233" s="3">
        <f>IF(Inputs!$B$27&lt;&gt;"Ready to model","PENDING INPUTS",L232)</f>
        <v>4687.9100000000008</v>
      </c>
      <c r="C233" s="3">
        <f>IF(Inputs!$B$27&lt;&gt;"Ready to model","PENDING INPUTS",M232)</f>
        <v>0</v>
      </c>
      <c r="D233" s="3">
        <f>IF(Inputs!$B$27&lt;&gt;"Ready to model","PENDING INPUTS",ROUND(B233*(IF(A233&lt;=Inputs!$B$13,Inputs!$B$12,Inputs!$B$14))/12,2))</f>
        <v>93.76</v>
      </c>
      <c r="E233" s="3">
        <f>IF(Inputs!$B$27&lt;&gt;"Ready to model","PENDING INPUTS",ROUND(C233*Inputs!$B$5/12,2))</f>
        <v>0</v>
      </c>
      <c r="F233" s="3">
        <f>IF(Inputs!$B$27&lt;&gt;"Ready to model","PENDING INPUTS",MIN(B233+D233,MAX(Inputs!$B$16,ROUND(B233*Inputs!$B$15,2))))</f>
        <v>93.76</v>
      </c>
      <c r="G233" s="3">
        <f>IF(Inputs!$B$27&lt;&gt;"Ready to model","PENDING INPUTS",MIN(C233+E233,Inputs!$B$9))</f>
        <v>0</v>
      </c>
      <c r="H233" s="3">
        <f>IF(Inputs!$B$27&lt;&gt;"Ready to model","PENDING INPUTS",F233+G233)</f>
        <v>93.76</v>
      </c>
      <c r="I233" s="3">
        <f>IF(Inputs!$B$27&lt;&gt;"Ready to model","PENDING INPUTS",MAX(0,F233+G233-H233))</f>
        <v>0</v>
      </c>
      <c r="J233" s="3">
        <f>IF(Inputs!$B$27&lt;&gt;"Ready to model","PENDING INPUTS",IF(F233+G233&gt;H233,IF(F233+G233=0,0,H233*F233/(F233+G233)),MIN(B233+D233,F233+MAX(0,H233-F233-G233-IF((IF(A233&lt;=Inputs!$B$13,Inputs!$B$12,Inputs!$B$14))&lt;Inputs!$B$5,C233+E233-G233,0)))))</f>
        <v>93.76</v>
      </c>
      <c r="K233" s="3">
        <f>IF(Inputs!$B$27&lt;&gt;"Ready to model","PENDING INPUTS",MIN(C233+E233,MAX(0,H233-J233)))</f>
        <v>0</v>
      </c>
      <c r="L233" s="3">
        <f>IF(Inputs!$B$27&lt;&gt;"Ready to model","PENDING INPUTS",MAX(0,B233+D233-J233))</f>
        <v>4687.9100000000008</v>
      </c>
      <c r="M233" s="3">
        <f>IF(Inputs!$B$27&lt;&gt;"Ready to model","PENDING INPUTS",MAX(0,C233+E233-K233))</f>
        <v>0</v>
      </c>
      <c r="N233" s="3">
        <f>IF(Inputs!$B$27&lt;&gt;"Ready to model","PENDING INPUTS",L233+M233)</f>
        <v>4687.9100000000008</v>
      </c>
      <c r="O233" s="3">
        <f>IF(Inputs!$B$27&lt;&gt;"Ready to model","PENDING INPUTS",D233+E233+O232)</f>
        <v>22573.67999999992</v>
      </c>
      <c r="P233" s="3">
        <f>IF(Inputs!$B$27&lt;&gt;"Ready to model","PENDING INPUTS",J233+K233+P232)</f>
        <v>27959.769999999819</v>
      </c>
    </row>
    <row r="234" spans="1:16" ht="27.95" customHeight="1" x14ac:dyDescent="0.25">
      <c r="A234">
        <v>230</v>
      </c>
      <c r="B234" s="3">
        <f>IF(Inputs!$B$27&lt;&gt;"Ready to model","PENDING INPUTS",L233)</f>
        <v>4687.9100000000008</v>
      </c>
      <c r="C234" s="3">
        <f>IF(Inputs!$B$27&lt;&gt;"Ready to model","PENDING INPUTS",M233)</f>
        <v>0</v>
      </c>
      <c r="D234" s="3">
        <f>IF(Inputs!$B$27&lt;&gt;"Ready to model","PENDING INPUTS",ROUND(B234*(IF(A234&lt;=Inputs!$B$13,Inputs!$B$12,Inputs!$B$14))/12,2))</f>
        <v>93.76</v>
      </c>
      <c r="E234" s="3">
        <f>IF(Inputs!$B$27&lt;&gt;"Ready to model","PENDING INPUTS",ROUND(C234*Inputs!$B$5/12,2))</f>
        <v>0</v>
      </c>
      <c r="F234" s="3">
        <f>IF(Inputs!$B$27&lt;&gt;"Ready to model","PENDING INPUTS",MIN(B234+D234,MAX(Inputs!$B$16,ROUND(B234*Inputs!$B$15,2))))</f>
        <v>93.76</v>
      </c>
      <c r="G234" s="3">
        <f>IF(Inputs!$B$27&lt;&gt;"Ready to model","PENDING INPUTS",MIN(C234+E234,Inputs!$B$9))</f>
        <v>0</v>
      </c>
      <c r="H234" s="3">
        <f>IF(Inputs!$B$27&lt;&gt;"Ready to model","PENDING INPUTS",F234+G234)</f>
        <v>93.76</v>
      </c>
      <c r="I234" s="3">
        <f>IF(Inputs!$B$27&lt;&gt;"Ready to model","PENDING INPUTS",MAX(0,F234+G234-H234))</f>
        <v>0</v>
      </c>
      <c r="J234" s="3">
        <f>IF(Inputs!$B$27&lt;&gt;"Ready to model","PENDING INPUTS",IF(F234+G234&gt;H234,IF(F234+G234=0,0,H234*F234/(F234+G234)),MIN(B234+D234,F234+MAX(0,H234-F234-G234-IF((IF(A234&lt;=Inputs!$B$13,Inputs!$B$12,Inputs!$B$14))&lt;Inputs!$B$5,C234+E234-G234,0)))))</f>
        <v>93.76</v>
      </c>
      <c r="K234" s="3">
        <f>IF(Inputs!$B$27&lt;&gt;"Ready to model","PENDING INPUTS",MIN(C234+E234,MAX(0,H234-J234)))</f>
        <v>0</v>
      </c>
      <c r="L234" s="3">
        <f>IF(Inputs!$B$27&lt;&gt;"Ready to model","PENDING INPUTS",MAX(0,B234+D234-J234))</f>
        <v>4687.9100000000008</v>
      </c>
      <c r="M234" s="3">
        <f>IF(Inputs!$B$27&lt;&gt;"Ready to model","PENDING INPUTS",MAX(0,C234+E234-K234))</f>
        <v>0</v>
      </c>
      <c r="N234" s="3">
        <f>IF(Inputs!$B$27&lt;&gt;"Ready to model","PENDING INPUTS",L234+M234)</f>
        <v>4687.9100000000008</v>
      </c>
      <c r="O234" s="3">
        <f>IF(Inputs!$B$27&lt;&gt;"Ready to model","PENDING INPUTS",D234+E234+O233)</f>
        <v>22667.439999999919</v>
      </c>
      <c r="P234" s="3">
        <f>IF(Inputs!$B$27&lt;&gt;"Ready to model","PENDING INPUTS",J234+K234+P233)</f>
        <v>28053.529999999817</v>
      </c>
    </row>
    <row r="235" spans="1:16" ht="27.95" customHeight="1" x14ac:dyDescent="0.25">
      <c r="A235">
        <v>231</v>
      </c>
      <c r="B235" s="3">
        <f>IF(Inputs!$B$27&lt;&gt;"Ready to model","PENDING INPUTS",L234)</f>
        <v>4687.9100000000008</v>
      </c>
      <c r="C235" s="3">
        <f>IF(Inputs!$B$27&lt;&gt;"Ready to model","PENDING INPUTS",M234)</f>
        <v>0</v>
      </c>
      <c r="D235" s="3">
        <f>IF(Inputs!$B$27&lt;&gt;"Ready to model","PENDING INPUTS",ROUND(B235*(IF(A235&lt;=Inputs!$B$13,Inputs!$B$12,Inputs!$B$14))/12,2))</f>
        <v>93.76</v>
      </c>
      <c r="E235" s="3">
        <f>IF(Inputs!$B$27&lt;&gt;"Ready to model","PENDING INPUTS",ROUND(C235*Inputs!$B$5/12,2))</f>
        <v>0</v>
      </c>
      <c r="F235" s="3">
        <f>IF(Inputs!$B$27&lt;&gt;"Ready to model","PENDING INPUTS",MIN(B235+D235,MAX(Inputs!$B$16,ROUND(B235*Inputs!$B$15,2))))</f>
        <v>93.76</v>
      </c>
      <c r="G235" s="3">
        <f>IF(Inputs!$B$27&lt;&gt;"Ready to model","PENDING INPUTS",MIN(C235+E235,Inputs!$B$9))</f>
        <v>0</v>
      </c>
      <c r="H235" s="3">
        <f>IF(Inputs!$B$27&lt;&gt;"Ready to model","PENDING INPUTS",F235+G235)</f>
        <v>93.76</v>
      </c>
      <c r="I235" s="3">
        <f>IF(Inputs!$B$27&lt;&gt;"Ready to model","PENDING INPUTS",MAX(0,F235+G235-H235))</f>
        <v>0</v>
      </c>
      <c r="J235" s="3">
        <f>IF(Inputs!$B$27&lt;&gt;"Ready to model","PENDING INPUTS",IF(F235+G235&gt;H235,IF(F235+G235=0,0,H235*F235/(F235+G235)),MIN(B235+D235,F235+MAX(0,H235-F235-G235-IF((IF(A235&lt;=Inputs!$B$13,Inputs!$B$12,Inputs!$B$14))&lt;Inputs!$B$5,C235+E235-G235,0)))))</f>
        <v>93.76</v>
      </c>
      <c r="K235" s="3">
        <f>IF(Inputs!$B$27&lt;&gt;"Ready to model","PENDING INPUTS",MIN(C235+E235,MAX(0,H235-J235)))</f>
        <v>0</v>
      </c>
      <c r="L235" s="3">
        <f>IF(Inputs!$B$27&lt;&gt;"Ready to model","PENDING INPUTS",MAX(0,B235+D235-J235))</f>
        <v>4687.9100000000008</v>
      </c>
      <c r="M235" s="3">
        <f>IF(Inputs!$B$27&lt;&gt;"Ready to model","PENDING INPUTS",MAX(0,C235+E235-K235))</f>
        <v>0</v>
      </c>
      <c r="N235" s="3">
        <f>IF(Inputs!$B$27&lt;&gt;"Ready to model","PENDING INPUTS",L235+M235)</f>
        <v>4687.9100000000008</v>
      </c>
      <c r="O235" s="3">
        <f>IF(Inputs!$B$27&lt;&gt;"Ready to model","PENDING INPUTS",D235+E235+O234)</f>
        <v>22761.199999999917</v>
      </c>
      <c r="P235" s="3">
        <f>IF(Inputs!$B$27&lt;&gt;"Ready to model","PENDING INPUTS",J235+K235+P234)</f>
        <v>28147.289999999815</v>
      </c>
    </row>
    <row r="236" spans="1:16" ht="27.95" customHeight="1" x14ac:dyDescent="0.25">
      <c r="A236">
        <v>232</v>
      </c>
      <c r="B236" s="3">
        <f>IF(Inputs!$B$27&lt;&gt;"Ready to model","PENDING INPUTS",L235)</f>
        <v>4687.9100000000008</v>
      </c>
      <c r="C236" s="3">
        <f>IF(Inputs!$B$27&lt;&gt;"Ready to model","PENDING INPUTS",M235)</f>
        <v>0</v>
      </c>
      <c r="D236" s="3">
        <f>IF(Inputs!$B$27&lt;&gt;"Ready to model","PENDING INPUTS",ROUND(B236*(IF(A236&lt;=Inputs!$B$13,Inputs!$B$12,Inputs!$B$14))/12,2))</f>
        <v>93.76</v>
      </c>
      <c r="E236" s="3">
        <f>IF(Inputs!$B$27&lt;&gt;"Ready to model","PENDING INPUTS",ROUND(C236*Inputs!$B$5/12,2))</f>
        <v>0</v>
      </c>
      <c r="F236" s="3">
        <f>IF(Inputs!$B$27&lt;&gt;"Ready to model","PENDING INPUTS",MIN(B236+D236,MAX(Inputs!$B$16,ROUND(B236*Inputs!$B$15,2))))</f>
        <v>93.76</v>
      </c>
      <c r="G236" s="3">
        <f>IF(Inputs!$B$27&lt;&gt;"Ready to model","PENDING INPUTS",MIN(C236+E236,Inputs!$B$9))</f>
        <v>0</v>
      </c>
      <c r="H236" s="3">
        <f>IF(Inputs!$B$27&lt;&gt;"Ready to model","PENDING INPUTS",F236+G236)</f>
        <v>93.76</v>
      </c>
      <c r="I236" s="3">
        <f>IF(Inputs!$B$27&lt;&gt;"Ready to model","PENDING INPUTS",MAX(0,F236+G236-H236))</f>
        <v>0</v>
      </c>
      <c r="J236" s="3">
        <f>IF(Inputs!$B$27&lt;&gt;"Ready to model","PENDING INPUTS",IF(F236+G236&gt;H236,IF(F236+G236=0,0,H236*F236/(F236+G236)),MIN(B236+D236,F236+MAX(0,H236-F236-G236-IF((IF(A236&lt;=Inputs!$B$13,Inputs!$B$12,Inputs!$B$14))&lt;Inputs!$B$5,C236+E236-G236,0)))))</f>
        <v>93.76</v>
      </c>
      <c r="K236" s="3">
        <f>IF(Inputs!$B$27&lt;&gt;"Ready to model","PENDING INPUTS",MIN(C236+E236,MAX(0,H236-J236)))</f>
        <v>0</v>
      </c>
      <c r="L236" s="3">
        <f>IF(Inputs!$B$27&lt;&gt;"Ready to model","PENDING INPUTS",MAX(0,B236+D236-J236))</f>
        <v>4687.9100000000008</v>
      </c>
      <c r="M236" s="3">
        <f>IF(Inputs!$B$27&lt;&gt;"Ready to model","PENDING INPUTS",MAX(0,C236+E236-K236))</f>
        <v>0</v>
      </c>
      <c r="N236" s="3">
        <f>IF(Inputs!$B$27&lt;&gt;"Ready to model","PENDING INPUTS",L236+M236)</f>
        <v>4687.9100000000008</v>
      </c>
      <c r="O236" s="3">
        <f>IF(Inputs!$B$27&lt;&gt;"Ready to model","PENDING INPUTS",D236+E236+O235)</f>
        <v>22854.959999999915</v>
      </c>
      <c r="P236" s="3">
        <f>IF(Inputs!$B$27&lt;&gt;"Ready to model","PENDING INPUTS",J236+K236+P235)</f>
        <v>28241.049999999814</v>
      </c>
    </row>
    <row r="237" spans="1:16" ht="27.95" customHeight="1" x14ac:dyDescent="0.25">
      <c r="A237">
        <v>233</v>
      </c>
      <c r="B237" s="3">
        <f>IF(Inputs!$B$27&lt;&gt;"Ready to model","PENDING INPUTS",L236)</f>
        <v>4687.9100000000008</v>
      </c>
      <c r="C237" s="3">
        <f>IF(Inputs!$B$27&lt;&gt;"Ready to model","PENDING INPUTS",M236)</f>
        <v>0</v>
      </c>
      <c r="D237" s="3">
        <f>IF(Inputs!$B$27&lt;&gt;"Ready to model","PENDING INPUTS",ROUND(B237*(IF(A237&lt;=Inputs!$B$13,Inputs!$B$12,Inputs!$B$14))/12,2))</f>
        <v>93.76</v>
      </c>
      <c r="E237" s="3">
        <f>IF(Inputs!$B$27&lt;&gt;"Ready to model","PENDING INPUTS",ROUND(C237*Inputs!$B$5/12,2))</f>
        <v>0</v>
      </c>
      <c r="F237" s="3">
        <f>IF(Inputs!$B$27&lt;&gt;"Ready to model","PENDING INPUTS",MIN(B237+D237,MAX(Inputs!$B$16,ROUND(B237*Inputs!$B$15,2))))</f>
        <v>93.76</v>
      </c>
      <c r="G237" s="3">
        <f>IF(Inputs!$B$27&lt;&gt;"Ready to model","PENDING INPUTS",MIN(C237+E237,Inputs!$B$9))</f>
        <v>0</v>
      </c>
      <c r="H237" s="3">
        <f>IF(Inputs!$B$27&lt;&gt;"Ready to model","PENDING INPUTS",F237+G237)</f>
        <v>93.76</v>
      </c>
      <c r="I237" s="3">
        <f>IF(Inputs!$B$27&lt;&gt;"Ready to model","PENDING INPUTS",MAX(0,F237+G237-H237))</f>
        <v>0</v>
      </c>
      <c r="J237" s="3">
        <f>IF(Inputs!$B$27&lt;&gt;"Ready to model","PENDING INPUTS",IF(F237+G237&gt;H237,IF(F237+G237=0,0,H237*F237/(F237+G237)),MIN(B237+D237,F237+MAX(0,H237-F237-G237-IF((IF(A237&lt;=Inputs!$B$13,Inputs!$B$12,Inputs!$B$14))&lt;Inputs!$B$5,C237+E237-G237,0)))))</f>
        <v>93.76</v>
      </c>
      <c r="K237" s="3">
        <f>IF(Inputs!$B$27&lt;&gt;"Ready to model","PENDING INPUTS",MIN(C237+E237,MAX(0,H237-J237)))</f>
        <v>0</v>
      </c>
      <c r="L237" s="3">
        <f>IF(Inputs!$B$27&lt;&gt;"Ready to model","PENDING INPUTS",MAX(0,B237+D237-J237))</f>
        <v>4687.9100000000008</v>
      </c>
      <c r="M237" s="3">
        <f>IF(Inputs!$B$27&lt;&gt;"Ready to model","PENDING INPUTS",MAX(0,C237+E237-K237))</f>
        <v>0</v>
      </c>
      <c r="N237" s="3">
        <f>IF(Inputs!$B$27&lt;&gt;"Ready to model","PENDING INPUTS",L237+M237)</f>
        <v>4687.9100000000008</v>
      </c>
      <c r="O237" s="3">
        <f>IF(Inputs!$B$27&lt;&gt;"Ready to model","PENDING INPUTS",D237+E237+O236)</f>
        <v>22948.719999999914</v>
      </c>
      <c r="P237" s="3">
        <f>IF(Inputs!$B$27&lt;&gt;"Ready to model","PENDING INPUTS",J237+K237+P236)</f>
        <v>28334.809999999812</v>
      </c>
    </row>
    <row r="238" spans="1:16" ht="27.95" customHeight="1" x14ac:dyDescent="0.25">
      <c r="A238">
        <v>234</v>
      </c>
      <c r="B238" s="3">
        <f>IF(Inputs!$B$27&lt;&gt;"Ready to model","PENDING INPUTS",L237)</f>
        <v>4687.9100000000008</v>
      </c>
      <c r="C238" s="3">
        <f>IF(Inputs!$B$27&lt;&gt;"Ready to model","PENDING INPUTS",M237)</f>
        <v>0</v>
      </c>
      <c r="D238" s="3">
        <f>IF(Inputs!$B$27&lt;&gt;"Ready to model","PENDING INPUTS",ROUND(B238*(IF(A238&lt;=Inputs!$B$13,Inputs!$B$12,Inputs!$B$14))/12,2))</f>
        <v>93.76</v>
      </c>
      <c r="E238" s="3">
        <f>IF(Inputs!$B$27&lt;&gt;"Ready to model","PENDING INPUTS",ROUND(C238*Inputs!$B$5/12,2))</f>
        <v>0</v>
      </c>
      <c r="F238" s="3">
        <f>IF(Inputs!$B$27&lt;&gt;"Ready to model","PENDING INPUTS",MIN(B238+D238,MAX(Inputs!$B$16,ROUND(B238*Inputs!$B$15,2))))</f>
        <v>93.76</v>
      </c>
      <c r="G238" s="3">
        <f>IF(Inputs!$B$27&lt;&gt;"Ready to model","PENDING INPUTS",MIN(C238+E238,Inputs!$B$9))</f>
        <v>0</v>
      </c>
      <c r="H238" s="3">
        <f>IF(Inputs!$B$27&lt;&gt;"Ready to model","PENDING INPUTS",F238+G238)</f>
        <v>93.76</v>
      </c>
      <c r="I238" s="3">
        <f>IF(Inputs!$B$27&lt;&gt;"Ready to model","PENDING INPUTS",MAX(0,F238+G238-H238))</f>
        <v>0</v>
      </c>
      <c r="J238" s="3">
        <f>IF(Inputs!$B$27&lt;&gt;"Ready to model","PENDING INPUTS",IF(F238+G238&gt;H238,IF(F238+G238=0,0,H238*F238/(F238+G238)),MIN(B238+D238,F238+MAX(0,H238-F238-G238-IF((IF(A238&lt;=Inputs!$B$13,Inputs!$B$12,Inputs!$B$14))&lt;Inputs!$B$5,C238+E238-G238,0)))))</f>
        <v>93.76</v>
      </c>
      <c r="K238" s="3">
        <f>IF(Inputs!$B$27&lt;&gt;"Ready to model","PENDING INPUTS",MIN(C238+E238,MAX(0,H238-J238)))</f>
        <v>0</v>
      </c>
      <c r="L238" s="3">
        <f>IF(Inputs!$B$27&lt;&gt;"Ready to model","PENDING INPUTS",MAX(0,B238+D238-J238))</f>
        <v>4687.9100000000008</v>
      </c>
      <c r="M238" s="3">
        <f>IF(Inputs!$B$27&lt;&gt;"Ready to model","PENDING INPUTS",MAX(0,C238+E238-K238))</f>
        <v>0</v>
      </c>
      <c r="N238" s="3">
        <f>IF(Inputs!$B$27&lt;&gt;"Ready to model","PENDING INPUTS",L238+M238)</f>
        <v>4687.9100000000008</v>
      </c>
      <c r="O238" s="3">
        <f>IF(Inputs!$B$27&lt;&gt;"Ready to model","PENDING INPUTS",D238+E238+O237)</f>
        <v>23042.479999999912</v>
      </c>
      <c r="P238" s="3">
        <f>IF(Inputs!$B$27&lt;&gt;"Ready to model","PENDING INPUTS",J238+K238+P237)</f>
        <v>28428.569999999811</v>
      </c>
    </row>
    <row r="239" spans="1:16" ht="27.95" customHeight="1" x14ac:dyDescent="0.25">
      <c r="A239">
        <v>235</v>
      </c>
      <c r="B239" s="3">
        <f>IF(Inputs!$B$27&lt;&gt;"Ready to model","PENDING INPUTS",L238)</f>
        <v>4687.9100000000008</v>
      </c>
      <c r="C239" s="3">
        <f>IF(Inputs!$B$27&lt;&gt;"Ready to model","PENDING INPUTS",M238)</f>
        <v>0</v>
      </c>
      <c r="D239" s="3">
        <f>IF(Inputs!$B$27&lt;&gt;"Ready to model","PENDING INPUTS",ROUND(B239*(IF(A239&lt;=Inputs!$B$13,Inputs!$B$12,Inputs!$B$14))/12,2))</f>
        <v>93.76</v>
      </c>
      <c r="E239" s="3">
        <f>IF(Inputs!$B$27&lt;&gt;"Ready to model","PENDING INPUTS",ROUND(C239*Inputs!$B$5/12,2))</f>
        <v>0</v>
      </c>
      <c r="F239" s="3">
        <f>IF(Inputs!$B$27&lt;&gt;"Ready to model","PENDING INPUTS",MIN(B239+D239,MAX(Inputs!$B$16,ROUND(B239*Inputs!$B$15,2))))</f>
        <v>93.76</v>
      </c>
      <c r="G239" s="3">
        <f>IF(Inputs!$B$27&lt;&gt;"Ready to model","PENDING INPUTS",MIN(C239+E239,Inputs!$B$9))</f>
        <v>0</v>
      </c>
      <c r="H239" s="3">
        <f>IF(Inputs!$B$27&lt;&gt;"Ready to model","PENDING INPUTS",F239+G239)</f>
        <v>93.76</v>
      </c>
      <c r="I239" s="3">
        <f>IF(Inputs!$B$27&lt;&gt;"Ready to model","PENDING INPUTS",MAX(0,F239+G239-H239))</f>
        <v>0</v>
      </c>
      <c r="J239" s="3">
        <f>IF(Inputs!$B$27&lt;&gt;"Ready to model","PENDING INPUTS",IF(F239+G239&gt;H239,IF(F239+G239=0,0,H239*F239/(F239+G239)),MIN(B239+D239,F239+MAX(0,H239-F239-G239-IF((IF(A239&lt;=Inputs!$B$13,Inputs!$B$12,Inputs!$B$14))&lt;Inputs!$B$5,C239+E239-G239,0)))))</f>
        <v>93.76</v>
      </c>
      <c r="K239" s="3">
        <f>IF(Inputs!$B$27&lt;&gt;"Ready to model","PENDING INPUTS",MIN(C239+E239,MAX(0,H239-J239)))</f>
        <v>0</v>
      </c>
      <c r="L239" s="3">
        <f>IF(Inputs!$B$27&lt;&gt;"Ready to model","PENDING INPUTS",MAX(0,B239+D239-J239))</f>
        <v>4687.9100000000008</v>
      </c>
      <c r="M239" s="3">
        <f>IF(Inputs!$B$27&lt;&gt;"Ready to model","PENDING INPUTS",MAX(0,C239+E239-K239))</f>
        <v>0</v>
      </c>
      <c r="N239" s="3">
        <f>IF(Inputs!$B$27&lt;&gt;"Ready to model","PENDING INPUTS",L239+M239)</f>
        <v>4687.9100000000008</v>
      </c>
      <c r="O239" s="3">
        <f>IF(Inputs!$B$27&lt;&gt;"Ready to model","PENDING INPUTS",D239+E239+O238)</f>
        <v>23136.239999999911</v>
      </c>
      <c r="P239" s="3">
        <f>IF(Inputs!$B$27&lt;&gt;"Ready to model","PENDING INPUTS",J239+K239+P238)</f>
        <v>28522.329999999809</v>
      </c>
    </row>
    <row r="240" spans="1:16" ht="27.95" customHeight="1" x14ac:dyDescent="0.25">
      <c r="A240">
        <v>236</v>
      </c>
      <c r="B240" s="3">
        <f>IF(Inputs!$B$27&lt;&gt;"Ready to model","PENDING INPUTS",L239)</f>
        <v>4687.9100000000008</v>
      </c>
      <c r="C240" s="3">
        <f>IF(Inputs!$B$27&lt;&gt;"Ready to model","PENDING INPUTS",M239)</f>
        <v>0</v>
      </c>
      <c r="D240" s="3">
        <f>IF(Inputs!$B$27&lt;&gt;"Ready to model","PENDING INPUTS",ROUND(B240*(IF(A240&lt;=Inputs!$B$13,Inputs!$B$12,Inputs!$B$14))/12,2))</f>
        <v>93.76</v>
      </c>
      <c r="E240" s="3">
        <f>IF(Inputs!$B$27&lt;&gt;"Ready to model","PENDING INPUTS",ROUND(C240*Inputs!$B$5/12,2))</f>
        <v>0</v>
      </c>
      <c r="F240" s="3">
        <f>IF(Inputs!$B$27&lt;&gt;"Ready to model","PENDING INPUTS",MIN(B240+D240,MAX(Inputs!$B$16,ROUND(B240*Inputs!$B$15,2))))</f>
        <v>93.76</v>
      </c>
      <c r="G240" s="3">
        <f>IF(Inputs!$B$27&lt;&gt;"Ready to model","PENDING INPUTS",MIN(C240+E240,Inputs!$B$9))</f>
        <v>0</v>
      </c>
      <c r="H240" s="3">
        <f>IF(Inputs!$B$27&lt;&gt;"Ready to model","PENDING INPUTS",F240+G240)</f>
        <v>93.76</v>
      </c>
      <c r="I240" s="3">
        <f>IF(Inputs!$B$27&lt;&gt;"Ready to model","PENDING INPUTS",MAX(0,F240+G240-H240))</f>
        <v>0</v>
      </c>
      <c r="J240" s="3">
        <f>IF(Inputs!$B$27&lt;&gt;"Ready to model","PENDING INPUTS",IF(F240+G240&gt;H240,IF(F240+G240=0,0,H240*F240/(F240+G240)),MIN(B240+D240,F240+MAX(0,H240-F240-G240-IF((IF(A240&lt;=Inputs!$B$13,Inputs!$B$12,Inputs!$B$14))&lt;Inputs!$B$5,C240+E240-G240,0)))))</f>
        <v>93.76</v>
      </c>
      <c r="K240" s="3">
        <f>IF(Inputs!$B$27&lt;&gt;"Ready to model","PENDING INPUTS",MIN(C240+E240,MAX(0,H240-J240)))</f>
        <v>0</v>
      </c>
      <c r="L240" s="3">
        <f>IF(Inputs!$B$27&lt;&gt;"Ready to model","PENDING INPUTS",MAX(0,B240+D240-J240))</f>
        <v>4687.9100000000008</v>
      </c>
      <c r="M240" s="3">
        <f>IF(Inputs!$B$27&lt;&gt;"Ready to model","PENDING INPUTS",MAX(0,C240+E240-K240))</f>
        <v>0</v>
      </c>
      <c r="N240" s="3">
        <f>IF(Inputs!$B$27&lt;&gt;"Ready to model","PENDING INPUTS",L240+M240)</f>
        <v>4687.9100000000008</v>
      </c>
      <c r="O240" s="3">
        <f>IF(Inputs!$B$27&lt;&gt;"Ready to model","PENDING INPUTS",D240+E240+O239)</f>
        <v>23229.999999999909</v>
      </c>
      <c r="P240" s="3">
        <f>IF(Inputs!$B$27&lt;&gt;"Ready to model","PENDING INPUTS",J240+K240+P239)</f>
        <v>28616.089999999807</v>
      </c>
    </row>
    <row r="241" spans="1:16" ht="27.95" customHeight="1" x14ac:dyDescent="0.25">
      <c r="A241">
        <v>237</v>
      </c>
      <c r="B241" s="3">
        <f>IF(Inputs!$B$27&lt;&gt;"Ready to model","PENDING INPUTS",L240)</f>
        <v>4687.9100000000008</v>
      </c>
      <c r="C241" s="3">
        <f>IF(Inputs!$B$27&lt;&gt;"Ready to model","PENDING INPUTS",M240)</f>
        <v>0</v>
      </c>
      <c r="D241" s="3">
        <f>IF(Inputs!$B$27&lt;&gt;"Ready to model","PENDING INPUTS",ROUND(B241*(IF(A241&lt;=Inputs!$B$13,Inputs!$B$12,Inputs!$B$14))/12,2))</f>
        <v>93.76</v>
      </c>
      <c r="E241" s="3">
        <f>IF(Inputs!$B$27&lt;&gt;"Ready to model","PENDING INPUTS",ROUND(C241*Inputs!$B$5/12,2))</f>
        <v>0</v>
      </c>
      <c r="F241" s="3">
        <f>IF(Inputs!$B$27&lt;&gt;"Ready to model","PENDING INPUTS",MIN(B241+D241,MAX(Inputs!$B$16,ROUND(B241*Inputs!$B$15,2))))</f>
        <v>93.76</v>
      </c>
      <c r="G241" s="3">
        <f>IF(Inputs!$B$27&lt;&gt;"Ready to model","PENDING INPUTS",MIN(C241+E241,Inputs!$B$9))</f>
        <v>0</v>
      </c>
      <c r="H241" s="3">
        <f>IF(Inputs!$B$27&lt;&gt;"Ready to model","PENDING INPUTS",F241+G241)</f>
        <v>93.76</v>
      </c>
      <c r="I241" s="3">
        <f>IF(Inputs!$B$27&lt;&gt;"Ready to model","PENDING INPUTS",MAX(0,F241+G241-H241))</f>
        <v>0</v>
      </c>
      <c r="J241" s="3">
        <f>IF(Inputs!$B$27&lt;&gt;"Ready to model","PENDING INPUTS",IF(F241+G241&gt;H241,IF(F241+G241=0,0,H241*F241/(F241+G241)),MIN(B241+D241,F241+MAX(0,H241-F241-G241-IF((IF(A241&lt;=Inputs!$B$13,Inputs!$B$12,Inputs!$B$14))&lt;Inputs!$B$5,C241+E241-G241,0)))))</f>
        <v>93.76</v>
      </c>
      <c r="K241" s="3">
        <f>IF(Inputs!$B$27&lt;&gt;"Ready to model","PENDING INPUTS",MIN(C241+E241,MAX(0,H241-J241)))</f>
        <v>0</v>
      </c>
      <c r="L241" s="3">
        <f>IF(Inputs!$B$27&lt;&gt;"Ready to model","PENDING INPUTS",MAX(0,B241+D241-J241))</f>
        <v>4687.9100000000008</v>
      </c>
      <c r="M241" s="3">
        <f>IF(Inputs!$B$27&lt;&gt;"Ready to model","PENDING INPUTS",MAX(0,C241+E241-K241))</f>
        <v>0</v>
      </c>
      <c r="N241" s="3">
        <f>IF(Inputs!$B$27&lt;&gt;"Ready to model","PENDING INPUTS",L241+M241)</f>
        <v>4687.9100000000008</v>
      </c>
      <c r="O241" s="3">
        <f>IF(Inputs!$B$27&lt;&gt;"Ready to model","PENDING INPUTS",D241+E241+O240)</f>
        <v>23323.759999999907</v>
      </c>
      <c r="P241" s="3">
        <f>IF(Inputs!$B$27&lt;&gt;"Ready to model","PENDING INPUTS",J241+K241+P240)</f>
        <v>28709.849999999806</v>
      </c>
    </row>
    <row r="242" spans="1:16" ht="27.95" customHeight="1" x14ac:dyDescent="0.25">
      <c r="A242">
        <v>238</v>
      </c>
      <c r="B242" s="3">
        <f>IF(Inputs!$B$27&lt;&gt;"Ready to model","PENDING INPUTS",L241)</f>
        <v>4687.9100000000008</v>
      </c>
      <c r="C242" s="3">
        <f>IF(Inputs!$B$27&lt;&gt;"Ready to model","PENDING INPUTS",M241)</f>
        <v>0</v>
      </c>
      <c r="D242" s="3">
        <f>IF(Inputs!$B$27&lt;&gt;"Ready to model","PENDING INPUTS",ROUND(B242*(IF(A242&lt;=Inputs!$B$13,Inputs!$B$12,Inputs!$B$14))/12,2))</f>
        <v>93.76</v>
      </c>
      <c r="E242" s="3">
        <f>IF(Inputs!$B$27&lt;&gt;"Ready to model","PENDING INPUTS",ROUND(C242*Inputs!$B$5/12,2))</f>
        <v>0</v>
      </c>
      <c r="F242" s="3">
        <f>IF(Inputs!$B$27&lt;&gt;"Ready to model","PENDING INPUTS",MIN(B242+D242,MAX(Inputs!$B$16,ROUND(B242*Inputs!$B$15,2))))</f>
        <v>93.76</v>
      </c>
      <c r="G242" s="3">
        <f>IF(Inputs!$B$27&lt;&gt;"Ready to model","PENDING INPUTS",MIN(C242+E242,Inputs!$B$9))</f>
        <v>0</v>
      </c>
      <c r="H242" s="3">
        <f>IF(Inputs!$B$27&lt;&gt;"Ready to model","PENDING INPUTS",F242+G242)</f>
        <v>93.76</v>
      </c>
      <c r="I242" s="3">
        <f>IF(Inputs!$B$27&lt;&gt;"Ready to model","PENDING INPUTS",MAX(0,F242+G242-H242))</f>
        <v>0</v>
      </c>
      <c r="J242" s="3">
        <f>IF(Inputs!$B$27&lt;&gt;"Ready to model","PENDING INPUTS",IF(F242+G242&gt;H242,IF(F242+G242=0,0,H242*F242/(F242+G242)),MIN(B242+D242,F242+MAX(0,H242-F242-G242-IF((IF(A242&lt;=Inputs!$B$13,Inputs!$B$12,Inputs!$B$14))&lt;Inputs!$B$5,C242+E242-G242,0)))))</f>
        <v>93.76</v>
      </c>
      <c r="K242" s="3">
        <f>IF(Inputs!$B$27&lt;&gt;"Ready to model","PENDING INPUTS",MIN(C242+E242,MAX(0,H242-J242)))</f>
        <v>0</v>
      </c>
      <c r="L242" s="3">
        <f>IF(Inputs!$B$27&lt;&gt;"Ready to model","PENDING INPUTS",MAX(0,B242+D242-J242))</f>
        <v>4687.9100000000008</v>
      </c>
      <c r="M242" s="3">
        <f>IF(Inputs!$B$27&lt;&gt;"Ready to model","PENDING INPUTS",MAX(0,C242+E242-K242))</f>
        <v>0</v>
      </c>
      <c r="N242" s="3">
        <f>IF(Inputs!$B$27&lt;&gt;"Ready to model","PENDING INPUTS",L242+M242)</f>
        <v>4687.9100000000008</v>
      </c>
      <c r="O242" s="3">
        <f>IF(Inputs!$B$27&lt;&gt;"Ready to model","PENDING INPUTS",D242+E242+O241)</f>
        <v>23417.519999999906</v>
      </c>
      <c r="P242" s="3">
        <f>IF(Inputs!$B$27&lt;&gt;"Ready to model","PENDING INPUTS",J242+K242+P241)</f>
        <v>28803.609999999804</v>
      </c>
    </row>
    <row r="243" spans="1:16" ht="27.95" customHeight="1" x14ac:dyDescent="0.25">
      <c r="A243">
        <v>239</v>
      </c>
      <c r="B243" s="3">
        <f>IF(Inputs!$B$27&lt;&gt;"Ready to model","PENDING INPUTS",L242)</f>
        <v>4687.9100000000008</v>
      </c>
      <c r="C243" s="3">
        <f>IF(Inputs!$B$27&lt;&gt;"Ready to model","PENDING INPUTS",M242)</f>
        <v>0</v>
      </c>
      <c r="D243" s="3">
        <f>IF(Inputs!$B$27&lt;&gt;"Ready to model","PENDING INPUTS",ROUND(B243*(IF(A243&lt;=Inputs!$B$13,Inputs!$B$12,Inputs!$B$14))/12,2))</f>
        <v>93.76</v>
      </c>
      <c r="E243" s="3">
        <f>IF(Inputs!$B$27&lt;&gt;"Ready to model","PENDING INPUTS",ROUND(C243*Inputs!$B$5/12,2))</f>
        <v>0</v>
      </c>
      <c r="F243" s="3">
        <f>IF(Inputs!$B$27&lt;&gt;"Ready to model","PENDING INPUTS",MIN(B243+D243,MAX(Inputs!$B$16,ROUND(B243*Inputs!$B$15,2))))</f>
        <v>93.76</v>
      </c>
      <c r="G243" s="3">
        <f>IF(Inputs!$B$27&lt;&gt;"Ready to model","PENDING INPUTS",MIN(C243+E243,Inputs!$B$9))</f>
        <v>0</v>
      </c>
      <c r="H243" s="3">
        <f>IF(Inputs!$B$27&lt;&gt;"Ready to model","PENDING INPUTS",F243+G243)</f>
        <v>93.76</v>
      </c>
      <c r="I243" s="3">
        <f>IF(Inputs!$B$27&lt;&gt;"Ready to model","PENDING INPUTS",MAX(0,F243+G243-H243))</f>
        <v>0</v>
      </c>
      <c r="J243" s="3">
        <f>IF(Inputs!$B$27&lt;&gt;"Ready to model","PENDING INPUTS",IF(F243+G243&gt;H243,IF(F243+G243=0,0,H243*F243/(F243+G243)),MIN(B243+D243,F243+MAX(0,H243-F243-G243-IF((IF(A243&lt;=Inputs!$B$13,Inputs!$B$12,Inputs!$B$14))&lt;Inputs!$B$5,C243+E243-G243,0)))))</f>
        <v>93.76</v>
      </c>
      <c r="K243" s="3">
        <f>IF(Inputs!$B$27&lt;&gt;"Ready to model","PENDING INPUTS",MIN(C243+E243,MAX(0,H243-J243)))</f>
        <v>0</v>
      </c>
      <c r="L243" s="3">
        <f>IF(Inputs!$B$27&lt;&gt;"Ready to model","PENDING INPUTS",MAX(0,B243+D243-J243))</f>
        <v>4687.9100000000008</v>
      </c>
      <c r="M243" s="3">
        <f>IF(Inputs!$B$27&lt;&gt;"Ready to model","PENDING INPUTS",MAX(0,C243+E243-K243))</f>
        <v>0</v>
      </c>
      <c r="N243" s="3">
        <f>IF(Inputs!$B$27&lt;&gt;"Ready to model","PENDING INPUTS",L243+M243)</f>
        <v>4687.9100000000008</v>
      </c>
      <c r="O243" s="3">
        <f>IF(Inputs!$B$27&lt;&gt;"Ready to model","PENDING INPUTS",D243+E243+O242)</f>
        <v>23511.279999999904</v>
      </c>
      <c r="P243" s="3">
        <f>IF(Inputs!$B$27&lt;&gt;"Ready to model","PENDING INPUTS",J243+K243+P242)</f>
        <v>28897.369999999803</v>
      </c>
    </row>
    <row r="244" spans="1:16" ht="27.95" customHeight="1" x14ac:dyDescent="0.25">
      <c r="A244">
        <v>240</v>
      </c>
      <c r="B244" s="3">
        <f>IF(Inputs!$B$27&lt;&gt;"Ready to model","PENDING INPUTS",L243)</f>
        <v>4687.9100000000008</v>
      </c>
      <c r="C244" s="3">
        <f>IF(Inputs!$B$27&lt;&gt;"Ready to model","PENDING INPUTS",M243)</f>
        <v>0</v>
      </c>
      <c r="D244" s="3">
        <f>IF(Inputs!$B$27&lt;&gt;"Ready to model","PENDING INPUTS",ROUND(B244*(IF(A244&lt;=Inputs!$B$13,Inputs!$B$12,Inputs!$B$14))/12,2))</f>
        <v>93.76</v>
      </c>
      <c r="E244" s="3">
        <f>IF(Inputs!$B$27&lt;&gt;"Ready to model","PENDING INPUTS",ROUND(C244*Inputs!$B$5/12,2))</f>
        <v>0</v>
      </c>
      <c r="F244" s="3">
        <f>IF(Inputs!$B$27&lt;&gt;"Ready to model","PENDING INPUTS",MIN(B244+D244,MAX(Inputs!$B$16,ROUND(B244*Inputs!$B$15,2))))</f>
        <v>93.76</v>
      </c>
      <c r="G244" s="3">
        <f>IF(Inputs!$B$27&lt;&gt;"Ready to model","PENDING INPUTS",MIN(C244+E244,Inputs!$B$9))</f>
        <v>0</v>
      </c>
      <c r="H244" s="3">
        <f>IF(Inputs!$B$27&lt;&gt;"Ready to model","PENDING INPUTS",F244+G244)</f>
        <v>93.76</v>
      </c>
      <c r="I244" s="3">
        <f>IF(Inputs!$B$27&lt;&gt;"Ready to model","PENDING INPUTS",MAX(0,F244+G244-H244))</f>
        <v>0</v>
      </c>
      <c r="J244" s="3">
        <f>IF(Inputs!$B$27&lt;&gt;"Ready to model","PENDING INPUTS",IF(F244+G244&gt;H244,IF(F244+G244=0,0,H244*F244/(F244+G244)),MIN(B244+D244,F244+MAX(0,H244-F244-G244-IF((IF(A244&lt;=Inputs!$B$13,Inputs!$B$12,Inputs!$B$14))&lt;Inputs!$B$5,C244+E244-G244,0)))))</f>
        <v>93.76</v>
      </c>
      <c r="K244" s="3">
        <f>IF(Inputs!$B$27&lt;&gt;"Ready to model","PENDING INPUTS",MIN(C244+E244,MAX(0,H244-J244)))</f>
        <v>0</v>
      </c>
      <c r="L244" s="3">
        <f>IF(Inputs!$B$27&lt;&gt;"Ready to model","PENDING INPUTS",MAX(0,B244+D244-J244))</f>
        <v>4687.9100000000008</v>
      </c>
      <c r="M244" s="3">
        <f>IF(Inputs!$B$27&lt;&gt;"Ready to model","PENDING INPUTS",MAX(0,C244+E244-K244))</f>
        <v>0</v>
      </c>
      <c r="N244" s="3">
        <f>IF(Inputs!$B$27&lt;&gt;"Ready to model","PENDING INPUTS",L244+M244)</f>
        <v>4687.9100000000008</v>
      </c>
      <c r="O244" s="3">
        <f>IF(Inputs!$B$27&lt;&gt;"Ready to model","PENDING INPUTS",D244+E244+O243)</f>
        <v>23605.039999999903</v>
      </c>
      <c r="P244" s="3">
        <f>IF(Inputs!$B$27&lt;&gt;"Ready to model","PENDING INPUTS",J244+K244+P243)</f>
        <v>28991.129999999801</v>
      </c>
    </row>
    <row r="245" spans="1:16" ht="27.95" customHeight="1" x14ac:dyDescent="0.25">
      <c r="A245">
        <v>241</v>
      </c>
      <c r="B245" s="3">
        <f>IF(Inputs!$B$27&lt;&gt;"Ready to model","PENDING INPUTS",L244)</f>
        <v>4687.9100000000008</v>
      </c>
      <c r="C245" s="3">
        <f>IF(Inputs!$B$27&lt;&gt;"Ready to model","PENDING INPUTS",M244)</f>
        <v>0</v>
      </c>
      <c r="D245" s="3">
        <f>IF(Inputs!$B$27&lt;&gt;"Ready to model","PENDING INPUTS",ROUND(B245*(IF(A245&lt;=Inputs!$B$13,Inputs!$B$12,Inputs!$B$14))/12,2))</f>
        <v>93.76</v>
      </c>
      <c r="E245" s="3">
        <f>IF(Inputs!$B$27&lt;&gt;"Ready to model","PENDING INPUTS",ROUND(C245*Inputs!$B$5/12,2))</f>
        <v>0</v>
      </c>
      <c r="F245" s="3">
        <f>IF(Inputs!$B$27&lt;&gt;"Ready to model","PENDING INPUTS",MIN(B245+D245,MAX(Inputs!$B$16,ROUND(B245*Inputs!$B$15,2))))</f>
        <v>93.76</v>
      </c>
      <c r="G245" s="3">
        <f>IF(Inputs!$B$27&lt;&gt;"Ready to model","PENDING INPUTS",MIN(C245+E245,Inputs!$B$9))</f>
        <v>0</v>
      </c>
      <c r="H245" s="3">
        <f>IF(Inputs!$B$27&lt;&gt;"Ready to model","PENDING INPUTS",F245+G245)</f>
        <v>93.76</v>
      </c>
      <c r="I245" s="3">
        <f>IF(Inputs!$B$27&lt;&gt;"Ready to model","PENDING INPUTS",MAX(0,F245+G245-H245))</f>
        <v>0</v>
      </c>
      <c r="J245" s="3">
        <f>IF(Inputs!$B$27&lt;&gt;"Ready to model","PENDING INPUTS",IF(F245+G245&gt;H245,IF(F245+G245=0,0,H245*F245/(F245+G245)),MIN(B245+D245,F245+MAX(0,H245-F245-G245-IF((IF(A245&lt;=Inputs!$B$13,Inputs!$B$12,Inputs!$B$14))&lt;Inputs!$B$5,C245+E245-G245,0)))))</f>
        <v>93.76</v>
      </c>
      <c r="K245" s="3">
        <f>IF(Inputs!$B$27&lt;&gt;"Ready to model","PENDING INPUTS",MIN(C245+E245,MAX(0,H245-J245)))</f>
        <v>0</v>
      </c>
      <c r="L245" s="3">
        <f>IF(Inputs!$B$27&lt;&gt;"Ready to model","PENDING INPUTS",MAX(0,B245+D245-J245))</f>
        <v>4687.9100000000008</v>
      </c>
      <c r="M245" s="3">
        <f>IF(Inputs!$B$27&lt;&gt;"Ready to model","PENDING INPUTS",MAX(0,C245+E245-K245))</f>
        <v>0</v>
      </c>
      <c r="N245" s="3">
        <f>IF(Inputs!$B$27&lt;&gt;"Ready to model","PENDING INPUTS",L245+M245)</f>
        <v>4687.9100000000008</v>
      </c>
      <c r="O245" s="3">
        <f>IF(Inputs!$B$27&lt;&gt;"Ready to model","PENDING INPUTS",D245+E245+O244)</f>
        <v>23698.799999999901</v>
      </c>
      <c r="P245" s="3">
        <f>IF(Inputs!$B$27&lt;&gt;"Ready to model","PENDING INPUTS",J245+K245+P244)</f>
        <v>29084.889999999799</v>
      </c>
    </row>
    <row r="246" spans="1:16" ht="27.95" customHeight="1" x14ac:dyDescent="0.25">
      <c r="A246">
        <v>242</v>
      </c>
      <c r="B246" s="3">
        <f>IF(Inputs!$B$27&lt;&gt;"Ready to model","PENDING INPUTS",L245)</f>
        <v>4687.9100000000008</v>
      </c>
      <c r="C246" s="3">
        <f>IF(Inputs!$B$27&lt;&gt;"Ready to model","PENDING INPUTS",M245)</f>
        <v>0</v>
      </c>
      <c r="D246" s="3">
        <f>IF(Inputs!$B$27&lt;&gt;"Ready to model","PENDING INPUTS",ROUND(B246*(IF(A246&lt;=Inputs!$B$13,Inputs!$B$12,Inputs!$B$14))/12,2))</f>
        <v>93.76</v>
      </c>
      <c r="E246" s="3">
        <f>IF(Inputs!$B$27&lt;&gt;"Ready to model","PENDING INPUTS",ROUND(C246*Inputs!$B$5/12,2))</f>
        <v>0</v>
      </c>
      <c r="F246" s="3">
        <f>IF(Inputs!$B$27&lt;&gt;"Ready to model","PENDING INPUTS",MIN(B246+D246,MAX(Inputs!$B$16,ROUND(B246*Inputs!$B$15,2))))</f>
        <v>93.76</v>
      </c>
      <c r="G246" s="3">
        <f>IF(Inputs!$B$27&lt;&gt;"Ready to model","PENDING INPUTS",MIN(C246+E246,Inputs!$B$9))</f>
        <v>0</v>
      </c>
      <c r="H246" s="3">
        <f>IF(Inputs!$B$27&lt;&gt;"Ready to model","PENDING INPUTS",F246+G246)</f>
        <v>93.76</v>
      </c>
      <c r="I246" s="3">
        <f>IF(Inputs!$B$27&lt;&gt;"Ready to model","PENDING INPUTS",MAX(0,F246+G246-H246))</f>
        <v>0</v>
      </c>
      <c r="J246" s="3">
        <f>IF(Inputs!$B$27&lt;&gt;"Ready to model","PENDING INPUTS",IF(F246+G246&gt;H246,IF(F246+G246=0,0,H246*F246/(F246+G246)),MIN(B246+D246,F246+MAX(0,H246-F246-G246-IF((IF(A246&lt;=Inputs!$B$13,Inputs!$B$12,Inputs!$B$14))&lt;Inputs!$B$5,C246+E246-G246,0)))))</f>
        <v>93.76</v>
      </c>
      <c r="K246" s="3">
        <f>IF(Inputs!$B$27&lt;&gt;"Ready to model","PENDING INPUTS",MIN(C246+E246,MAX(0,H246-J246)))</f>
        <v>0</v>
      </c>
      <c r="L246" s="3">
        <f>IF(Inputs!$B$27&lt;&gt;"Ready to model","PENDING INPUTS",MAX(0,B246+D246-J246))</f>
        <v>4687.9100000000008</v>
      </c>
      <c r="M246" s="3">
        <f>IF(Inputs!$B$27&lt;&gt;"Ready to model","PENDING INPUTS",MAX(0,C246+E246-K246))</f>
        <v>0</v>
      </c>
      <c r="N246" s="3">
        <f>IF(Inputs!$B$27&lt;&gt;"Ready to model","PENDING INPUTS",L246+M246)</f>
        <v>4687.9100000000008</v>
      </c>
      <c r="O246" s="3">
        <f>IF(Inputs!$B$27&lt;&gt;"Ready to model","PENDING INPUTS",D246+E246+O245)</f>
        <v>23792.559999999899</v>
      </c>
      <c r="P246" s="3">
        <f>IF(Inputs!$B$27&lt;&gt;"Ready to model","PENDING INPUTS",J246+K246+P245)</f>
        <v>29178.649999999798</v>
      </c>
    </row>
    <row r="247" spans="1:16" ht="27.95" customHeight="1" x14ac:dyDescent="0.25">
      <c r="A247">
        <v>243</v>
      </c>
      <c r="B247" s="3">
        <f>IF(Inputs!$B$27&lt;&gt;"Ready to model","PENDING INPUTS",L246)</f>
        <v>4687.9100000000008</v>
      </c>
      <c r="C247" s="3">
        <f>IF(Inputs!$B$27&lt;&gt;"Ready to model","PENDING INPUTS",M246)</f>
        <v>0</v>
      </c>
      <c r="D247" s="3">
        <f>IF(Inputs!$B$27&lt;&gt;"Ready to model","PENDING INPUTS",ROUND(B247*(IF(A247&lt;=Inputs!$B$13,Inputs!$B$12,Inputs!$B$14))/12,2))</f>
        <v>93.76</v>
      </c>
      <c r="E247" s="3">
        <f>IF(Inputs!$B$27&lt;&gt;"Ready to model","PENDING INPUTS",ROUND(C247*Inputs!$B$5/12,2))</f>
        <v>0</v>
      </c>
      <c r="F247" s="3">
        <f>IF(Inputs!$B$27&lt;&gt;"Ready to model","PENDING INPUTS",MIN(B247+D247,MAX(Inputs!$B$16,ROUND(B247*Inputs!$B$15,2))))</f>
        <v>93.76</v>
      </c>
      <c r="G247" s="3">
        <f>IF(Inputs!$B$27&lt;&gt;"Ready to model","PENDING INPUTS",MIN(C247+E247,Inputs!$B$9))</f>
        <v>0</v>
      </c>
      <c r="H247" s="3">
        <f>IF(Inputs!$B$27&lt;&gt;"Ready to model","PENDING INPUTS",F247+G247)</f>
        <v>93.76</v>
      </c>
      <c r="I247" s="3">
        <f>IF(Inputs!$B$27&lt;&gt;"Ready to model","PENDING INPUTS",MAX(0,F247+G247-H247))</f>
        <v>0</v>
      </c>
      <c r="J247" s="3">
        <f>IF(Inputs!$B$27&lt;&gt;"Ready to model","PENDING INPUTS",IF(F247+G247&gt;H247,IF(F247+G247=0,0,H247*F247/(F247+G247)),MIN(B247+D247,F247+MAX(0,H247-F247-G247-IF((IF(A247&lt;=Inputs!$B$13,Inputs!$B$12,Inputs!$B$14))&lt;Inputs!$B$5,C247+E247-G247,0)))))</f>
        <v>93.76</v>
      </c>
      <c r="K247" s="3">
        <f>IF(Inputs!$B$27&lt;&gt;"Ready to model","PENDING INPUTS",MIN(C247+E247,MAX(0,H247-J247)))</f>
        <v>0</v>
      </c>
      <c r="L247" s="3">
        <f>IF(Inputs!$B$27&lt;&gt;"Ready to model","PENDING INPUTS",MAX(0,B247+D247-J247))</f>
        <v>4687.9100000000008</v>
      </c>
      <c r="M247" s="3">
        <f>IF(Inputs!$B$27&lt;&gt;"Ready to model","PENDING INPUTS",MAX(0,C247+E247-K247))</f>
        <v>0</v>
      </c>
      <c r="N247" s="3">
        <f>IF(Inputs!$B$27&lt;&gt;"Ready to model","PENDING INPUTS",L247+M247)</f>
        <v>4687.9100000000008</v>
      </c>
      <c r="O247" s="3">
        <f>IF(Inputs!$B$27&lt;&gt;"Ready to model","PENDING INPUTS",D247+E247+O246)</f>
        <v>23886.319999999898</v>
      </c>
      <c r="P247" s="3">
        <f>IF(Inputs!$B$27&lt;&gt;"Ready to model","PENDING INPUTS",J247+K247+P246)</f>
        <v>29272.409999999796</v>
      </c>
    </row>
    <row r="248" spans="1:16" ht="27.95" customHeight="1" x14ac:dyDescent="0.25">
      <c r="A248">
        <v>244</v>
      </c>
      <c r="B248" s="3">
        <f>IF(Inputs!$B$27&lt;&gt;"Ready to model","PENDING INPUTS",L247)</f>
        <v>4687.9100000000008</v>
      </c>
      <c r="C248" s="3">
        <f>IF(Inputs!$B$27&lt;&gt;"Ready to model","PENDING INPUTS",M247)</f>
        <v>0</v>
      </c>
      <c r="D248" s="3">
        <f>IF(Inputs!$B$27&lt;&gt;"Ready to model","PENDING INPUTS",ROUND(B248*(IF(A248&lt;=Inputs!$B$13,Inputs!$B$12,Inputs!$B$14))/12,2))</f>
        <v>93.76</v>
      </c>
      <c r="E248" s="3">
        <f>IF(Inputs!$B$27&lt;&gt;"Ready to model","PENDING INPUTS",ROUND(C248*Inputs!$B$5/12,2))</f>
        <v>0</v>
      </c>
      <c r="F248" s="3">
        <f>IF(Inputs!$B$27&lt;&gt;"Ready to model","PENDING INPUTS",MIN(B248+D248,MAX(Inputs!$B$16,ROUND(B248*Inputs!$B$15,2))))</f>
        <v>93.76</v>
      </c>
      <c r="G248" s="3">
        <f>IF(Inputs!$B$27&lt;&gt;"Ready to model","PENDING INPUTS",MIN(C248+E248,Inputs!$B$9))</f>
        <v>0</v>
      </c>
      <c r="H248" s="3">
        <f>IF(Inputs!$B$27&lt;&gt;"Ready to model","PENDING INPUTS",F248+G248)</f>
        <v>93.76</v>
      </c>
      <c r="I248" s="3">
        <f>IF(Inputs!$B$27&lt;&gt;"Ready to model","PENDING INPUTS",MAX(0,F248+G248-H248))</f>
        <v>0</v>
      </c>
      <c r="J248" s="3">
        <f>IF(Inputs!$B$27&lt;&gt;"Ready to model","PENDING INPUTS",IF(F248+G248&gt;H248,IF(F248+G248=0,0,H248*F248/(F248+G248)),MIN(B248+D248,F248+MAX(0,H248-F248-G248-IF((IF(A248&lt;=Inputs!$B$13,Inputs!$B$12,Inputs!$B$14))&lt;Inputs!$B$5,C248+E248-G248,0)))))</f>
        <v>93.76</v>
      </c>
      <c r="K248" s="3">
        <f>IF(Inputs!$B$27&lt;&gt;"Ready to model","PENDING INPUTS",MIN(C248+E248,MAX(0,H248-J248)))</f>
        <v>0</v>
      </c>
      <c r="L248" s="3">
        <f>IF(Inputs!$B$27&lt;&gt;"Ready to model","PENDING INPUTS",MAX(0,B248+D248-J248))</f>
        <v>4687.9100000000008</v>
      </c>
      <c r="M248" s="3">
        <f>IF(Inputs!$B$27&lt;&gt;"Ready to model","PENDING INPUTS",MAX(0,C248+E248-K248))</f>
        <v>0</v>
      </c>
      <c r="N248" s="3">
        <f>IF(Inputs!$B$27&lt;&gt;"Ready to model","PENDING INPUTS",L248+M248)</f>
        <v>4687.9100000000008</v>
      </c>
      <c r="O248" s="3">
        <f>IF(Inputs!$B$27&lt;&gt;"Ready to model","PENDING INPUTS",D248+E248+O247)</f>
        <v>23980.079999999896</v>
      </c>
      <c r="P248" s="3">
        <f>IF(Inputs!$B$27&lt;&gt;"Ready to model","PENDING INPUTS",J248+K248+P247)</f>
        <v>29366.169999999795</v>
      </c>
    </row>
    <row r="249" spans="1:16" ht="27.95" customHeight="1" x14ac:dyDescent="0.25">
      <c r="A249">
        <v>245</v>
      </c>
      <c r="B249" s="3">
        <f>IF(Inputs!$B$27&lt;&gt;"Ready to model","PENDING INPUTS",L248)</f>
        <v>4687.9100000000008</v>
      </c>
      <c r="C249" s="3">
        <f>IF(Inputs!$B$27&lt;&gt;"Ready to model","PENDING INPUTS",M248)</f>
        <v>0</v>
      </c>
      <c r="D249" s="3">
        <f>IF(Inputs!$B$27&lt;&gt;"Ready to model","PENDING INPUTS",ROUND(B249*(IF(A249&lt;=Inputs!$B$13,Inputs!$B$12,Inputs!$B$14))/12,2))</f>
        <v>93.76</v>
      </c>
      <c r="E249" s="3">
        <f>IF(Inputs!$B$27&lt;&gt;"Ready to model","PENDING INPUTS",ROUND(C249*Inputs!$B$5/12,2))</f>
        <v>0</v>
      </c>
      <c r="F249" s="3">
        <f>IF(Inputs!$B$27&lt;&gt;"Ready to model","PENDING INPUTS",MIN(B249+D249,MAX(Inputs!$B$16,ROUND(B249*Inputs!$B$15,2))))</f>
        <v>93.76</v>
      </c>
      <c r="G249" s="3">
        <f>IF(Inputs!$B$27&lt;&gt;"Ready to model","PENDING INPUTS",MIN(C249+E249,Inputs!$B$9))</f>
        <v>0</v>
      </c>
      <c r="H249" s="3">
        <f>IF(Inputs!$B$27&lt;&gt;"Ready to model","PENDING INPUTS",F249+G249)</f>
        <v>93.76</v>
      </c>
      <c r="I249" s="3">
        <f>IF(Inputs!$B$27&lt;&gt;"Ready to model","PENDING INPUTS",MAX(0,F249+G249-H249))</f>
        <v>0</v>
      </c>
      <c r="J249" s="3">
        <f>IF(Inputs!$B$27&lt;&gt;"Ready to model","PENDING INPUTS",IF(F249+G249&gt;H249,IF(F249+G249=0,0,H249*F249/(F249+G249)),MIN(B249+D249,F249+MAX(0,H249-F249-G249-IF((IF(A249&lt;=Inputs!$B$13,Inputs!$B$12,Inputs!$B$14))&lt;Inputs!$B$5,C249+E249-G249,0)))))</f>
        <v>93.76</v>
      </c>
      <c r="K249" s="3">
        <f>IF(Inputs!$B$27&lt;&gt;"Ready to model","PENDING INPUTS",MIN(C249+E249,MAX(0,H249-J249)))</f>
        <v>0</v>
      </c>
      <c r="L249" s="3">
        <f>IF(Inputs!$B$27&lt;&gt;"Ready to model","PENDING INPUTS",MAX(0,B249+D249-J249))</f>
        <v>4687.9100000000008</v>
      </c>
      <c r="M249" s="3">
        <f>IF(Inputs!$B$27&lt;&gt;"Ready to model","PENDING INPUTS",MAX(0,C249+E249-K249))</f>
        <v>0</v>
      </c>
      <c r="N249" s="3">
        <f>IF(Inputs!$B$27&lt;&gt;"Ready to model","PENDING INPUTS",L249+M249)</f>
        <v>4687.9100000000008</v>
      </c>
      <c r="O249" s="3">
        <f>IF(Inputs!$B$27&lt;&gt;"Ready to model","PENDING INPUTS",D249+E249+O248)</f>
        <v>24073.839999999895</v>
      </c>
      <c r="P249" s="3">
        <f>IF(Inputs!$B$27&lt;&gt;"Ready to model","PENDING INPUTS",J249+K249+P248)</f>
        <v>29459.929999999793</v>
      </c>
    </row>
    <row r="250" spans="1:16" ht="27.95" customHeight="1" x14ac:dyDescent="0.25">
      <c r="A250">
        <v>246</v>
      </c>
      <c r="B250" s="3">
        <f>IF(Inputs!$B$27&lt;&gt;"Ready to model","PENDING INPUTS",L249)</f>
        <v>4687.9100000000008</v>
      </c>
      <c r="C250" s="3">
        <f>IF(Inputs!$B$27&lt;&gt;"Ready to model","PENDING INPUTS",M249)</f>
        <v>0</v>
      </c>
      <c r="D250" s="3">
        <f>IF(Inputs!$B$27&lt;&gt;"Ready to model","PENDING INPUTS",ROUND(B250*(IF(A250&lt;=Inputs!$B$13,Inputs!$B$12,Inputs!$B$14))/12,2))</f>
        <v>93.76</v>
      </c>
      <c r="E250" s="3">
        <f>IF(Inputs!$B$27&lt;&gt;"Ready to model","PENDING INPUTS",ROUND(C250*Inputs!$B$5/12,2))</f>
        <v>0</v>
      </c>
      <c r="F250" s="3">
        <f>IF(Inputs!$B$27&lt;&gt;"Ready to model","PENDING INPUTS",MIN(B250+D250,MAX(Inputs!$B$16,ROUND(B250*Inputs!$B$15,2))))</f>
        <v>93.76</v>
      </c>
      <c r="G250" s="3">
        <f>IF(Inputs!$B$27&lt;&gt;"Ready to model","PENDING INPUTS",MIN(C250+E250,Inputs!$B$9))</f>
        <v>0</v>
      </c>
      <c r="H250" s="3">
        <f>IF(Inputs!$B$27&lt;&gt;"Ready to model","PENDING INPUTS",F250+G250)</f>
        <v>93.76</v>
      </c>
      <c r="I250" s="3">
        <f>IF(Inputs!$B$27&lt;&gt;"Ready to model","PENDING INPUTS",MAX(0,F250+G250-H250))</f>
        <v>0</v>
      </c>
      <c r="J250" s="3">
        <f>IF(Inputs!$B$27&lt;&gt;"Ready to model","PENDING INPUTS",IF(F250+G250&gt;H250,IF(F250+G250=0,0,H250*F250/(F250+G250)),MIN(B250+D250,F250+MAX(0,H250-F250-G250-IF((IF(A250&lt;=Inputs!$B$13,Inputs!$B$12,Inputs!$B$14))&lt;Inputs!$B$5,C250+E250-G250,0)))))</f>
        <v>93.76</v>
      </c>
      <c r="K250" s="3">
        <f>IF(Inputs!$B$27&lt;&gt;"Ready to model","PENDING INPUTS",MIN(C250+E250,MAX(0,H250-J250)))</f>
        <v>0</v>
      </c>
      <c r="L250" s="3">
        <f>IF(Inputs!$B$27&lt;&gt;"Ready to model","PENDING INPUTS",MAX(0,B250+D250-J250))</f>
        <v>4687.9100000000008</v>
      </c>
      <c r="M250" s="3">
        <f>IF(Inputs!$B$27&lt;&gt;"Ready to model","PENDING INPUTS",MAX(0,C250+E250-K250))</f>
        <v>0</v>
      </c>
      <c r="N250" s="3">
        <f>IF(Inputs!$B$27&lt;&gt;"Ready to model","PENDING INPUTS",L250+M250)</f>
        <v>4687.9100000000008</v>
      </c>
      <c r="O250" s="3">
        <f>IF(Inputs!$B$27&lt;&gt;"Ready to model","PENDING INPUTS",D250+E250+O249)</f>
        <v>24167.599999999893</v>
      </c>
      <c r="P250" s="3">
        <f>IF(Inputs!$B$27&lt;&gt;"Ready to model","PENDING INPUTS",J250+K250+P249)</f>
        <v>29553.689999999791</v>
      </c>
    </row>
    <row r="251" spans="1:16" ht="27.95" customHeight="1" x14ac:dyDescent="0.25">
      <c r="A251">
        <v>247</v>
      </c>
      <c r="B251" s="3">
        <f>IF(Inputs!$B$27&lt;&gt;"Ready to model","PENDING INPUTS",L250)</f>
        <v>4687.9100000000008</v>
      </c>
      <c r="C251" s="3">
        <f>IF(Inputs!$B$27&lt;&gt;"Ready to model","PENDING INPUTS",M250)</f>
        <v>0</v>
      </c>
      <c r="D251" s="3">
        <f>IF(Inputs!$B$27&lt;&gt;"Ready to model","PENDING INPUTS",ROUND(B251*(IF(A251&lt;=Inputs!$B$13,Inputs!$B$12,Inputs!$B$14))/12,2))</f>
        <v>93.76</v>
      </c>
      <c r="E251" s="3">
        <f>IF(Inputs!$B$27&lt;&gt;"Ready to model","PENDING INPUTS",ROUND(C251*Inputs!$B$5/12,2))</f>
        <v>0</v>
      </c>
      <c r="F251" s="3">
        <f>IF(Inputs!$B$27&lt;&gt;"Ready to model","PENDING INPUTS",MIN(B251+D251,MAX(Inputs!$B$16,ROUND(B251*Inputs!$B$15,2))))</f>
        <v>93.76</v>
      </c>
      <c r="G251" s="3">
        <f>IF(Inputs!$B$27&lt;&gt;"Ready to model","PENDING INPUTS",MIN(C251+E251,Inputs!$B$9))</f>
        <v>0</v>
      </c>
      <c r="H251" s="3">
        <f>IF(Inputs!$B$27&lt;&gt;"Ready to model","PENDING INPUTS",F251+G251)</f>
        <v>93.76</v>
      </c>
      <c r="I251" s="3">
        <f>IF(Inputs!$B$27&lt;&gt;"Ready to model","PENDING INPUTS",MAX(0,F251+G251-H251))</f>
        <v>0</v>
      </c>
      <c r="J251" s="3">
        <f>IF(Inputs!$B$27&lt;&gt;"Ready to model","PENDING INPUTS",IF(F251+G251&gt;H251,IF(F251+G251=0,0,H251*F251/(F251+G251)),MIN(B251+D251,F251+MAX(0,H251-F251-G251-IF((IF(A251&lt;=Inputs!$B$13,Inputs!$B$12,Inputs!$B$14))&lt;Inputs!$B$5,C251+E251-G251,0)))))</f>
        <v>93.76</v>
      </c>
      <c r="K251" s="3">
        <f>IF(Inputs!$B$27&lt;&gt;"Ready to model","PENDING INPUTS",MIN(C251+E251,MAX(0,H251-J251)))</f>
        <v>0</v>
      </c>
      <c r="L251" s="3">
        <f>IF(Inputs!$B$27&lt;&gt;"Ready to model","PENDING INPUTS",MAX(0,B251+D251-J251))</f>
        <v>4687.9100000000008</v>
      </c>
      <c r="M251" s="3">
        <f>IF(Inputs!$B$27&lt;&gt;"Ready to model","PENDING INPUTS",MAX(0,C251+E251-K251))</f>
        <v>0</v>
      </c>
      <c r="N251" s="3">
        <f>IF(Inputs!$B$27&lt;&gt;"Ready to model","PENDING INPUTS",L251+M251)</f>
        <v>4687.9100000000008</v>
      </c>
      <c r="O251" s="3">
        <f>IF(Inputs!$B$27&lt;&gt;"Ready to model","PENDING INPUTS",D251+E251+O250)</f>
        <v>24261.359999999891</v>
      </c>
      <c r="P251" s="3">
        <f>IF(Inputs!$B$27&lt;&gt;"Ready to model","PENDING INPUTS",J251+K251+P250)</f>
        <v>29647.44999999979</v>
      </c>
    </row>
    <row r="252" spans="1:16" ht="27.95" customHeight="1" x14ac:dyDescent="0.25">
      <c r="A252">
        <v>248</v>
      </c>
      <c r="B252" s="3">
        <f>IF(Inputs!$B$27&lt;&gt;"Ready to model","PENDING INPUTS",L251)</f>
        <v>4687.9100000000008</v>
      </c>
      <c r="C252" s="3">
        <f>IF(Inputs!$B$27&lt;&gt;"Ready to model","PENDING INPUTS",M251)</f>
        <v>0</v>
      </c>
      <c r="D252" s="3">
        <f>IF(Inputs!$B$27&lt;&gt;"Ready to model","PENDING INPUTS",ROUND(B252*(IF(A252&lt;=Inputs!$B$13,Inputs!$B$12,Inputs!$B$14))/12,2))</f>
        <v>93.76</v>
      </c>
      <c r="E252" s="3">
        <f>IF(Inputs!$B$27&lt;&gt;"Ready to model","PENDING INPUTS",ROUND(C252*Inputs!$B$5/12,2))</f>
        <v>0</v>
      </c>
      <c r="F252" s="3">
        <f>IF(Inputs!$B$27&lt;&gt;"Ready to model","PENDING INPUTS",MIN(B252+D252,MAX(Inputs!$B$16,ROUND(B252*Inputs!$B$15,2))))</f>
        <v>93.76</v>
      </c>
      <c r="G252" s="3">
        <f>IF(Inputs!$B$27&lt;&gt;"Ready to model","PENDING INPUTS",MIN(C252+E252,Inputs!$B$9))</f>
        <v>0</v>
      </c>
      <c r="H252" s="3">
        <f>IF(Inputs!$B$27&lt;&gt;"Ready to model","PENDING INPUTS",F252+G252)</f>
        <v>93.76</v>
      </c>
      <c r="I252" s="3">
        <f>IF(Inputs!$B$27&lt;&gt;"Ready to model","PENDING INPUTS",MAX(0,F252+G252-H252))</f>
        <v>0</v>
      </c>
      <c r="J252" s="3">
        <f>IF(Inputs!$B$27&lt;&gt;"Ready to model","PENDING INPUTS",IF(F252+G252&gt;H252,IF(F252+G252=0,0,H252*F252/(F252+G252)),MIN(B252+D252,F252+MAX(0,H252-F252-G252-IF((IF(A252&lt;=Inputs!$B$13,Inputs!$B$12,Inputs!$B$14))&lt;Inputs!$B$5,C252+E252-G252,0)))))</f>
        <v>93.76</v>
      </c>
      <c r="K252" s="3">
        <f>IF(Inputs!$B$27&lt;&gt;"Ready to model","PENDING INPUTS",MIN(C252+E252,MAX(0,H252-J252)))</f>
        <v>0</v>
      </c>
      <c r="L252" s="3">
        <f>IF(Inputs!$B$27&lt;&gt;"Ready to model","PENDING INPUTS",MAX(0,B252+D252-J252))</f>
        <v>4687.9100000000008</v>
      </c>
      <c r="M252" s="3">
        <f>IF(Inputs!$B$27&lt;&gt;"Ready to model","PENDING INPUTS",MAX(0,C252+E252-K252))</f>
        <v>0</v>
      </c>
      <c r="N252" s="3">
        <f>IF(Inputs!$B$27&lt;&gt;"Ready to model","PENDING INPUTS",L252+M252)</f>
        <v>4687.9100000000008</v>
      </c>
      <c r="O252" s="3">
        <f>IF(Inputs!$B$27&lt;&gt;"Ready to model","PENDING INPUTS",D252+E252+O251)</f>
        <v>24355.11999999989</v>
      </c>
      <c r="P252" s="3">
        <f>IF(Inputs!$B$27&lt;&gt;"Ready to model","PENDING INPUTS",J252+K252+P251)</f>
        <v>29741.209999999788</v>
      </c>
    </row>
    <row r="253" spans="1:16" ht="27.95" customHeight="1" x14ac:dyDescent="0.25">
      <c r="A253">
        <v>249</v>
      </c>
      <c r="B253" s="3">
        <f>IF(Inputs!$B$27&lt;&gt;"Ready to model","PENDING INPUTS",L252)</f>
        <v>4687.9100000000008</v>
      </c>
      <c r="C253" s="3">
        <f>IF(Inputs!$B$27&lt;&gt;"Ready to model","PENDING INPUTS",M252)</f>
        <v>0</v>
      </c>
      <c r="D253" s="3">
        <f>IF(Inputs!$B$27&lt;&gt;"Ready to model","PENDING INPUTS",ROUND(B253*(IF(A253&lt;=Inputs!$B$13,Inputs!$B$12,Inputs!$B$14))/12,2))</f>
        <v>93.76</v>
      </c>
      <c r="E253" s="3">
        <f>IF(Inputs!$B$27&lt;&gt;"Ready to model","PENDING INPUTS",ROUND(C253*Inputs!$B$5/12,2))</f>
        <v>0</v>
      </c>
      <c r="F253" s="3">
        <f>IF(Inputs!$B$27&lt;&gt;"Ready to model","PENDING INPUTS",MIN(B253+D253,MAX(Inputs!$B$16,ROUND(B253*Inputs!$B$15,2))))</f>
        <v>93.76</v>
      </c>
      <c r="G253" s="3">
        <f>IF(Inputs!$B$27&lt;&gt;"Ready to model","PENDING INPUTS",MIN(C253+E253,Inputs!$B$9))</f>
        <v>0</v>
      </c>
      <c r="H253" s="3">
        <f>IF(Inputs!$B$27&lt;&gt;"Ready to model","PENDING INPUTS",F253+G253)</f>
        <v>93.76</v>
      </c>
      <c r="I253" s="3">
        <f>IF(Inputs!$B$27&lt;&gt;"Ready to model","PENDING INPUTS",MAX(0,F253+G253-H253))</f>
        <v>0</v>
      </c>
      <c r="J253" s="3">
        <f>IF(Inputs!$B$27&lt;&gt;"Ready to model","PENDING INPUTS",IF(F253+G253&gt;H253,IF(F253+G253=0,0,H253*F253/(F253+G253)),MIN(B253+D253,F253+MAX(0,H253-F253-G253-IF((IF(A253&lt;=Inputs!$B$13,Inputs!$B$12,Inputs!$B$14))&lt;Inputs!$B$5,C253+E253-G253,0)))))</f>
        <v>93.76</v>
      </c>
      <c r="K253" s="3">
        <f>IF(Inputs!$B$27&lt;&gt;"Ready to model","PENDING INPUTS",MIN(C253+E253,MAX(0,H253-J253)))</f>
        <v>0</v>
      </c>
      <c r="L253" s="3">
        <f>IF(Inputs!$B$27&lt;&gt;"Ready to model","PENDING INPUTS",MAX(0,B253+D253-J253))</f>
        <v>4687.9100000000008</v>
      </c>
      <c r="M253" s="3">
        <f>IF(Inputs!$B$27&lt;&gt;"Ready to model","PENDING INPUTS",MAX(0,C253+E253-K253))</f>
        <v>0</v>
      </c>
      <c r="N253" s="3">
        <f>IF(Inputs!$B$27&lt;&gt;"Ready to model","PENDING INPUTS",L253+M253)</f>
        <v>4687.9100000000008</v>
      </c>
      <c r="O253" s="3">
        <f>IF(Inputs!$B$27&lt;&gt;"Ready to model","PENDING INPUTS",D253+E253+O252)</f>
        <v>24448.879999999888</v>
      </c>
      <c r="P253" s="3">
        <f>IF(Inputs!$B$27&lt;&gt;"Ready to model","PENDING INPUTS",J253+K253+P252)</f>
        <v>29834.969999999787</v>
      </c>
    </row>
    <row r="254" spans="1:16" ht="27.95" customHeight="1" x14ac:dyDescent="0.25">
      <c r="A254">
        <v>250</v>
      </c>
      <c r="B254" s="3">
        <f>IF(Inputs!$B$27&lt;&gt;"Ready to model","PENDING INPUTS",L253)</f>
        <v>4687.9100000000008</v>
      </c>
      <c r="C254" s="3">
        <f>IF(Inputs!$B$27&lt;&gt;"Ready to model","PENDING INPUTS",M253)</f>
        <v>0</v>
      </c>
      <c r="D254" s="3">
        <f>IF(Inputs!$B$27&lt;&gt;"Ready to model","PENDING INPUTS",ROUND(B254*(IF(A254&lt;=Inputs!$B$13,Inputs!$B$12,Inputs!$B$14))/12,2))</f>
        <v>93.76</v>
      </c>
      <c r="E254" s="3">
        <f>IF(Inputs!$B$27&lt;&gt;"Ready to model","PENDING INPUTS",ROUND(C254*Inputs!$B$5/12,2))</f>
        <v>0</v>
      </c>
      <c r="F254" s="3">
        <f>IF(Inputs!$B$27&lt;&gt;"Ready to model","PENDING INPUTS",MIN(B254+D254,MAX(Inputs!$B$16,ROUND(B254*Inputs!$B$15,2))))</f>
        <v>93.76</v>
      </c>
      <c r="G254" s="3">
        <f>IF(Inputs!$B$27&lt;&gt;"Ready to model","PENDING INPUTS",MIN(C254+E254,Inputs!$B$9))</f>
        <v>0</v>
      </c>
      <c r="H254" s="3">
        <f>IF(Inputs!$B$27&lt;&gt;"Ready to model","PENDING INPUTS",F254+G254)</f>
        <v>93.76</v>
      </c>
      <c r="I254" s="3">
        <f>IF(Inputs!$B$27&lt;&gt;"Ready to model","PENDING INPUTS",MAX(0,F254+G254-H254))</f>
        <v>0</v>
      </c>
      <c r="J254" s="3">
        <f>IF(Inputs!$B$27&lt;&gt;"Ready to model","PENDING INPUTS",IF(F254+G254&gt;H254,IF(F254+G254=0,0,H254*F254/(F254+G254)),MIN(B254+D254,F254+MAX(0,H254-F254-G254-IF((IF(A254&lt;=Inputs!$B$13,Inputs!$B$12,Inputs!$B$14))&lt;Inputs!$B$5,C254+E254-G254,0)))))</f>
        <v>93.76</v>
      </c>
      <c r="K254" s="3">
        <f>IF(Inputs!$B$27&lt;&gt;"Ready to model","PENDING INPUTS",MIN(C254+E254,MAX(0,H254-J254)))</f>
        <v>0</v>
      </c>
      <c r="L254" s="3">
        <f>IF(Inputs!$B$27&lt;&gt;"Ready to model","PENDING INPUTS",MAX(0,B254+D254-J254))</f>
        <v>4687.9100000000008</v>
      </c>
      <c r="M254" s="3">
        <f>IF(Inputs!$B$27&lt;&gt;"Ready to model","PENDING INPUTS",MAX(0,C254+E254-K254))</f>
        <v>0</v>
      </c>
      <c r="N254" s="3">
        <f>IF(Inputs!$B$27&lt;&gt;"Ready to model","PENDING INPUTS",L254+M254)</f>
        <v>4687.9100000000008</v>
      </c>
      <c r="O254" s="3">
        <f>IF(Inputs!$B$27&lt;&gt;"Ready to model","PENDING INPUTS",D254+E254+O253)</f>
        <v>24542.639999999887</v>
      </c>
      <c r="P254" s="3">
        <f>IF(Inputs!$B$27&lt;&gt;"Ready to model","PENDING INPUTS",J254+K254+P253)</f>
        <v>29928.729999999785</v>
      </c>
    </row>
    <row r="255" spans="1:16" ht="27.95" customHeight="1" x14ac:dyDescent="0.25">
      <c r="A255">
        <v>251</v>
      </c>
      <c r="B255" s="3">
        <f>IF(Inputs!$B$27&lt;&gt;"Ready to model","PENDING INPUTS",L254)</f>
        <v>4687.9100000000008</v>
      </c>
      <c r="C255" s="3">
        <f>IF(Inputs!$B$27&lt;&gt;"Ready to model","PENDING INPUTS",M254)</f>
        <v>0</v>
      </c>
      <c r="D255" s="3">
        <f>IF(Inputs!$B$27&lt;&gt;"Ready to model","PENDING INPUTS",ROUND(B255*(IF(A255&lt;=Inputs!$B$13,Inputs!$B$12,Inputs!$B$14))/12,2))</f>
        <v>93.76</v>
      </c>
      <c r="E255" s="3">
        <f>IF(Inputs!$B$27&lt;&gt;"Ready to model","PENDING INPUTS",ROUND(C255*Inputs!$B$5/12,2))</f>
        <v>0</v>
      </c>
      <c r="F255" s="3">
        <f>IF(Inputs!$B$27&lt;&gt;"Ready to model","PENDING INPUTS",MIN(B255+D255,MAX(Inputs!$B$16,ROUND(B255*Inputs!$B$15,2))))</f>
        <v>93.76</v>
      </c>
      <c r="G255" s="3">
        <f>IF(Inputs!$B$27&lt;&gt;"Ready to model","PENDING INPUTS",MIN(C255+E255,Inputs!$B$9))</f>
        <v>0</v>
      </c>
      <c r="H255" s="3">
        <f>IF(Inputs!$B$27&lt;&gt;"Ready to model","PENDING INPUTS",F255+G255)</f>
        <v>93.76</v>
      </c>
      <c r="I255" s="3">
        <f>IF(Inputs!$B$27&lt;&gt;"Ready to model","PENDING INPUTS",MAX(0,F255+G255-H255))</f>
        <v>0</v>
      </c>
      <c r="J255" s="3">
        <f>IF(Inputs!$B$27&lt;&gt;"Ready to model","PENDING INPUTS",IF(F255+G255&gt;H255,IF(F255+G255=0,0,H255*F255/(F255+G255)),MIN(B255+D255,F255+MAX(0,H255-F255-G255-IF((IF(A255&lt;=Inputs!$B$13,Inputs!$B$12,Inputs!$B$14))&lt;Inputs!$B$5,C255+E255-G255,0)))))</f>
        <v>93.76</v>
      </c>
      <c r="K255" s="3">
        <f>IF(Inputs!$B$27&lt;&gt;"Ready to model","PENDING INPUTS",MIN(C255+E255,MAX(0,H255-J255)))</f>
        <v>0</v>
      </c>
      <c r="L255" s="3">
        <f>IF(Inputs!$B$27&lt;&gt;"Ready to model","PENDING INPUTS",MAX(0,B255+D255-J255))</f>
        <v>4687.9100000000008</v>
      </c>
      <c r="M255" s="3">
        <f>IF(Inputs!$B$27&lt;&gt;"Ready to model","PENDING INPUTS",MAX(0,C255+E255-K255))</f>
        <v>0</v>
      </c>
      <c r="N255" s="3">
        <f>IF(Inputs!$B$27&lt;&gt;"Ready to model","PENDING INPUTS",L255+M255)</f>
        <v>4687.9100000000008</v>
      </c>
      <c r="O255" s="3">
        <f>IF(Inputs!$B$27&lt;&gt;"Ready to model","PENDING INPUTS",D255+E255+O254)</f>
        <v>24636.399999999885</v>
      </c>
      <c r="P255" s="3">
        <f>IF(Inputs!$B$27&lt;&gt;"Ready to model","PENDING INPUTS",J255+K255+P254)</f>
        <v>30022.489999999783</v>
      </c>
    </row>
    <row r="256" spans="1:16" ht="27.95" customHeight="1" x14ac:dyDescent="0.25">
      <c r="A256">
        <v>252</v>
      </c>
      <c r="B256" s="3">
        <f>IF(Inputs!$B$27&lt;&gt;"Ready to model","PENDING INPUTS",L255)</f>
        <v>4687.9100000000008</v>
      </c>
      <c r="C256" s="3">
        <f>IF(Inputs!$B$27&lt;&gt;"Ready to model","PENDING INPUTS",M255)</f>
        <v>0</v>
      </c>
      <c r="D256" s="3">
        <f>IF(Inputs!$B$27&lt;&gt;"Ready to model","PENDING INPUTS",ROUND(B256*(IF(A256&lt;=Inputs!$B$13,Inputs!$B$12,Inputs!$B$14))/12,2))</f>
        <v>93.76</v>
      </c>
      <c r="E256" s="3">
        <f>IF(Inputs!$B$27&lt;&gt;"Ready to model","PENDING INPUTS",ROUND(C256*Inputs!$B$5/12,2))</f>
        <v>0</v>
      </c>
      <c r="F256" s="3">
        <f>IF(Inputs!$B$27&lt;&gt;"Ready to model","PENDING INPUTS",MIN(B256+D256,MAX(Inputs!$B$16,ROUND(B256*Inputs!$B$15,2))))</f>
        <v>93.76</v>
      </c>
      <c r="G256" s="3">
        <f>IF(Inputs!$B$27&lt;&gt;"Ready to model","PENDING INPUTS",MIN(C256+E256,Inputs!$B$9))</f>
        <v>0</v>
      </c>
      <c r="H256" s="3">
        <f>IF(Inputs!$B$27&lt;&gt;"Ready to model","PENDING INPUTS",F256+G256)</f>
        <v>93.76</v>
      </c>
      <c r="I256" s="3">
        <f>IF(Inputs!$B$27&lt;&gt;"Ready to model","PENDING INPUTS",MAX(0,F256+G256-H256))</f>
        <v>0</v>
      </c>
      <c r="J256" s="3">
        <f>IF(Inputs!$B$27&lt;&gt;"Ready to model","PENDING INPUTS",IF(F256+G256&gt;H256,IF(F256+G256=0,0,H256*F256/(F256+G256)),MIN(B256+D256,F256+MAX(0,H256-F256-G256-IF((IF(A256&lt;=Inputs!$B$13,Inputs!$B$12,Inputs!$B$14))&lt;Inputs!$B$5,C256+E256-G256,0)))))</f>
        <v>93.76</v>
      </c>
      <c r="K256" s="3">
        <f>IF(Inputs!$B$27&lt;&gt;"Ready to model","PENDING INPUTS",MIN(C256+E256,MAX(0,H256-J256)))</f>
        <v>0</v>
      </c>
      <c r="L256" s="3">
        <f>IF(Inputs!$B$27&lt;&gt;"Ready to model","PENDING INPUTS",MAX(0,B256+D256-J256))</f>
        <v>4687.9100000000008</v>
      </c>
      <c r="M256" s="3">
        <f>IF(Inputs!$B$27&lt;&gt;"Ready to model","PENDING INPUTS",MAX(0,C256+E256-K256))</f>
        <v>0</v>
      </c>
      <c r="N256" s="3">
        <f>IF(Inputs!$B$27&lt;&gt;"Ready to model","PENDING INPUTS",L256+M256)</f>
        <v>4687.9100000000008</v>
      </c>
      <c r="O256" s="3">
        <f>IF(Inputs!$B$27&lt;&gt;"Ready to model","PENDING INPUTS",D256+E256+O255)</f>
        <v>24730.159999999883</v>
      </c>
      <c r="P256" s="3">
        <f>IF(Inputs!$B$27&lt;&gt;"Ready to model","PENDING INPUTS",J256+K256+P255)</f>
        <v>30116.249999999782</v>
      </c>
    </row>
    <row r="257" spans="1:16" ht="27.95" customHeight="1" x14ac:dyDescent="0.25">
      <c r="A257">
        <v>253</v>
      </c>
      <c r="B257" s="3">
        <f>IF(Inputs!$B$27&lt;&gt;"Ready to model","PENDING INPUTS",L256)</f>
        <v>4687.9100000000008</v>
      </c>
      <c r="C257" s="3">
        <f>IF(Inputs!$B$27&lt;&gt;"Ready to model","PENDING INPUTS",M256)</f>
        <v>0</v>
      </c>
      <c r="D257" s="3">
        <f>IF(Inputs!$B$27&lt;&gt;"Ready to model","PENDING INPUTS",ROUND(B257*(IF(A257&lt;=Inputs!$B$13,Inputs!$B$12,Inputs!$B$14))/12,2))</f>
        <v>93.76</v>
      </c>
      <c r="E257" s="3">
        <f>IF(Inputs!$B$27&lt;&gt;"Ready to model","PENDING INPUTS",ROUND(C257*Inputs!$B$5/12,2))</f>
        <v>0</v>
      </c>
      <c r="F257" s="3">
        <f>IF(Inputs!$B$27&lt;&gt;"Ready to model","PENDING INPUTS",MIN(B257+D257,MAX(Inputs!$B$16,ROUND(B257*Inputs!$B$15,2))))</f>
        <v>93.76</v>
      </c>
      <c r="G257" s="3">
        <f>IF(Inputs!$B$27&lt;&gt;"Ready to model","PENDING INPUTS",MIN(C257+E257,Inputs!$B$9))</f>
        <v>0</v>
      </c>
      <c r="H257" s="3">
        <f>IF(Inputs!$B$27&lt;&gt;"Ready to model","PENDING INPUTS",F257+G257)</f>
        <v>93.76</v>
      </c>
      <c r="I257" s="3">
        <f>IF(Inputs!$B$27&lt;&gt;"Ready to model","PENDING INPUTS",MAX(0,F257+G257-H257))</f>
        <v>0</v>
      </c>
      <c r="J257" s="3">
        <f>IF(Inputs!$B$27&lt;&gt;"Ready to model","PENDING INPUTS",IF(F257+G257&gt;H257,IF(F257+G257=0,0,H257*F257/(F257+G257)),MIN(B257+D257,F257+MAX(0,H257-F257-G257-IF((IF(A257&lt;=Inputs!$B$13,Inputs!$B$12,Inputs!$B$14))&lt;Inputs!$B$5,C257+E257-G257,0)))))</f>
        <v>93.76</v>
      </c>
      <c r="K257" s="3">
        <f>IF(Inputs!$B$27&lt;&gt;"Ready to model","PENDING INPUTS",MIN(C257+E257,MAX(0,H257-J257)))</f>
        <v>0</v>
      </c>
      <c r="L257" s="3">
        <f>IF(Inputs!$B$27&lt;&gt;"Ready to model","PENDING INPUTS",MAX(0,B257+D257-J257))</f>
        <v>4687.9100000000008</v>
      </c>
      <c r="M257" s="3">
        <f>IF(Inputs!$B$27&lt;&gt;"Ready to model","PENDING INPUTS",MAX(0,C257+E257-K257))</f>
        <v>0</v>
      </c>
      <c r="N257" s="3">
        <f>IF(Inputs!$B$27&lt;&gt;"Ready to model","PENDING INPUTS",L257+M257)</f>
        <v>4687.9100000000008</v>
      </c>
      <c r="O257" s="3">
        <f>IF(Inputs!$B$27&lt;&gt;"Ready to model","PENDING INPUTS",D257+E257+O256)</f>
        <v>24823.919999999882</v>
      </c>
      <c r="P257" s="3">
        <f>IF(Inputs!$B$27&lt;&gt;"Ready to model","PENDING INPUTS",J257+K257+P256)</f>
        <v>30210.00999999978</v>
      </c>
    </row>
    <row r="258" spans="1:16" ht="27.95" customHeight="1" x14ac:dyDescent="0.25">
      <c r="A258">
        <v>254</v>
      </c>
      <c r="B258" s="3">
        <f>IF(Inputs!$B$27&lt;&gt;"Ready to model","PENDING INPUTS",L257)</f>
        <v>4687.9100000000008</v>
      </c>
      <c r="C258" s="3">
        <f>IF(Inputs!$B$27&lt;&gt;"Ready to model","PENDING INPUTS",M257)</f>
        <v>0</v>
      </c>
      <c r="D258" s="3">
        <f>IF(Inputs!$B$27&lt;&gt;"Ready to model","PENDING INPUTS",ROUND(B258*(IF(A258&lt;=Inputs!$B$13,Inputs!$B$12,Inputs!$B$14))/12,2))</f>
        <v>93.76</v>
      </c>
      <c r="E258" s="3">
        <f>IF(Inputs!$B$27&lt;&gt;"Ready to model","PENDING INPUTS",ROUND(C258*Inputs!$B$5/12,2))</f>
        <v>0</v>
      </c>
      <c r="F258" s="3">
        <f>IF(Inputs!$B$27&lt;&gt;"Ready to model","PENDING INPUTS",MIN(B258+D258,MAX(Inputs!$B$16,ROUND(B258*Inputs!$B$15,2))))</f>
        <v>93.76</v>
      </c>
      <c r="G258" s="3">
        <f>IF(Inputs!$B$27&lt;&gt;"Ready to model","PENDING INPUTS",MIN(C258+E258,Inputs!$B$9))</f>
        <v>0</v>
      </c>
      <c r="H258" s="3">
        <f>IF(Inputs!$B$27&lt;&gt;"Ready to model","PENDING INPUTS",F258+G258)</f>
        <v>93.76</v>
      </c>
      <c r="I258" s="3">
        <f>IF(Inputs!$B$27&lt;&gt;"Ready to model","PENDING INPUTS",MAX(0,F258+G258-H258))</f>
        <v>0</v>
      </c>
      <c r="J258" s="3">
        <f>IF(Inputs!$B$27&lt;&gt;"Ready to model","PENDING INPUTS",IF(F258+G258&gt;H258,IF(F258+G258=0,0,H258*F258/(F258+G258)),MIN(B258+D258,F258+MAX(0,H258-F258-G258-IF((IF(A258&lt;=Inputs!$B$13,Inputs!$B$12,Inputs!$B$14))&lt;Inputs!$B$5,C258+E258-G258,0)))))</f>
        <v>93.76</v>
      </c>
      <c r="K258" s="3">
        <f>IF(Inputs!$B$27&lt;&gt;"Ready to model","PENDING INPUTS",MIN(C258+E258,MAX(0,H258-J258)))</f>
        <v>0</v>
      </c>
      <c r="L258" s="3">
        <f>IF(Inputs!$B$27&lt;&gt;"Ready to model","PENDING INPUTS",MAX(0,B258+D258-J258))</f>
        <v>4687.9100000000008</v>
      </c>
      <c r="M258" s="3">
        <f>IF(Inputs!$B$27&lt;&gt;"Ready to model","PENDING INPUTS",MAX(0,C258+E258-K258))</f>
        <v>0</v>
      </c>
      <c r="N258" s="3">
        <f>IF(Inputs!$B$27&lt;&gt;"Ready to model","PENDING INPUTS",L258+M258)</f>
        <v>4687.9100000000008</v>
      </c>
      <c r="O258" s="3">
        <f>IF(Inputs!$B$27&lt;&gt;"Ready to model","PENDING INPUTS",D258+E258+O257)</f>
        <v>24917.67999999988</v>
      </c>
      <c r="P258" s="3">
        <f>IF(Inputs!$B$27&lt;&gt;"Ready to model","PENDING INPUTS",J258+K258+P257)</f>
        <v>30303.769999999779</v>
      </c>
    </row>
    <row r="259" spans="1:16" ht="27.95" customHeight="1" x14ac:dyDescent="0.25">
      <c r="A259">
        <v>255</v>
      </c>
      <c r="B259" s="3">
        <f>IF(Inputs!$B$27&lt;&gt;"Ready to model","PENDING INPUTS",L258)</f>
        <v>4687.9100000000008</v>
      </c>
      <c r="C259" s="3">
        <f>IF(Inputs!$B$27&lt;&gt;"Ready to model","PENDING INPUTS",M258)</f>
        <v>0</v>
      </c>
      <c r="D259" s="3">
        <f>IF(Inputs!$B$27&lt;&gt;"Ready to model","PENDING INPUTS",ROUND(B259*(IF(A259&lt;=Inputs!$B$13,Inputs!$B$12,Inputs!$B$14))/12,2))</f>
        <v>93.76</v>
      </c>
      <c r="E259" s="3">
        <f>IF(Inputs!$B$27&lt;&gt;"Ready to model","PENDING INPUTS",ROUND(C259*Inputs!$B$5/12,2))</f>
        <v>0</v>
      </c>
      <c r="F259" s="3">
        <f>IF(Inputs!$B$27&lt;&gt;"Ready to model","PENDING INPUTS",MIN(B259+D259,MAX(Inputs!$B$16,ROUND(B259*Inputs!$B$15,2))))</f>
        <v>93.76</v>
      </c>
      <c r="G259" s="3">
        <f>IF(Inputs!$B$27&lt;&gt;"Ready to model","PENDING INPUTS",MIN(C259+E259,Inputs!$B$9))</f>
        <v>0</v>
      </c>
      <c r="H259" s="3">
        <f>IF(Inputs!$B$27&lt;&gt;"Ready to model","PENDING INPUTS",F259+G259)</f>
        <v>93.76</v>
      </c>
      <c r="I259" s="3">
        <f>IF(Inputs!$B$27&lt;&gt;"Ready to model","PENDING INPUTS",MAX(0,F259+G259-H259))</f>
        <v>0</v>
      </c>
      <c r="J259" s="3">
        <f>IF(Inputs!$B$27&lt;&gt;"Ready to model","PENDING INPUTS",IF(F259+G259&gt;H259,IF(F259+G259=0,0,H259*F259/(F259+G259)),MIN(B259+D259,F259+MAX(0,H259-F259-G259-IF((IF(A259&lt;=Inputs!$B$13,Inputs!$B$12,Inputs!$B$14))&lt;Inputs!$B$5,C259+E259-G259,0)))))</f>
        <v>93.76</v>
      </c>
      <c r="K259" s="3">
        <f>IF(Inputs!$B$27&lt;&gt;"Ready to model","PENDING INPUTS",MIN(C259+E259,MAX(0,H259-J259)))</f>
        <v>0</v>
      </c>
      <c r="L259" s="3">
        <f>IF(Inputs!$B$27&lt;&gt;"Ready to model","PENDING INPUTS",MAX(0,B259+D259-J259))</f>
        <v>4687.9100000000008</v>
      </c>
      <c r="M259" s="3">
        <f>IF(Inputs!$B$27&lt;&gt;"Ready to model","PENDING INPUTS",MAX(0,C259+E259-K259))</f>
        <v>0</v>
      </c>
      <c r="N259" s="3">
        <f>IF(Inputs!$B$27&lt;&gt;"Ready to model","PENDING INPUTS",L259+M259)</f>
        <v>4687.9100000000008</v>
      </c>
      <c r="O259" s="3">
        <f>IF(Inputs!$B$27&lt;&gt;"Ready to model","PENDING INPUTS",D259+E259+O258)</f>
        <v>25011.439999999879</v>
      </c>
      <c r="P259" s="3">
        <f>IF(Inputs!$B$27&lt;&gt;"Ready to model","PENDING INPUTS",J259+K259+P258)</f>
        <v>30397.529999999777</v>
      </c>
    </row>
    <row r="260" spans="1:16" ht="27.95" customHeight="1" x14ac:dyDescent="0.25">
      <c r="A260">
        <v>256</v>
      </c>
      <c r="B260" s="3">
        <f>IF(Inputs!$B$27&lt;&gt;"Ready to model","PENDING INPUTS",L259)</f>
        <v>4687.9100000000008</v>
      </c>
      <c r="C260" s="3">
        <f>IF(Inputs!$B$27&lt;&gt;"Ready to model","PENDING INPUTS",M259)</f>
        <v>0</v>
      </c>
      <c r="D260" s="3">
        <f>IF(Inputs!$B$27&lt;&gt;"Ready to model","PENDING INPUTS",ROUND(B260*(IF(A260&lt;=Inputs!$B$13,Inputs!$B$12,Inputs!$B$14))/12,2))</f>
        <v>93.76</v>
      </c>
      <c r="E260" s="3">
        <f>IF(Inputs!$B$27&lt;&gt;"Ready to model","PENDING INPUTS",ROUND(C260*Inputs!$B$5/12,2))</f>
        <v>0</v>
      </c>
      <c r="F260" s="3">
        <f>IF(Inputs!$B$27&lt;&gt;"Ready to model","PENDING INPUTS",MIN(B260+D260,MAX(Inputs!$B$16,ROUND(B260*Inputs!$B$15,2))))</f>
        <v>93.76</v>
      </c>
      <c r="G260" s="3">
        <f>IF(Inputs!$B$27&lt;&gt;"Ready to model","PENDING INPUTS",MIN(C260+E260,Inputs!$B$9))</f>
        <v>0</v>
      </c>
      <c r="H260" s="3">
        <f>IF(Inputs!$B$27&lt;&gt;"Ready to model","PENDING INPUTS",F260+G260)</f>
        <v>93.76</v>
      </c>
      <c r="I260" s="3">
        <f>IF(Inputs!$B$27&lt;&gt;"Ready to model","PENDING INPUTS",MAX(0,F260+G260-H260))</f>
        <v>0</v>
      </c>
      <c r="J260" s="3">
        <f>IF(Inputs!$B$27&lt;&gt;"Ready to model","PENDING INPUTS",IF(F260+G260&gt;H260,IF(F260+G260=0,0,H260*F260/(F260+G260)),MIN(B260+D260,F260+MAX(0,H260-F260-G260-IF((IF(A260&lt;=Inputs!$B$13,Inputs!$B$12,Inputs!$B$14))&lt;Inputs!$B$5,C260+E260-G260,0)))))</f>
        <v>93.76</v>
      </c>
      <c r="K260" s="3">
        <f>IF(Inputs!$B$27&lt;&gt;"Ready to model","PENDING INPUTS",MIN(C260+E260,MAX(0,H260-J260)))</f>
        <v>0</v>
      </c>
      <c r="L260" s="3">
        <f>IF(Inputs!$B$27&lt;&gt;"Ready to model","PENDING INPUTS",MAX(0,B260+D260-J260))</f>
        <v>4687.9100000000008</v>
      </c>
      <c r="M260" s="3">
        <f>IF(Inputs!$B$27&lt;&gt;"Ready to model","PENDING INPUTS",MAX(0,C260+E260-K260))</f>
        <v>0</v>
      </c>
      <c r="N260" s="3">
        <f>IF(Inputs!$B$27&lt;&gt;"Ready to model","PENDING INPUTS",L260+M260)</f>
        <v>4687.9100000000008</v>
      </c>
      <c r="O260" s="3">
        <f>IF(Inputs!$B$27&lt;&gt;"Ready to model","PENDING INPUTS",D260+E260+O259)</f>
        <v>25105.199999999877</v>
      </c>
      <c r="P260" s="3">
        <f>IF(Inputs!$B$27&lt;&gt;"Ready to model","PENDING INPUTS",J260+K260+P259)</f>
        <v>30491.289999999775</v>
      </c>
    </row>
    <row r="261" spans="1:16" ht="27.95" customHeight="1" x14ac:dyDescent="0.25">
      <c r="A261">
        <v>257</v>
      </c>
      <c r="B261" s="3">
        <f>IF(Inputs!$B$27&lt;&gt;"Ready to model","PENDING INPUTS",L260)</f>
        <v>4687.9100000000008</v>
      </c>
      <c r="C261" s="3">
        <f>IF(Inputs!$B$27&lt;&gt;"Ready to model","PENDING INPUTS",M260)</f>
        <v>0</v>
      </c>
      <c r="D261" s="3">
        <f>IF(Inputs!$B$27&lt;&gt;"Ready to model","PENDING INPUTS",ROUND(B261*(IF(A261&lt;=Inputs!$B$13,Inputs!$B$12,Inputs!$B$14))/12,2))</f>
        <v>93.76</v>
      </c>
      <c r="E261" s="3">
        <f>IF(Inputs!$B$27&lt;&gt;"Ready to model","PENDING INPUTS",ROUND(C261*Inputs!$B$5/12,2))</f>
        <v>0</v>
      </c>
      <c r="F261" s="3">
        <f>IF(Inputs!$B$27&lt;&gt;"Ready to model","PENDING INPUTS",MIN(B261+D261,MAX(Inputs!$B$16,ROUND(B261*Inputs!$B$15,2))))</f>
        <v>93.76</v>
      </c>
      <c r="G261" s="3">
        <f>IF(Inputs!$B$27&lt;&gt;"Ready to model","PENDING INPUTS",MIN(C261+E261,Inputs!$B$9))</f>
        <v>0</v>
      </c>
      <c r="H261" s="3">
        <f>IF(Inputs!$B$27&lt;&gt;"Ready to model","PENDING INPUTS",F261+G261)</f>
        <v>93.76</v>
      </c>
      <c r="I261" s="3">
        <f>IF(Inputs!$B$27&lt;&gt;"Ready to model","PENDING INPUTS",MAX(0,F261+G261-H261))</f>
        <v>0</v>
      </c>
      <c r="J261" s="3">
        <f>IF(Inputs!$B$27&lt;&gt;"Ready to model","PENDING INPUTS",IF(F261+G261&gt;H261,IF(F261+G261=0,0,H261*F261/(F261+G261)),MIN(B261+D261,F261+MAX(0,H261-F261-G261-IF((IF(A261&lt;=Inputs!$B$13,Inputs!$B$12,Inputs!$B$14))&lt;Inputs!$B$5,C261+E261-G261,0)))))</f>
        <v>93.76</v>
      </c>
      <c r="K261" s="3">
        <f>IF(Inputs!$B$27&lt;&gt;"Ready to model","PENDING INPUTS",MIN(C261+E261,MAX(0,H261-J261)))</f>
        <v>0</v>
      </c>
      <c r="L261" s="3">
        <f>IF(Inputs!$B$27&lt;&gt;"Ready to model","PENDING INPUTS",MAX(0,B261+D261-J261))</f>
        <v>4687.9100000000008</v>
      </c>
      <c r="M261" s="3">
        <f>IF(Inputs!$B$27&lt;&gt;"Ready to model","PENDING INPUTS",MAX(0,C261+E261-K261))</f>
        <v>0</v>
      </c>
      <c r="N261" s="3">
        <f>IF(Inputs!$B$27&lt;&gt;"Ready to model","PENDING INPUTS",L261+M261)</f>
        <v>4687.9100000000008</v>
      </c>
      <c r="O261" s="3">
        <f>IF(Inputs!$B$27&lt;&gt;"Ready to model","PENDING INPUTS",D261+E261+O260)</f>
        <v>25198.959999999875</v>
      </c>
      <c r="P261" s="3">
        <f>IF(Inputs!$B$27&lt;&gt;"Ready to model","PENDING INPUTS",J261+K261+P260)</f>
        <v>30585.049999999774</v>
      </c>
    </row>
    <row r="262" spans="1:16" ht="27.95" customHeight="1" x14ac:dyDescent="0.25">
      <c r="A262">
        <v>258</v>
      </c>
      <c r="B262" s="3">
        <f>IF(Inputs!$B$27&lt;&gt;"Ready to model","PENDING INPUTS",L261)</f>
        <v>4687.9100000000008</v>
      </c>
      <c r="C262" s="3">
        <f>IF(Inputs!$B$27&lt;&gt;"Ready to model","PENDING INPUTS",M261)</f>
        <v>0</v>
      </c>
      <c r="D262" s="3">
        <f>IF(Inputs!$B$27&lt;&gt;"Ready to model","PENDING INPUTS",ROUND(B262*(IF(A262&lt;=Inputs!$B$13,Inputs!$B$12,Inputs!$B$14))/12,2))</f>
        <v>93.76</v>
      </c>
      <c r="E262" s="3">
        <f>IF(Inputs!$B$27&lt;&gt;"Ready to model","PENDING INPUTS",ROUND(C262*Inputs!$B$5/12,2))</f>
        <v>0</v>
      </c>
      <c r="F262" s="3">
        <f>IF(Inputs!$B$27&lt;&gt;"Ready to model","PENDING INPUTS",MIN(B262+D262,MAX(Inputs!$B$16,ROUND(B262*Inputs!$B$15,2))))</f>
        <v>93.76</v>
      </c>
      <c r="G262" s="3">
        <f>IF(Inputs!$B$27&lt;&gt;"Ready to model","PENDING INPUTS",MIN(C262+E262,Inputs!$B$9))</f>
        <v>0</v>
      </c>
      <c r="H262" s="3">
        <f>IF(Inputs!$B$27&lt;&gt;"Ready to model","PENDING INPUTS",F262+G262)</f>
        <v>93.76</v>
      </c>
      <c r="I262" s="3">
        <f>IF(Inputs!$B$27&lt;&gt;"Ready to model","PENDING INPUTS",MAX(0,F262+G262-H262))</f>
        <v>0</v>
      </c>
      <c r="J262" s="3">
        <f>IF(Inputs!$B$27&lt;&gt;"Ready to model","PENDING INPUTS",IF(F262+G262&gt;H262,IF(F262+G262=0,0,H262*F262/(F262+G262)),MIN(B262+D262,F262+MAX(0,H262-F262-G262-IF((IF(A262&lt;=Inputs!$B$13,Inputs!$B$12,Inputs!$B$14))&lt;Inputs!$B$5,C262+E262-G262,0)))))</f>
        <v>93.76</v>
      </c>
      <c r="K262" s="3">
        <f>IF(Inputs!$B$27&lt;&gt;"Ready to model","PENDING INPUTS",MIN(C262+E262,MAX(0,H262-J262)))</f>
        <v>0</v>
      </c>
      <c r="L262" s="3">
        <f>IF(Inputs!$B$27&lt;&gt;"Ready to model","PENDING INPUTS",MAX(0,B262+D262-J262))</f>
        <v>4687.9100000000008</v>
      </c>
      <c r="M262" s="3">
        <f>IF(Inputs!$B$27&lt;&gt;"Ready to model","PENDING INPUTS",MAX(0,C262+E262-K262))</f>
        <v>0</v>
      </c>
      <c r="N262" s="3">
        <f>IF(Inputs!$B$27&lt;&gt;"Ready to model","PENDING INPUTS",L262+M262)</f>
        <v>4687.9100000000008</v>
      </c>
      <c r="O262" s="3">
        <f>IF(Inputs!$B$27&lt;&gt;"Ready to model","PENDING INPUTS",D262+E262+O261)</f>
        <v>25292.719999999874</v>
      </c>
      <c r="P262" s="3">
        <f>IF(Inputs!$B$27&lt;&gt;"Ready to model","PENDING INPUTS",J262+K262+P261)</f>
        <v>30678.809999999772</v>
      </c>
    </row>
    <row r="263" spans="1:16" ht="27.95" customHeight="1" x14ac:dyDescent="0.25">
      <c r="A263">
        <v>259</v>
      </c>
      <c r="B263" s="3">
        <f>IF(Inputs!$B$27&lt;&gt;"Ready to model","PENDING INPUTS",L262)</f>
        <v>4687.9100000000008</v>
      </c>
      <c r="C263" s="3">
        <f>IF(Inputs!$B$27&lt;&gt;"Ready to model","PENDING INPUTS",M262)</f>
        <v>0</v>
      </c>
      <c r="D263" s="3">
        <f>IF(Inputs!$B$27&lt;&gt;"Ready to model","PENDING INPUTS",ROUND(B263*(IF(A263&lt;=Inputs!$B$13,Inputs!$B$12,Inputs!$B$14))/12,2))</f>
        <v>93.76</v>
      </c>
      <c r="E263" s="3">
        <f>IF(Inputs!$B$27&lt;&gt;"Ready to model","PENDING INPUTS",ROUND(C263*Inputs!$B$5/12,2))</f>
        <v>0</v>
      </c>
      <c r="F263" s="3">
        <f>IF(Inputs!$B$27&lt;&gt;"Ready to model","PENDING INPUTS",MIN(B263+D263,MAX(Inputs!$B$16,ROUND(B263*Inputs!$B$15,2))))</f>
        <v>93.76</v>
      </c>
      <c r="G263" s="3">
        <f>IF(Inputs!$B$27&lt;&gt;"Ready to model","PENDING INPUTS",MIN(C263+E263,Inputs!$B$9))</f>
        <v>0</v>
      </c>
      <c r="H263" s="3">
        <f>IF(Inputs!$B$27&lt;&gt;"Ready to model","PENDING INPUTS",F263+G263)</f>
        <v>93.76</v>
      </c>
      <c r="I263" s="3">
        <f>IF(Inputs!$B$27&lt;&gt;"Ready to model","PENDING INPUTS",MAX(0,F263+G263-H263))</f>
        <v>0</v>
      </c>
      <c r="J263" s="3">
        <f>IF(Inputs!$B$27&lt;&gt;"Ready to model","PENDING INPUTS",IF(F263+G263&gt;H263,IF(F263+G263=0,0,H263*F263/(F263+G263)),MIN(B263+D263,F263+MAX(0,H263-F263-G263-IF((IF(A263&lt;=Inputs!$B$13,Inputs!$B$12,Inputs!$B$14))&lt;Inputs!$B$5,C263+E263-G263,0)))))</f>
        <v>93.76</v>
      </c>
      <c r="K263" s="3">
        <f>IF(Inputs!$B$27&lt;&gt;"Ready to model","PENDING INPUTS",MIN(C263+E263,MAX(0,H263-J263)))</f>
        <v>0</v>
      </c>
      <c r="L263" s="3">
        <f>IF(Inputs!$B$27&lt;&gt;"Ready to model","PENDING INPUTS",MAX(0,B263+D263-J263))</f>
        <v>4687.9100000000008</v>
      </c>
      <c r="M263" s="3">
        <f>IF(Inputs!$B$27&lt;&gt;"Ready to model","PENDING INPUTS",MAX(0,C263+E263-K263))</f>
        <v>0</v>
      </c>
      <c r="N263" s="3">
        <f>IF(Inputs!$B$27&lt;&gt;"Ready to model","PENDING INPUTS",L263+M263)</f>
        <v>4687.9100000000008</v>
      </c>
      <c r="O263" s="3">
        <f>IF(Inputs!$B$27&lt;&gt;"Ready to model","PENDING INPUTS",D263+E263+O262)</f>
        <v>25386.479999999872</v>
      </c>
      <c r="P263" s="3">
        <f>IF(Inputs!$B$27&lt;&gt;"Ready to model","PENDING INPUTS",J263+K263+P262)</f>
        <v>30772.569999999771</v>
      </c>
    </row>
    <row r="264" spans="1:16" ht="27.95" customHeight="1" x14ac:dyDescent="0.25">
      <c r="A264">
        <v>260</v>
      </c>
      <c r="B264" s="3">
        <f>IF(Inputs!$B$27&lt;&gt;"Ready to model","PENDING INPUTS",L263)</f>
        <v>4687.9100000000008</v>
      </c>
      <c r="C264" s="3">
        <f>IF(Inputs!$B$27&lt;&gt;"Ready to model","PENDING INPUTS",M263)</f>
        <v>0</v>
      </c>
      <c r="D264" s="3">
        <f>IF(Inputs!$B$27&lt;&gt;"Ready to model","PENDING INPUTS",ROUND(B264*(IF(A264&lt;=Inputs!$B$13,Inputs!$B$12,Inputs!$B$14))/12,2))</f>
        <v>93.76</v>
      </c>
      <c r="E264" s="3">
        <f>IF(Inputs!$B$27&lt;&gt;"Ready to model","PENDING INPUTS",ROUND(C264*Inputs!$B$5/12,2))</f>
        <v>0</v>
      </c>
      <c r="F264" s="3">
        <f>IF(Inputs!$B$27&lt;&gt;"Ready to model","PENDING INPUTS",MIN(B264+D264,MAX(Inputs!$B$16,ROUND(B264*Inputs!$B$15,2))))</f>
        <v>93.76</v>
      </c>
      <c r="G264" s="3">
        <f>IF(Inputs!$B$27&lt;&gt;"Ready to model","PENDING INPUTS",MIN(C264+E264,Inputs!$B$9))</f>
        <v>0</v>
      </c>
      <c r="H264" s="3">
        <f>IF(Inputs!$B$27&lt;&gt;"Ready to model","PENDING INPUTS",F264+G264)</f>
        <v>93.76</v>
      </c>
      <c r="I264" s="3">
        <f>IF(Inputs!$B$27&lt;&gt;"Ready to model","PENDING INPUTS",MAX(0,F264+G264-H264))</f>
        <v>0</v>
      </c>
      <c r="J264" s="3">
        <f>IF(Inputs!$B$27&lt;&gt;"Ready to model","PENDING INPUTS",IF(F264+G264&gt;H264,IF(F264+G264=0,0,H264*F264/(F264+G264)),MIN(B264+D264,F264+MAX(0,H264-F264-G264-IF((IF(A264&lt;=Inputs!$B$13,Inputs!$B$12,Inputs!$B$14))&lt;Inputs!$B$5,C264+E264-G264,0)))))</f>
        <v>93.76</v>
      </c>
      <c r="K264" s="3">
        <f>IF(Inputs!$B$27&lt;&gt;"Ready to model","PENDING INPUTS",MIN(C264+E264,MAX(0,H264-J264)))</f>
        <v>0</v>
      </c>
      <c r="L264" s="3">
        <f>IF(Inputs!$B$27&lt;&gt;"Ready to model","PENDING INPUTS",MAX(0,B264+D264-J264))</f>
        <v>4687.9100000000008</v>
      </c>
      <c r="M264" s="3">
        <f>IF(Inputs!$B$27&lt;&gt;"Ready to model","PENDING INPUTS",MAX(0,C264+E264-K264))</f>
        <v>0</v>
      </c>
      <c r="N264" s="3">
        <f>IF(Inputs!$B$27&lt;&gt;"Ready to model","PENDING INPUTS",L264+M264)</f>
        <v>4687.9100000000008</v>
      </c>
      <c r="O264" s="3">
        <f>IF(Inputs!$B$27&lt;&gt;"Ready to model","PENDING INPUTS",D264+E264+O263)</f>
        <v>25480.239999999871</v>
      </c>
      <c r="P264" s="3">
        <f>IF(Inputs!$B$27&lt;&gt;"Ready to model","PENDING INPUTS",J264+K264+P263)</f>
        <v>30866.329999999769</v>
      </c>
    </row>
    <row r="265" spans="1:16" ht="27.95" customHeight="1" x14ac:dyDescent="0.25">
      <c r="A265">
        <v>261</v>
      </c>
      <c r="B265" s="3">
        <f>IF(Inputs!$B$27&lt;&gt;"Ready to model","PENDING INPUTS",L264)</f>
        <v>4687.9100000000008</v>
      </c>
      <c r="C265" s="3">
        <f>IF(Inputs!$B$27&lt;&gt;"Ready to model","PENDING INPUTS",M264)</f>
        <v>0</v>
      </c>
      <c r="D265" s="3">
        <f>IF(Inputs!$B$27&lt;&gt;"Ready to model","PENDING INPUTS",ROUND(B265*(IF(A265&lt;=Inputs!$B$13,Inputs!$B$12,Inputs!$B$14))/12,2))</f>
        <v>93.76</v>
      </c>
      <c r="E265" s="3">
        <f>IF(Inputs!$B$27&lt;&gt;"Ready to model","PENDING INPUTS",ROUND(C265*Inputs!$B$5/12,2))</f>
        <v>0</v>
      </c>
      <c r="F265" s="3">
        <f>IF(Inputs!$B$27&lt;&gt;"Ready to model","PENDING INPUTS",MIN(B265+D265,MAX(Inputs!$B$16,ROUND(B265*Inputs!$B$15,2))))</f>
        <v>93.76</v>
      </c>
      <c r="G265" s="3">
        <f>IF(Inputs!$B$27&lt;&gt;"Ready to model","PENDING INPUTS",MIN(C265+E265,Inputs!$B$9))</f>
        <v>0</v>
      </c>
      <c r="H265" s="3">
        <f>IF(Inputs!$B$27&lt;&gt;"Ready to model","PENDING INPUTS",F265+G265)</f>
        <v>93.76</v>
      </c>
      <c r="I265" s="3">
        <f>IF(Inputs!$B$27&lt;&gt;"Ready to model","PENDING INPUTS",MAX(0,F265+G265-H265))</f>
        <v>0</v>
      </c>
      <c r="J265" s="3">
        <f>IF(Inputs!$B$27&lt;&gt;"Ready to model","PENDING INPUTS",IF(F265+G265&gt;H265,IF(F265+G265=0,0,H265*F265/(F265+G265)),MIN(B265+D265,F265+MAX(0,H265-F265-G265-IF((IF(A265&lt;=Inputs!$B$13,Inputs!$B$12,Inputs!$B$14))&lt;Inputs!$B$5,C265+E265-G265,0)))))</f>
        <v>93.76</v>
      </c>
      <c r="K265" s="3">
        <f>IF(Inputs!$B$27&lt;&gt;"Ready to model","PENDING INPUTS",MIN(C265+E265,MAX(0,H265-J265)))</f>
        <v>0</v>
      </c>
      <c r="L265" s="3">
        <f>IF(Inputs!$B$27&lt;&gt;"Ready to model","PENDING INPUTS",MAX(0,B265+D265-J265))</f>
        <v>4687.9100000000008</v>
      </c>
      <c r="M265" s="3">
        <f>IF(Inputs!$B$27&lt;&gt;"Ready to model","PENDING INPUTS",MAX(0,C265+E265-K265))</f>
        <v>0</v>
      </c>
      <c r="N265" s="3">
        <f>IF(Inputs!$B$27&lt;&gt;"Ready to model","PENDING INPUTS",L265+M265)</f>
        <v>4687.9100000000008</v>
      </c>
      <c r="O265" s="3">
        <f>IF(Inputs!$B$27&lt;&gt;"Ready to model","PENDING INPUTS",D265+E265+O264)</f>
        <v>25573.999999999869</v>
      </c>
      <c r="P265" s="3">
        <f>IF(Inputs!$B$27&lt;&gt;"Ready to model","PENDING INPUTS",J265+K265+P264)</f>
        <v>30960.089999999767</v>
      </c>
    </row>
    <row r="266" spans="1:16" ht="27.95" customHeight="1" x14ac:dyDescent="0.25">
      <c r="A266">
        <v>262</v>
      </c>
      <c r="B266" s="3">
        <f>IF(Inputs!$B$27&lt;&gt;"Ready to model","PENDING INPUTS",L265)</f>
        <v>4687.9100000000008</v>
      </c>
      <c r="C266" s="3">
        <f>IF(Inputs!$B$27&lt;&gt;"Ready to model","PENDING INPUTS",M265)</f>
        <v>0</v>
      </c>
      <c r="D266" s="3">
        <f>IF(Inputs!$B$27&lt;&gt;"Ready to model","PENDING INPUTS",ROUND(B266*(IF(A266&lt;=Inputs!$B$13,Inputs!$B$12,Inputs!$B$14))/12,2))</f>
        <v>93.76</v>
      </c>
      <c r="E266" s="3">
        <f>IF(Inputs!$B$27&lt;&gt;"Ready to model","PENDING INPUTS",ROUND(C266*Inputs!$B$5/12,2))</f>
        <v>0</v>
      </c>
      <c r="F266" s="3">
        <f>IF(Inputs!$B$27&lt;&gt;"Ready to model","PENDING INPUTS",MIN(B266+D266,MAX(Inputs!$B$16,ROUND(B266*Inputs!$B$15,2))))</f>
        <v>93.76</v>
      </c>
      <c r="G266" s="3">
        <f>IF(Inputs!$B$27&lt;&gt;"Ready to model","PENDING INPUTS",MIN(C266+E266,Inputs!$B$9))</f>
        <v>0</v>
      </c>
      <c r="H266" s="3">
        <f>IF(Inputs!$B$27&lt;&gt;"Ready to model","PENDING INPUTS",F266+G266)</f>
        <v>93.76</v>
      </c>
      <c r="I266" s="3">
        <f>IF(Inputs!$B$27&lt;&gt;"Ready to model","PENDING INPUTS",MAX(0,F266+G266-H266))</f>
        <v>0</v>
      </c>
      <c r="J266" s="3">
        <f>IF(Inputs!$B$27&lt;&gt;"Ready to model","PENDING INPUTS",IF(F266+G266&gt;H266,IF(F266+G266=0,0,H266*F266/(F266+G266)),MIN(B266+D266,F266+MAX(0,H266-F266-G266-IF((IF(A266&lt;=Inputs!$B$13,Inputs!$B$12,Inputs!$B$14))&lt;Inputs!$B$5,C266+E266-G266,0)))))</f>
        <v>93.76</v>
      </c>
      <c r="K266" s="3">
        <f>IF(Inputs!$B$27&lt;&gt;"Ready to model","PENDING INPUTS",MIN(C266+E266,MAX(0,H266-J266)))</f>
        <v>0</v>
      </c>
      <c r="L266" s="3">
        <f>IF(Inputs!$B$27&lt;&gt;"Ready to model","PENDING INPUTS",MAX(0,B266+D266-J266))</f>
        <v>4687.9100000000008</v>
      </c>
      <c r="M266" s="3">
        <f>IF(Inputs!$B$27&lt;&gt;"Ready to model","PENDING INPUTS",MAX(0,C266+E266-K266))</f>
        <v>0</v>
      </c>
      <c r="N266" s="3">
        <f>IF(Inputs!$B$27&lt;&gt;"Ready to model","PENDING INPUTS",L266+M266)</f>
        <v>4687.9100000000008</v>
      </c>
      <c r="O266" s="3">
        <f>IF(Inputs!$B$27&lt;&gt;"Ready to model","PENDING INPUTS",D266+E266+O265)</f>
        <v>25667.759999999867</v>
      </c>
      <c r="P266" s="3">
        <f>IF(Inputs!$B$27&lt;&gt;"Ready to model","PENDING INPUTS",J266+K266+P265)</f>
        <v>31053.849999999766</v>
      </c>
    </row>
    <row r="267" spans="1:16" ht="27.95" customHeight="1" x14ac:dyDescent="0.25">
      <c r="A267">
        <v>263</v>
      </c>
      <c r="B267" s="3">
        <f>IF(Inputs!$B$27&lt;&gt;"Ready to model","PENDING INPUTS",L266)</f>
        <v>4687.9100000000008</v>
      </c>
      <c r="C267" s="3">
        <f>IF(Inputs!$B$27&lt;&gt;"Ready to model","PENDING INPUTS",M266)</f>
        <v>0</v>
      </c>
      <c r="D267" s="3">
        <f>IF(Inputs!$B$27&lt;&gt;"Ready to model","PENDING INPUTS",ROUND(B267*(IF(A267&lt;=Inputs!$B$13,Inputs!$B$12,Inputs!$B$14))/12,2))</f>
        <v>93.76</v>
      </c>
      <c r="E267" s="3">
        <f>IF(Inputs!$B$27&lt;&gt;"Ready to model","PENDING INPUTS",ROUND(C267*Inputs!$B$5/12,2))</f>
        <v>0</v>
      </c>
      <c r="F267" s="3">
        <f>IF(Inputs!$B$27&lt;&gt;"Ready to model","PENDING INPUTS",MIN(B267+D267,MAX(Inputs!$B$16,ROUND(B267*Inputs!$B$15,2))))</f>
        <v>93.76</v>
      </c>
      <c r="G267" s="3">
        <f>IF(Inputs!$B$27&lt;&gt;"Ready to model","PENDING INPUTS",MIN(C267+E267,Inputs!$B$9))</f>
        <v>0</v>
      </c>
      <c r="H267" s="3">
        <f>IF(Inputs!$B$27&lt;&gt;"Ready to model","PENDING INPUTS",F267+G267)</f>
        <v>93.76</v>
      </c>
      <c r="I267" s="3">
        <f>IF(Inputs!$B$27&lt;&gt;"Ready to model","PENDING INPUTS",MAX(0,F267+G267-H267))</f>
        <v>0</v>
      </c>
      <c r="J267" s="3">
        <f>IF(Inputs!$B$27&lt;&gt;"Ready to model","PENDING INPUTS",IF(F267+G267&gt;H267,IF(F267+G267=0,0,H267*F267/(F267+G267)),MIN(B267+D267,F267+MAX(0,H267-F267-G267-IF((IF(A267&lt;=Inputs!$B$13,Inputs!$B$12,Inputs!$B$14))&lt;Inputs!$B$5,C267+E267-G267,0)))))</f>
        <v>93.76</v>
      </c>
      <c r="K267" s="3">
        <f>IF(Inputs!$B$27&lt;&gt;"Ready to model","PENDING INPUTS",MIN(C267+E267,MAX(0,H267-J267)))</f>
        <v>0</v>
      </c>
      <c r="L267" s="3">
        <f>IF(Inputs!$B$27&lt;&gt;"Ready to model","PENDING INPUTS",MAX(0,B267+D267-J267))</f>
        <v>4687.9100000000008</v>
      </c>
      <c r="M267" s="3">
        <f>IF(Inputs!$B$27&lt;&gt;"Ready to model","PENDING INPUTS",MAX(0,C267+E267-K267))</f>
        <v>0</v>
      </c>
      <c r="N267" s="3">
        <f>IF(Inputs!$B$27&lt;&gt;"Ready to model","PENDING INPUTS",L267+M267)</f>
        <v>4687.9100000000008</v>
      </c>
      <c r="O267" s="3">
        <f>IF(Inputs!$B$27&lt;&gt;"Ready to model","PENDING INPUTS",D267+E267+O266)</f>
        <v>25761.519999999866</v>
      </c>
      <c r="P267" s="3">
        <f>IF(Inputs!$B$27&lt;&gt;"Ready to model","PENDING INPUTS",J267+K267+P266)</f>
        <v>31147.609999999764</v>
      </c>
    </row>
    <row r="268" spans="1:16" ht="27.95" customHeight="1" x14ac:dyDescent="0.25">
      <c r="A268">
        <v>264</v>
      </c>
      <c r="B268" s="3">
        <f>IF(Inputs!$B$27&lt;&gt;"Ready to model","PENDING INPUTS",L267)</f>
        <v>4687.9100000000008</v>
      </c>
      <c r="C268" s="3">
        <f>IF(Inputs!$B$27&lt;&gt;"Ready to model","PENDING INPUTS",M267)</f>
        <v>0</v>
      </c>
      <c r="D268" s="3">
        <f>IF(Inputs!$B$27&lt;&gt;"Ready to model","PENDING INPUTS",ROUND(B268*(IF(A268&lt;=Inputs!$B$13,Inputs!$B$12,Inputs!$B$14))/12,2))</f>
        <v>93.76</v>
      </c>
      <c r="E268" s="3">
        <f>IF(Inputs!$B$27&lt;&gt;"Ready to model","PENDING INPUTS",ROUND(C268*Inputs!$B$5/12,2))</f>
        <v>0</v>
      </c>
      <c r="F268" s="3">
        <f>IF(Inputs!$B$27&lt;&gt;"Ready to model","PENDING INPUTS",MIN(B268+D268,MAX(Inputs!$B$16,ROUND(B268*Inputs!$B$15,2))))</f>
        <v>93.76</v>
      </c>
      <c r="G268" s="3">
        <f>IF(Inputs!$B$27&lt;&gt;"Ready to model","PENDING INPUTS",MIN(C268+E268,Inputs!$B$9))</f>
        <v>0</v>
      </c>
      <c r="H268" s="3">
        <f>IF(Inputs!$B$27&lt;&gt;"Ready to model","PENDING INPUTS",F268+G268)</f>
        <v>93.76</v>
      </c>
      <c r="I268" s="3">
        <f>IF(Inputs!$B$27&lt;&gt;"Ready to model","PENDING INPUTS",MAX(0,F268+G268-H268))</f>
        <v>0</v>
      </c>
      <c r="J268" s="3">
        <f>IF(Inputs!$B$27&lt;&gt;"Ready to model","PENDING INPUTS",IF(F268+G268&gt;H268,IF(F268+G268=0,0,H268*F268/(F268+G268)),MIN(B268+D268,F268+MAX(0,H268-F268-G268-IF((IF(A268&lt;=Inputs!$B$13,Inputs!$B$12,Inputs!$B$14))&lt;Inputs!$B$5,C268+E268-G268,0)))))</f>
        <v>93.76</v>
      </c>
      <c r="K268" s="3">
        <f>IF(Inputs!$B$27&lt;&gt;"Ready to model","PENDING INPUTS",MIN(C268+E268,MAX(0,H268-J268)))</f>
        <v>0</v>
      </c>
      <c r="L268" s="3">
        <f>IF(Inputs!$B$27&lt;&gt;"Ready to model","PENDING INPUTS",MAX(0,B268+D268-J268))</f>
        <v>4687.9100000000008</v>
      </c>
      <c r="M268" s="3">
        <f>IF(Inputs!$B$27&lt;&gt;"Ready to model","PENDING INPUTS",MAX(0,C268+E268-K268))</f>
        <v>0</v>
      </c>
      <c r="N268" s="3">
        <f>IF(Inputs!$B$27&lt;&gt;"Ready to model","PENDING INPUTS",L268+M268)</f>
        <v>4687.9100000000008</v>
      </c>
      <c r="O268" s="3">
        <f>IF(Inputs!$B$27&lt;&gt;"Ready to model","PENDING INPUTS",D268+E268+O267)</f>
        <v>25855.279999999864</v>
      </c>
      <c r="P268" s="3">
        <f>IF(Inputs!$B$27&lt;&gt;"Ready to model","PENDING INPUTS",J268+K268+P267)</f>
        <v>31241.369999999763</v>
      </c>
    </row>
    <row r="269" spans="1:16" ht="27.95" customHeight="1" x14ac:dyDescent="0.25">
      <c r="A269">
        <v>265</v>
      </c>
      <c r="B269" s="3">
        <f>IF(Inputs!$B$27&lt;&gt;"Ready to model","PENDING INPUTS",L268)</f>
        <v>4687.9100000000008</v>
      </c>
      <c r="C269" s="3">
        <f>IF(Inputs!$B$27&lt;&gt;"Ready to model","PENDING INPUTS",M268)</f>
        <v>0</v>
      </c>
      <c r="D269" s="3">
        <f>IF(Inputs!$B$27&lt;&gt;"Ready to model","PENDING INPUTS",ROUND(B269*(IF(A269&lt;=Inputs!$B$13,Inputs!$B$12,Inputs!$B$14))/12,2))</f>
        <v>93.76</v>
      </c>
      <c r="E269" s="3">
        <f>IF(Inputs!$B$27&lt;&gt;"Ready to model","PENDING INPUTS",ROUND(C269*Inputs!$B$5/12,2))</f>
        <v>0</v>
      </c>
      <c r="F269" s="3">
        <f>IF(Inputs!$B$27&lt;&gt;"Ready to model","PENDING INPUTS",MIN(B269+D269,MAX(Inputs!$B$16,ROUND(B269*Inputs!$B$15,2))))</f>
        <v>93.76</v>
      </c>
      <c r="G269" s="3">
        <f>IF(Inputs!$B$27&lt;&gt;"Ready to model","PENDING INPUTS",MIN(C269+E269,Inputs!$B$9))</f>
        <v>0</v>
      </c>
      <c r="H269" s="3">
        <f>IF(Inputs!$B$27&lt;&gt;"Ready to model","PENDING INPUTS",F269+G269)</f>
        <v>93.76</v>
      </c>
      <c r="I269" s="3">
        <f>IF(Inputs!$B$27&lt;&gt;"Ready to model","PENDING INPUTS",MAX(0,F269+G269-H269))</f>
        <v>0</v>
      </c>
      <c r="J269" s="3">
        <f>IF(Inputs!$B$27&lt;&gt;"Ready to model","PENDING INPUTS",IF(F269+G269&gt;H269,IF(F269+G269=0,0,H269*F269/(F269+G269)),MIN(B269+D269,F269+MAX(0,H269-F269-G269-IF((IF(A269&lt;=Inputs!$B$13,Inputs!$B$12,Inputs!$B$14))&lt;Inputs!$B$5,C269+E269-G269,0)))))</f>
        <v>93.76</v>
      </c>
      <c r="K269" s="3">
        <f>IF(Inputs!$B$27&lt;&gt;"Ready to model","PENDING INPUTS",MIN(C269+E269,MAX(0,H269-J269)))</f>
        <v>0</v>
      </c>
      <c r="L269" s="3">
        <f>IF(Inputs!$B$27&lt;&gt;"Ready to model","PENDING INPUTS",MAX(0,B269+D269-J269))</f>
        <v>4687.9100000000008</v>
      </c>
      <c r="M269" s="3">
        <f>IF(Inputs!$B$27&lt;&gt;"Ready to model","PENDING INPUTS",MAX(0,C269+E269-K269))</f>
        <v>0</v>
      </c>
      <c r="N269" s="3">
        <f>IF(Inputs!$B$27&lt;&gt;"Ready to model","PENDING INPUTS",L269+M269)</f>
        <v>4687.9100000000008</v>
      </c>
      <c r="O269" s="3">
        <f>IF(Inputs!$B$27&lt;&gt;"Ready to model","PENDING INPUTS",D269+E269+O268)</f>
        <v>25949.039999999863</v>
      </c>
      <c r="P269" s="3">
        <f>IF(Inputs!$B$27&lt;&gt;"Ready to model","PENDING INPUTS",J269+K269+P268)</f>
        <v>31335.129999999761</v>
      </c>
    </row>
    <row r="270" spans="1:16" ht="27.95" customHeight="1" x14ac:dyDescent="0.25">
      <c r="A270">
        <v>266</v>
      </c>
      <c r="B270" s="3">
        <f>IF(Inputs!$B$27&lt;&gt;"Ready to model","PENDING INPUTS",L269)</f>
        <v>4687.9100000000008</v>
      </c>
      <c r="C270" s="3">
        <f>IF(Inputs!$B$27&lt;&gt;"Ready to model","PENDING INPUTS",M269)</f>
        <v>0</v>
      </c>
      <c r="D270" s="3">
        <f>IF(Inputs!$B$27&lt;&gt;"Ready to model","PENDING INPUTS",ROUND(B270*(IF(A270&lt;=Inputs!$B$13,Inputs!$B$12,Inputs!$B$14))/12,2))</f>
        <v>93.76</v>
      </c>
      <c r="E270" s="3">
        <f>IF(Inputs!$B$27&lt;&gt;"Ready to model","PENDING INPUTS",ROUND(C270*Inputs!$B$5/12,2))</f>
        <v>0</v>
      </c>
      <c r="F270" s="3">
        <f>IF(Inputs!$B$27&lt;&gt;"Ready to model","PENDING INPUTS",MIN(B270+D270,MAX(Inputs!$B$16,ROUND(B270*Inputs!$B$15,2))))</f>
        <v>93.76</v>
      </c>
      <c r="G270" s="3">
        <f>IF(Inputs!$B$27&lt;&gt;"Ready to model","PENDING INPUTS",MIN(C270+E270,Inputs!$B$9))</f>
        <v>0</v>
      </c>
      <c r="H270" s="3">
        <f>IF(Inputs!$B$27&lt;&gt;"Ready to model","PENDING INPUTS",F270+G270)</f>
        <v>93.76</v>
      </c>
      <c r="I270" s="3">
        <f>IF(Inputs!$B$27&lt;&gt;"Ready to model","PENDING INPUTS",MAX(0,F270+G270-H270))</f>
        <v>0</v>
      </c>
      <c r="J270" s="3">
        <f>IF(Inputs!$B$27&lt;&gt;"Ready to model","PENDING INPUTS",IF(F270+G270&gt;H270,IF(F270+G270=0,0,H270*F270/(F270+G270)),MIN(B270+D270,F270+MAX(0,H270-F270-G270-IF((IF(A270&lt;=Inputs!$B$13,Inputs!$B$12,Inputs!$B$14))&lt;Inputs!$B$5,C270+E270-G270,0)))))</f>
        <v>93.76</v>
      </c>
      <c r="K270" s="3">
        <f>IF(Inputs!$B$27&lt;&gt;"Ready to model","PENDING INPUTS",MIN(C270+E270,MAX(0,H270-J270)))</f>
        <v>0</v>
      </c>
      <c r="L270" s="3">
        <f>IF(Inputs!$B$27&lt;&gt;"Ready to model","PENDING INPUTS",MAX(0,B270+D270-J270))</f>
        <v>4687.9100000000008</v>
      </c>
      <c r="M270" s="3">
        <f>IF(Inputs!$B$27&lt;&gt;"Ready to model","PENDING INPUTS",MAX(0,C270+E270-K270))</f>
        <v>0</v>
      </c>
      <c r="N270" s="3">
        <f>IF(Inputs!$B$27&lt;&gt;"Ready to model","PENDING INPUTS",L270+M270)</f>
        <v>4687.9100000000008</v>
      </c>
      <c r="O270" s="3">
        <f>IF(Inputs!$B$27&lt;&gt;"Ready to model","PENDING INPUTS",D270+E270+O269)</f>
        <v>26042.799999999861</v>
      </c>
      <c r="P270" s="3">
        <f>IF(Inputs!$B$27&lt;&gt;"Ready to model","PENDING INPUTS",J270+K270+P269)</f>
        <v>31428.889999999759</v>
      </c>
    </row>
    <row r="271" spans="1:16" ht="27.95" customHeight="1" x14ac:dyDescent="0.25">
      <c r="A271">
        <v>267</v>
      </c>
      <c r="B271" s="3">
        <f>IF(Inputs!$B$27&lt;&gt;"Ready to model","PENDING INPUTS",L270)</f>
        <v>4687.9100000000008</v>
      </c>
      <c r="C271" s="3">
        <f>IF(Inputs!$B$27&lt;&gt;"Ready to model","PENDING INPUTS",M270)</f>
        <v>0</v>
      </c>
      <c r="D271" s="3">
        <f>IF(Inputs!$B$27&lt;&gt;"Ready to model","PENDING INPUTS",ROUND(B271*(IF(A271&lt;=Inputs!$B$13,Inputs!$B$12,Inputs!$B$14))/12,2))</f>
        <v>93.76</v>
      </c>
      <c r="E271" s="3">
        <f>IF(Inputs!$B$27&lt;&gt;"Ready to model","PENDING INPUTS",ROUND(C271*Inputs!$B$5/12,2))</f>
        <v>0</v>
      </c>
      <c r="F271" s="3">
        <f>IF(Inputs!$B$27&lt;&gt;"Ready to model","PENDING INPUTS",MIN(B271+D271,MAX(Inputs!$B$16,ROUND(B271*Inputs!$B$15,2))))</f>
        <v>93.76</v>
      </c>
      <c r="G271" s="3">
        <f>IF(Inputs!$B$27&lt;&gt;"Ready to model","PENDING INPUTS",MIN(C271+E271,Inputs!$B$9))</f>
        <v>0</v>
      </c>
      <c r="H271" s="3">
        <f>IF(Inputs!$B$27&lt;&gt;"Ready to model","PENDING INPUTS",F271+G271)</f>
        <v>93.76</v>
      </c>
      <c r="I271" s="3">
        <f>IF(Inputs!$B$27&lt;&gt;"Ready to model","PENDING INPUTS",MAX(0,F271+G271-H271))</f>
        <v>0</v>
      </c>
      <c r="J271" s="3">
        <f>IF(Inputs!$B$27&lt;&gt;"Ready to model","PENDING INPUTS",IF(F271+G271&gt;H271,IF(F271+G271=0,0,H271*F271/(F271+G271)),MIN(B271+D271,F271+MAX(0,H271-F271-G271-IF((IF(A271&lt;=Inputs!$B$13,Inputs!$B$12,Inputs!$B$14))&lt;Inputs!$B$5,C271+E271-G271,0)))))</f>
        <v>93.76</v>
      </c>
      <c r="K271" s="3">
        <f>IF(Inputs!$B$27&lt;&gt;"Ready to model","PENDING INPUTS",MIN(C271+E271,MAX(0,H271-J271)))</f>
        <v>0</v>
      </c>
      <c r="L271" s="3">
        <f>IF(Inputs!$B$27&lt;&gt;"Ready to model","PENDING INPUTS",MAX(0,B271+D271-J271))</f>
        <v>4687.9100000000008</v>
      </c>
      <c r="M271" s="3">
        <f>IF(Inputs!$B$27&lt;&gt;"Ready to model","PENDING INPUTS",MAX(0,C271+E271-K271))</f>
        <v>0</v>
      </c>
      <c r="N271" s="3">
        <f>IF(Inputs!$B$27&lt;&gt;"Ready to model","PENDING INPUTS",L271+M271)</f>
        <v>4687.9100000000008</v>
      </c>
      <c r="O271" s="3">
        <f>IF(Inputs!$B$27&lt;&gt;"Ready to model","PENDING INPUTS",D271+E271+O270)</f>
        <v>26136.559999999859</v>
      </c>
      <c r="P271" s="3">
        <f>IF(Inputs!$B$27&lt;&gt;"Ready to model","PENDING INPUTS",J271+K271+P270)</f>
        <v>31522.649999999758</v>
      </c>
    </row>
    <row r="272" spans="1:16" ht="27.95" customHeight="1" x14ac:dyDescent="0.25">
      <c r="A272">
        <v>268</v>
      </c>
      <c r="B272" s="3">
        <f>IF(Inputs!$B$27&lt;&gt;"Ready to model","PENDING INPUTS",L271)</f>
        <v>4687.9100000000008</v>
      </c>
      <c r="C272" s="3">
        <f>IF(Inputs!$B$27&lt;&gt;"Ready to model","PENDING INPUTS",M271)</f>
        <v>0</v>
      </c>
      <c r="D272" s="3">
        <f>IF(Inputs!$B$27&lt;&gt;"Ready to model","PENDING INPUTS",ROUND(B272*(IF(A272&lt;=Inputs!$B$13,Inputs!$B$12,Inputs!$B$14))/12,2))</f>
        <v>93.76</v>
      </c>
      <c r="E272" s="3">
        <f>IF(Inputs!$B$27&lt;&gt;"Ready to model","PENDING INPUTS",ROUND(C272*Inputs!$B$5/12,2))</f>
        <v>0</v>
      </c>
      <c r="F272" s="3">
        <f>IF(Inputs!$B$27&lt;&gt;"Ready to model","PENDING INPUTS",MIN(B272+D272,MAX(Inputs!$B$16,ROUND(B272*Inputs!$B$15,2))))</f>
        <v>93.76</v>
      </c>
      <c r="G272" s="3">
        <f>IF(Inputs!$B$27&lt;&gt;"Ready to model","PENDING INPUTS",MIN(C272+E272,Inputs!$B$9))</f>
        <v>0</v>
      </c>
      <c r="H272" s="3">
        <f>IF(Inputs!$B$27&lt;&gt;"Ready to model","PENDING INPUTS",F272+G272)</f>
        <v>93.76</v>
      </c>
      <c r="I272" s="3">
        <f>IF(Inputs!$B$27&lt;&gt;"Ready to model","PENDING INPUTS",MAX(0,F272+G272-H272))</f>
        <v>0</v>
      </c>
      <c r="J272" s="3">
        <f>IF(Inputs!$B$27&lt;&gt;"Ready to model","PENDING INPUTS",IF(F272+G272&gt;H272,IF(F272+G272=0,0,H272*F272/(F272+G272)),MIN(B272+D272,F272+MAX(0,H272-F272-G272-IF((IF(A272&lt;=Inputs!$B$13,Inputs!$B$12,Inputs!$B$14))&lt;Inputs!$B$5,C272+E272-G272,0)))))</f>
        <v>93.76</v>
      </c>
      <c r="K272" s="3">
        <f>IF(Inputs!$B$27&lt;&gt;"Ready to model","PENDING INPUTS",MIN(C272+E272,MAX(0,H272-J272)))</f>
        <v>0</v>
      </c>
      <c r="L272" s="3">
        <f>IF(Inputs!$B$27&lt;&gt;"Ready to model","PENDING INPUTS",MAX(0,B272+D272-J272))</f>
        <v>4687.9100000000008</v>
      </c>
      <c r="M272" s="3">
        <f>IF(Inputs!$B$27&lt;&gt;"Ready to model","PENDING INPUTS",MAX(0,C272+E272-K272))</f>
        <v>0</v>
      </c>
      <c r="N272" s="3">
        <f>IF(Inputs!$B$27&lt;&gt;"Ready to model","PENDING INPUTS",L272+M272)</f>
        <v>4687.9100000000008</v>
      </c>
      <c r="O272" s="3">
        <f>IF(Inputs!$B$27&lt;&gt;"Ready to model","PENDING INPUTS",D272+E272+O271)</f>
        <v>26230.319999999858</v>
      </c>
      <c r="P272" s="3">
        <f>IF(Inputs!$B$27&lt;&gt;"Ready to model","PENDING INPUTS",J272+K272+P271)</f>
        <v>31616.409999999756</v>
      </c>
    </row>
    <row r="273" spans="1:16" ht="27.95" customHeight="1" x14ac:dyDescent="0.25">
      <c r="A273">
        <v>269</v>
      </c>
      <c r="B273" s="3">
        <f>IF(Inputs!$B$27&lt;&gt;"Ready to model","PENDING INPUTS",L272)</f>
        <v>4687.9100000000008</v>
      </c>
      <c r="C273" s="3">
        <f>IF(Inputs!$B$27&lt;&gt;"Ready to model","PENDING INPUTS",M272)</f>
        <v>0</v>
      </c>
      <c r="D273" s="3">
        <f>IF(Inputs!$B$27&lt;&gt;"Ready to model","PENDING INPUTS",ROUND(B273*(IF(A273&lt;=Inputs!$B$13,Inputs!$B$12,Inputs!$B$14))/12,2))</f>
        <v>93.76</v>
      </c>
      <c r="E273" s="3">
        <f>IF(Inputs!$B$27&lt;&gt;"Ready to model","PENDING INPUTS",ROUND(C273*Inputs!$B$5/12,2))</f>
        <v>0</v>
      </c>
      <c r="F273" s="3">
        <f>IF(Inputs!$B$27&lt;&gt;"Ready to model","PENDING INPUTS",MIN(B273+D273,MAX(Inputs!$B$16,ROUND(B273*Inputs!$B$15,2))))</f>
        <v>93.76</v>
      </c>
      <c r="G273" s="3">
        <f>IF(Inputs!$B$27&lt;&gt;"Ready to model","PENDING INPUTS",MIN(C273+E273,Inputs!$B$9))</f>
        <v>0</v>
      </c>
      <c r="H273" s="3">
        <f>IF(Inputs!$B$27&lt;&gt;"Ready to model","PENDING INPUTS",F273+G273)</f>
        <v>93.76</v>
      </c>
      <c r="I273" s="3">
        <f>IF(Inputs!$B$27&lt;&gt;"Ready to model","PENDING INPUTS",MAX(0,F273+G273-H273))</f>
        <v>0</v>
      </c>
      <c r="J273" s="3">
        <f>IF(Inputs!$B$27&lt;&gt;"Ready to model","PENDING INPUTS",IF(F273+G273&gt;H273,IF(F273+G273=0,0,H273*F273/(F273+G273)),MIN(B273+D273,F273+MAX(0,H273-F273-G273-IF((IF(A273&lt;=Inputs!$B$13,Inputs!$B$12,Inputs!$B$14))&lt;Inputs!$B$5,C273+E273-G273,0)))))</f>
        <v>93.76</v>
      </c>
      <c r="K273" s="3">
        <f>IF(Inputs!$B$27&lt;&gt;"Ready to model","PENDING INPUTS",MIN(C273+E273,MAX(0,H273-J273)))</f>
        <v>0</v>
      </c>
      <c r="L273" s="3">
        <f>IF(Inputs!$B$27&lt;&gt;"Ready to model","PENDING INPUTS",MAX(0,B273+D273-J273))</f>
        <v>4687.9100000000008</v>
      </c>
      <c r="M273" s="3">
        <f>IF(Inputs!$B$27&lt;&gt;"Ready to model","PENDING INPUTS",MAX(0,C273+E273-K273))</f>
        <v>0</v>
      </c>
      <c r="N273" s="3">
        <f>IF(Inputs!$B$27&lt;&gt;"Ready to model","PENDING INPUTS",L273+M273)</f>
        <v>4687.9100000000008</v>
      </c>
      <c r="O273" s="3">
        <f>IF(Inputs!$B$27&lt;&gt;"Ready to model","PENDING INPUTS",D273+E273+O272)</f>
        <v>26324.079999999856</v>
      </c>
      <c r="P273" s="3">
        <f>IF(Inputs!$B$27&lt;&gt;"Ready to model","PENDING INPUTS",J273+K273+P272)</f>
        <v>31710.169999999755</v>
      </c>
    </row>
    <row r="274" spans="1:16" ht="27.95" customHeight="1" x14ac:dyDescent="0.25">
      <c r="A274">
        <v>270</v>
      </c>
      <c r="B274" s="3">
        <f>IF(Inputs!$B$27&lt;&gt;"Ready to model","PENDING INPUTS",L273)</f>
        <v>4687.9100000000008</v>
      </c>
      <c r="C274" s="3">
        <f>IF(Inputs!$B$27&lt;&gt;"Ready to model","PENDING INPUTS",M273)</f>
        <v>0</v>
      </c>
      <c r="D274" s="3">
        <f>IF(Inputs!$B$27&lt;&gt;"Ready to model","PENDING INPUTS",ROUND(B274*(IF(A274&lt;=Inputs!$B$13,Inputs!$B$12,Inputs!$B$14))/12,2))</f>
        <v>93.76</v>
      </c>
      <c r="E274" s="3">
        <f>IF(Inputs!$B$27&lt;&gt;"Ready to model","PENDING INPUTS",ROUND(C274*Inputs!$B$5/12,2))</f>
        <v>0</v>
      </c>
      <c r="F274" s="3">
        <f>IF(Inputs!$B$27&lt;&gt;"Ready to model","PENDING INPUTS",MIN(B274+D274,MAX(Inputs!$B$16,ROUND(B274*Inputs!$B$15,2))))</f>
        <v>93.76</v>
      </c>
      <c r="G274" s="3">
        <f>IF(Inputs!$B$27&lt;&gt;"Ready to model","PENDING INPUTS",MIN(C274+E274,Inputs!$B$9))</f>
        <v>0</v>
      </c>
      <c r="H274" s="3">
        <f>IF(Inputs!$B$27&lt;&gt;"Ready to model","PENDING INPUTS",F274+G274)</f>
        <v>93.76</v>
      </c>
      <c r="I274" s="3">
        <f>IF(Inputs!$B$27&lt;&gt;"Ready to model","PENDING INPUTS",MAX(0,F274+G274-H274))</f>
        <v>0</v>
      </c>
      <c r="J274" s="3">
        <f>IF(Inputs!$B$27&lt;&gt;"Ready to model","PENDING INPUTS",IF(F274+G274&gt;H274,IF(F274+G274=0,0,H274*F274/(F274+G274)),MIN(B274+D274,F274+MAX(0,H274-F274-G274-IF((IF(A274&lt;=Inputs!$B$13,Inputs!$B$12,Inputs!$B$14))&lt;Inputs!$B$5,C274+E274-G274,0)))))</f>
        <v>93.76</v>
      </c>
      <c r="K274" s="3">
        <f>IF(Inputs!$B$27&lt;&gt;"Ready to model","PENDING INPUTS",MIN(C274+E274,MAX(0,H274-J274)))</f>
        <v>0</v>
      </c>
      <c r="L274" s="3">
        <f>IF(Inputs!$B$27&lt;&gt;"Ready to model","PENDING INPUTS",MAX(0,B274+D274-J274))</f>
        <v>4687.9100000000008</v>
      </c>
      <c r="M274" s="3">
        <f>IF(Inputs!$B$27&lt;&gt;"Ready to model","PENDING INPUTS",MAX(0,C274+E274-K274))</f>
        <v>0</v>
      </c>
      <c r="N274" s="3">
        <f>IF(Inputs!$B$27&lt;&gt;"Ready to model","PENDING INPUTS",L274+M274)</f>
        <v>4687.9100000000008</v>
      </c>
      <c r="O274" s="3">
        <f>IF(Inputs!$B$27&lt;&gt;"Ready to model","PENDING INPUTS",D274+E274+O273)</f>
        <v>26417.839999999855</v>
      </c>
      <c r="P274" s="3">
        <f>IF(Inputs!$B$27&lt;&gt;"Ready to model","PENDING INPUTS",J274+K274+P273)</f>
        <v>31803.929999999753</v>
      </c>
    </row>
    <row r="275" spans="1:16" ht="27.95" customHeight="1" x14ac:dyDescent="0.25">
      <c r="A275">
        <v>271</v>
      </c>
      <c r="B275" s="3">
        <f>IF(Inputs!$B$27&lt;&gt;"Ready to model","PENDING INPUTS",L274)</f>
        <v>4687.9100000000008</v>
      </c>
      <c r="C275" s="3">
        <f>IF(Inputs!$B$27&lt;&gt;"Ready to model","PENDING INPUTS",M274)</f>
        <v>0</v>
      </c>
      <c r="D275" s="3">
        <f>IF(Inputs!$B$27&lt;&gt;"Ready to model","PENDING INPUTS",ROUND(B275*(IF(A275&lt;=Inputs!$B$13,Inputs!$B$12,Inputs!$B$14))/12,2))</f>
        <v>93.76</v>
      </c>
      <c r="E275" s="3">
        <f>IF(Inputs!$B$27&lt;&gt;"Ready to model","PENDING INPUTS",ROUND(C275*Inputs!$B$5/12,2))</f>
        <v>0</v>
      </c>
      <c r="F275" s="3">
        <f>IF(Inputs!$B$27&lt;&gt;"Ready to model","PENDING INPUTS",MIN(B275+D275,MAX(Inputs!$B$16,ROUND(B275*Inputs!$B$15,2))))</f>
        <v>93.76</v>
      </c>
      <c r="G275" s="3">
        <f>IF(Inputs!$B$27&lt;&gt;"Ready to model","PENDING INPUTS",MIN(C275+E275,Inputs!$B$9))</f>
        <v>0</v>
      </c>
      <c r="H275" s="3">
        <f>IF(Inputs!$B$27&lt;&gt;"Ready to model","PENDING INPUTS",F275+G275)</f>
        <v>93.76</v>
      </c>
      <c r="I275" s="3">
        <f>IF(Inputs!$B$27&lt;&gt;"Ready to model","PENDING INPUTS",MAX(0,F275+G275-H275))</f>
        <v>0</v>
      </c>
      <c r="J275" s="3">
        <f>IF(Inputs!$B$27&lt;&gt;"Ready to model","PENDING INPUTS",IF(F275+G275&gt;H275,IF(F275+G275=0,0,H275*F275/(F275+G275)),MIN(B275+D275,F275+MAX(0,H275-F275-G275-IF((IF(A275&lt;=Inputs!$B$13,Inputs!$B$12,Inputs!$B$14))&lt;Inputs!$B$5,C275+E275-G275,0)))))</f>
        <v>93.76</v>
      </c>
      <c r="K275" s="3">
        <f>IF(Inputs!$B$27&lt;&gt;"Ready to model","PENDING INPUTS",MIN(C275+E275,MAX(0,H275-J275)))</f>
        <v>0</v>
      </c>
      <c r="L275" s="3">
        <f>IF(Inputs!$B$27&lt;&gt;"Ready to model","PENDING INPUTS",MAX(0,B275+D275-J275))</f>
        <v>4687.9100000000008</v>
      </c>
      <c r="M275" s="3">
        <f>IF(Inputs!$B$27&lt;&gt;"Ready to model","PENDING INPUTS",MAX(0,C275+E275-K275))</f>
        <v>0</v>
      </c>
      <c r="N275" s="3">
        <f>IF(Inputs!$B$27&lt;&gt;"Ready to model","PENDING INPUTS",L275+M275)</f>
        <v>4687.9100000000008</v>
      </c>
      <c r="O275" s="3">
        <f>IF(Inputs!$B$27&lt;&gt;"Ready to model","PENDING INPUTS",D275+E275+O274)</f>
        <v>26511.599999999853</v>
      </c>
      <c r="P275" s="3">
        <f>IF(Inputs!$B$27&lt;&gt;"Ready to model","PENDING INPUTS",J275+K275+P274)</f>
        <v>31897.689999999751</v>
      </c>
    </row>
    <row r="276" spans="1:16" ht="27.95" customHeight="1" x14ac:dyDescent="0.25">
      <c r="A276">
        <v>272</v>
      </c>
      <c r="B276" s="3">
        <f>IF(Inputs!$B$27&lt;&gt;"Ready to model","PENDING INPUTS",L275)</f>
        <v>4687.9100000000008</v>
      </c>
      <c r="C276" s="3">
        <f>IF(Inputs!$B$27&lt;&gt;"Ready to model","PENDING INPUTS",M275)</f>
        <v>0</v>
      </c>
      <c r="D276" s="3">
        <f>IF(Inputs!$B$27&lt;&gt;"Ready to model","PENDING INPUTS",ROUND(B276*(IF(A276&lt;=Inputs!$B$13,Inputs!$B$12,Inputs!$B$14))/12,2))</f>
        <v>93.76</v>
      </c>
      <c r="E276" s="3">
        <f>IF(Inputs!$B$27&lt;&gt;"Ready to model","PENDING INPUTS",ROUND(C276*Inputs!$B$5/12,2))</f>
        <v>0</v>
      </c>
      <c r="F276" s="3">
        <f>IF(Inputs!$B$27&lt;&gt;"Ready to model","PENDING INPUTS",MIN(B276+D276,MAX(Inputs!$B$16,ROUND(B276*Inputs!$B$15,2))))</f>
        <v>93.76</v>
      </c>
      <c r="G276" s="3">
        <f>IF(Inputs!$B$27&lt;&gt;"Ready to model","PENDING INPUTS",MIN(C276+E276,Inputs!$B$9))</f>
        <v>0</v>
      </c>
      <c r="H276" s="3">
        <f>IF(Inputs!$B$27&lt;&gt;"Ready to model","PENDING INPUTS",F276+G276)</f>
        <v>93.76</v>
      </c>
      <c r="I276" s="3">
        <f>IF(Inputs!$B$27&lt;&gt;"Ready to model","PENDING INPUTS",MAX(0,F276+G276-H276))</f>
        <v>0</v>
      </c>
      <c r="J276" s="3">
        <f>IF(Inputs!$B$27&lt;&gt;"Ready to model","PENDING INPUTS",IF(F276+G276&gt;H276,IF(F276+G276=0,0,H276*F276/(F276+G276)),MIN(B276+D276,F276+MAX(0,H276-F276-G276-IF((IF(A276&lt;=Inputs!$B$13,Inputs!$B$12,Inputs!$B$14))&lt;Inputs!$B$5,C276+E276-G276,0)))))</f>
        <v>93.76</v>
      </c>
      <c r="K276" s="3">
        <f>IF(Inputs!$B$27&lt;&gt;"Ready to model","PENDING INPUTS",MIN(C276+E276,MAX(0,H276-J276)))</f>
        <v>0</v>
      </c>
      <c r="L276" s="3">
        <f>IF(Inputs!$B$27&lt;&gt;"Ready to model","PENDING INPUTS",MAX(0,B276+D276-J276))</f>
        <v>4687.9100000000008</v>
      </c>
      <c r="M276" s="3">
        <f>IF(Inputs!$B$27&lt;&gt;"Ready to model","PENDING INPUTS",MAX(0,C276+E276-K276))</f>
        <v>0</v>
      </c>
      <c r="N276" s="3">
        <f>IF(Inputs!$B$27&lt;&gt;"Ready to model","PENDING INPUTS",L276+M276)</f>
        <v>4687.9100000000008</v>
      </c>
      <c r="O276" s="3">
        <f>IF(Inputs!$B$27&lt;&gt;"Ready to model","PENDING INPUTS",D276+E276+O275)</f>
        <v>26605.359999999851</v>
      </c>
      <c r="P276" s="3">
        <f>IF(Inputs!$B$27&lt;&gt;"Ready to model","PENDING INPUTS",J276+K276+P275)</f>
        <v>31991.44999999975</v>
      </c>
    </row>
    <row r="277" spans="1:16" ht="27.95" customHeight="1" x14ac:dyDescent="0.25">
      <c r="A277">
        <v>273</v>
      </c>
      <c r="B277" s="3">
        <f>IF(Inputs!$B$27&lt;&gt;"Ready to model","PENDING INPUTS",L276)</f>
        <v>4687.9100000000008</v>
      </c>
      <c r="C277" s="3">
        <f>IF(Inputs!$B$27&lt;&gt;"Ready to model","PENDING INPUTS",M276)</f>
        <v>0</v>
      </c>
      <c r="D277" s="3">
        <f>IF(Inputs!$B$27&lt;&gt;"Ready to model","PENDING INPUTS",ROUND(B277*(IF(A277&lt;=Inputs!$B$13,Inputs!$B$12,Inputs!$B$14))/12,2))</f>
        <v>93.76</v>
      </c>
      <c r="E277" s="3">
        <f>IF(Inputs!$B$27&lt;&gt;"Ready to model","PENDING INPUTS",ROUND(C277*Inputs!$B$5/12,2))</f>
        <v>0</v>
      </c>
      <c r="F277" s="3">
        <f>IF(Inputs!$B$27&lt;&gt;"Ready to model","PENDING INPUTS",MIN(B277+D277,MAX(Inputs!$B$16,ROUND(B277*Inputs!$B$15,2))))</f>
        <v>93.76</v>
      </c>
      <c r="G277" s="3">
        <f>IF(Inputs!$B$27&lt;&gt;"Ready to model","PENDING INPUTS",MIN(C277+E277,Inputs!$B$9))</f>
        <v>0</v>
      </c>
      <c r="H277" s="3">
        <f>IF(Inputs!$B$27&lt;&gt;"Ready to model","PENDING INPUTS",F277+G277)</f>
        <v>93.76</v>
      </c>
      <c r="I277" s="3">
        <f>IF(Inputs!$B$27&lt;&gt;"Ready to model","PENDING INPUTS",MAX(0,F277+G277-H277))</f>
        <v>0</v>
      </c>
      <c r="J277" s="3">
        <f>IF(Inputs!$B$27&lt;&gt;"Ready to model","PENDING INPUTS",IF(F277+G277&gt;H277,IF(F277+G277=0,0,H277*F277/(F277+G277)),MIN(B277+D277,F277+MAX(0,H277-F277-G277-IF((IF(A277&lt;=Inputs!$B$13,Inputs!$B$12,Inputs!$B$14))&lt;Inputs!$B$5,C277+E277-G277,0)))))</f>
        <v>93.76</v>
      </c>
      <c r="K277" s="3">
        <f>IF(Inputs!$B$27&lt;&gt;"Ready to model","PENDING INPUTS",MIN(C277+E277,MAX(0,H277-J277)))</f>
        <v>0</v>
      </c>
      <c r="L277" s="3">
        <f>IF(Inputs!$B$27&lt;&gt;"Ready to model","PENDING INPUTS",MAX(0,B277+D277-J277))</f>
        <v>4687.9100000000008</v>
      </c>
      <c r="M277" s="3">
        <f>IF(Inputs!$B$27&lt;&gt;"Ready to model","PENDING INPUTS",MAX(0,C277+E277-K277))</f>
        <v>0</v>
      </c>
      <c r="N277" s="3">
        <f>IF(Inputs!$B$27&lt;&gt;"Ready to model","PENDING INPUTS",L277+M277)</f>
        <v>4687.9100000000008</v>
      </c>
      <c r="O277" s="3">
        <f>IF(Inputs!$B$27&lt;&gt;"Ready to model","PENDING INPUTS",D277+E277+O276)</f>
        <v>26699.11999999985</v>
      </c>
      <c r="P277" s="3">
        <f>IF(Inputs!$B$27&lt;&gt;"Ready to model","PENDING INPUTS",J277+K277+P276)</f>
        <v>32085.209999999748</v>
      </c>
    </row>
    <row r="278" spans="1:16" ht="27.95" customHeight="1" x14ac:dyDescent="0.25">
      <c r="A278">
        <v>274</v>
      </c>
      <c r="B278" s="3">
        <f>IF(Inputs!$B$27&lt;&gt;"Ready to model","PENDING INPUTS",L277)</f>
        <v>4687.9100000000008</v>
      </c>
      <c r="C278" s="3">
        <f>IF(Inputs!$B$27&lt;&gt;"Ready to model","PENDING INPUTS",M277)</f>
        <v>0</v>
      </c>
      <c r="D278" s="3">
        <f>IF(Inputs!$B$27&lt;&gt;"Ready to model","PENDING INPUTS",ROUND(B278*(IF(A278&lt;=Inputs!$B$13,Inputs!$B$12,Inputs!$B$14))/12,2))</f>
        <v>93.76</v>
      </c>
      <c r="E278" s="3">
        <f>IF(Inputs!$B$27&lt;&gt;"Ready to model","PENDING INPUTS",ROUND(C278*Inputs!$B$5/12,2))</f>
        <v>0</v>
      </c>
      <c r="F278" s="3">
        <f>IF(Inputs!$B$27&lt;&gt;"Ready to model","PENDING INPUTS",MIN(B278+D278,MAX(Inputs!$B$16,ROUND(B278*Inputs!$B$15,2))))</f>
        <v>93.76</v>
      </c>
      <c r="G278" s="3">
        <f>IF(Inputs!$B$27&lt;&gt;"Ready to model","PENDING INPUTS",MIN(C278+E278,Inputs!$B$9))</f>
        <v>0</v>
      </c>
      <c r="H278" s="3">
        <f>IF(Inputs!$B$27&lt;&gt;"Ready to model","PENDING INPUTS",F278+G278)</f>
        <v>93.76</v>
      </c>
      <c r="I278" s="3">
        <f>IF(Inputs!$B$27&lt;&gt;"Ready to model","PENDING INPUTS",MAX(0,F278+G278-H278))</f>
        <v>0</v>
      </c>
      <c r="J278" s="3">
        <f>IF(Inputs!$B$27&lt;&gt;"Ready to model","PENDING INPUTS",IF(F278+G278&gt;H278,IF(F278+G278=0,0,H278*F278/(F278+G278)),MIN(B278+D278,F278+MAX(0,H278-F278-G278-IF((IF(A278&lt;=Inputs!$B$13,Inputs!$B$12,Inputs!$B$14))&lt;Inputs!$B$5,C278+E278-G278,0)))))</f>
        <v>93.76</v>
      </c>
      <c r="K278" s="3">
        <f>IF(Inputs!$B$27&lt;&gt;"Ready to model","PENDING INPUTS",MIN(C278+E278,MAX(0,H278-J278)))</f>
        <v>0</v>
      </c>
      <c r="L278" s="3">
        <f>IF(Inputs!$B$27&lt;&gt;"Ready to model","PENDING INPUTS",MAX(0,B278+D278-J278))</f>
        <v>4687.9100000000008</v>
      </c>
      <c r="M278" s="3">
        <f>IF(Inputs!$B$27&lt;&gt;"Ready to model","PENDING INPUTS",MAX(0,C278+E278-K278))</f>
        <v>0</v>
      </c>
      <c r="N278" s="3">
        <f>IF(Inputs!$B$27&lt;&gt;"Ready to model","PENDING INPUTS",L278+M278)</f>
        <v>4687.9100000000008</v>
      </c>
      <c r="O278" s="3">
        <f>IF(Inputs!$B$27&lt;&gt;"Ready to model","PENDING INPUTS",D278+E278+O277)</f>
        <v>26792.879999999848</v>
      </c>
      <c r="P278" s="3">
        <f>IF(Inputs!$B$27&lt;&gt;"Ready to model","PENDING INPUTS",J278+K278+P277)</f>
        <v>32178.969999999747</v>
      </c>
    </row>
    <row r="279" spans="1:16" ht="27.95" customHeight="1" x14ac:dyDescent="0.25">
      <c r="A279">
        <v>275</v>
      </c>
      <c r="B279" s="3">
        <f>IF(Inputs!$B$27&lt;&gt;"Ready to model","PENDING INPUTS",L278)</f>
        <v>4687.9100000000008</v>
      </c>
      <c r="C279" s="3">
        <f>IF(Inputs!$B$27&lt;&gt;"Ready to model","PENDING INPUTS",M278)</f>
        <v>0</v>
      </c>
      <c r="D279" s="3">
        <f>IF(Inputs!$B$27&lt;&gt;"Ready to model","PENDING INPUTS",ROUND(B279*(IF(A279&lt;=Inputs!$B$13,Inputs!$B$12,Inputs!$B$14))/12,2))</f>
        <v>93.76</v>
      </c>
      <c r="E279" s="3">
        <f>IF(Inputs!$B$27&lt;&gt;"Ready to model","PENDING INPUTS",ROUND(C279*Inputs!$B$5/12,2))</f>
        <v>0</v>
      </c>
      <c r="F279" s="3">
        <f>IF(Inputs!$B$27&lt;&gt;"Ready to model","PENDING INPUTS",MIN(B279+D279,MAX(Inputs!$B$16,ROUND(B279*Inputs!$B$15,2))))</f>
        <v>93.76</v>
      </c>
      <c r="G279" s="3">
        <f>IF(Inputs!$B$27&lt;&gt;"Ready to model","PENDING INPUTS",MIN(C279+E279,Inputs!$B$9))</f>
        <v>0</v>
      </c>
      <c r="H279" s="3">
        <f>IF(Inputs!$B$27&lt;&gt;"Ready to model","PENDING INPUTS",F279+G279)</f>
        <v>93.76</v>
      </c>
      <c r="I279" s="3">
        <f>IF(Inputs!$B$27&lt;&gt;"Ready to model","PENDING INPUTS",MAX(0,F279+G279-H279))</f>
        <v>0</v>
      </c>
      <c r="J279" s="3">
        <f>IF(Inputs!$B$27&lt;&gt;"Ready to model","PENDING INPUTS",IF(F279+G279&gt;H279,IF(F279+G279=0,0,H279*F279/(F279+G279)),MIN(B279+D279,F279+MAX(0,H279-F279-G279-IF((IF(A279&lt;=Inputs!$B$13,Inputs!$B$12,Inputs!$B$14))&lt;Inputs!$B$5,C279+E279-G279,0)))))</f>
        <v>93.76</v>
      </c>
      <c r="K279" s="3">
        <f>IF(Inputs!$B$27&lt;&gt;"Ready to model","PENDING INPUTS",MIN(C279+E279,MAX(0,H279-J279)))</f>
        <v>0</v>
      </c>
      <c r="L279" s="3">
        <f>IF(Inputs!$B$27&lt;&gt;"Ready to model","PENDING INPUTS",MAX(0,B279+D279-J279))</f>
        <v>4687.9100000000008</v>
      </c>
      <c r="M279" s="3">
        <f>IF(Inputs!$B$27&lt;&gt;"Ready to model","PENDING INPUTS",MAX(0,C279+E279-K279))</f>
        <v>0</v>
      </c>
      <c r="N279" s="3">
        <f>IF(Inputs!$B$27&lt;&gt;"Ready to model","PENDING INPUTS",L279+M279)</f>
        <v>4687.9100000000008</v>
      </c>
      <c r="O279" s="3">
        <f>IF(Inputs!$B$27&lt;&gt;"Ready to model","PENDING INPUTS",D279+E279+O278)</f>
        <v>26886.639999999847</v>
      </c>
      <c r="P279" s="3">
        <f>IF(Inputs!$B$27&lt;&gt;"Ready to model","PENDING INPUTS",J279+K279+P278)</f>
        <v>32272.729999999745</v>
      </c>
    </row>
    <row r="280" spans="1:16" ht="27.95" customHeight="1" x14ac:dyDescent="0.25">
      <c r="A280">
        <v>276</v>
      </c>
      <c r="B280" s="3">
        <f>IF(Inputs!$B$27&lt;&gt;"Ready to model","PENDING INPUTS",L279)</f>
        <v>4687.9100000000008</v>
      </c>
      <c r="C280" s="3">
        <f>IF(Inputs!$B$27&lt;&gt;"Ready to model","PENDING INPUTS",M279)</f>
        <v>0</v>
      </c>
      <c r="D280" s="3">
        <f>IF(Inputs!$B$27&lt;&gt;"Ready to model","PENDING INPUTS",ROUND(B280*(IF(A280&lt;=Inputs!$B$13,Inputs!$B$12,Inputs!$B$14))/12,2))</f>
        <v>93.76</v>
      </c>
      <c r="E280" s="3">
        <f>IF(Inputs!$B$27&lt;&gt;"Ready to model","PENDING INPUTS",ROUND(C280*Inputs!$B$5/12,2))</f>
        <v>0</v>
      </c>
      <c r="F280" s="3">
        <f>IF(Inputs!$B$27&lt;&gt;"Ready to model","PENDING INPUTS",MIN(B280+D280,MAX(Inputs!$B$16,ROUND(B280*Inputs!$B$15,2))))</f>
        <v>93.76</v>
      </c>
      <c r="G280" s="3">
        <f>IF(Inputs!$B$27&lt;&gt;"Ready to model","PENDING INPUTS",MIN(C280+E280,Inputs!$B$9))</f>
        <v>0</v>
      </c>
      <c r="H280" s="3">
        <f>IF(Inputs!$B$27&lt;&gt;"Ready to model","PENDING INPUTS",F280+G280)</f>
        <v>93.76</v>
      </c>
      <c r="I280" s="3">
        <f>IF(Inputs!$B$27&lt;&gt;"Ready to model","PENDING INPUTS",MAX(0,F280+G280-H280))</f>
        <v>0</v>
      </c>
      <c r="J280" s="3">
        <f>IF(Inputs!$B$27&lt;&gt;"Ready to model","PENDING INPUTS",IF(F280+G280&gt;H280,IF(F280+G280=0,0,H280*F280/(F280+G280)),MIN(B280+D280,F280+MAX(0,H280-F280-G280-IF((IF(A280&lt;=Inputs!$B$13,Inputs!$B$12,Inputs!$B$14))&lt;Inputs!$B$5,C280+E280-G280,0)))))</f>
        <v>93.76</v>
      </c>
      <c r="K280" s="3">
        <f>IF(Inputs!$B$27&lt;&gt;"Ready to model","PENDING INPUTS",MIN(C280+E280,MAX(0,H280-J280)))</f>
        <v>0</v>
      </c>
      <c r="L280" s="3">
        <f>IF(Inputs!$B$27&lt;&gt;"Ready to model","PENDING INPUTS",MAX(0,B280+D280-J280))</f>
        <v>4687.9100000000008</v>
      </c>
      <c r="M280" s="3">
        <f>IF(Inputs!$B$27&lt;&gt;"Ready to model","PENDING INPUTS",MAX(0,C280+E280-K280))</f>
        <v>0</v>
      </c>
      <c r="N280" s="3">
        <f>IF(Inputs!$B$27&lt;&gt;"Ready to model","PENDING INPUTS",L280+M280)</f>
        <v>4687.9100000000008</v>
      </c>
      <c r="O280" s="3">
        <f>IF(Inputs!$B$27&lt;&gt;"Ready to model","PENDING INPUTS",D280+E280+O279)</f>
        <v>26980.399999999845</v>
      </c>
      <c r="P280" s="3">
        <f>IF(Inputs!$B$27&lt;&gt;"Ready to model","PENDING INPUTS",J280+K280+P279)</f>
        <v>32366.489999999743</v>
      </c>
    </row>
    <row r="281" spans="1:16" ht="27.95" customHeight="1" x14ac:dyDescent="0.25">
      <c r="A281">
        <v>277</v>
      </c>
      <c r="B281" s="3">
        <f>IF(Inputs!$B$27&lt;&gt;"Ready to model","PENDING INPUTS",L280)</f>
        <v>4687.9100000000008</v>
      </c>
      <c r="C281" s="3">
        <f>IF(Inputs!$B$27&lt;&gt;"Ready to model","PENDING INPUTS",M280)</f>
        <v>0</v>
      </c>
      <c r="D281" s="3">
        <f>IF(Inputs!$B$27&lt;&gt;"Ready to model","PENDING INPUTS",ROUND(B281*(IF(A281&lt;=Inputs!$B$13,Inputs!$B$12,Inputs!$B$14))/12,2))</f>
        <v>93.76</v>
      </c>
      <c r="E281" s="3">
        <f>IF(Inputs!$B$27&lt;&gt;"Ready to model","PENDING INPUTS",ROUND(C281*Inputs!$B$5/12,2))</f>
        <v>0</v>
      </c>
      <c r="F281" s="3">
        <f>IF(Inputs!$B$27&lt;&gt;"Ready to model","PENDING INPUTS",MIN(B281+D281,MAX(Inputs!$B$16,ROUND(B281*Inputs!$B$15,2))))</f>
        <v>93.76</v>
      </c>
      <c r="G281" s="3">
        <f>IF(Inputs!$B$27&lt;&gt;"Ready to model","PENDING INPUTS",MIN(C281+E281,Inputs!$B$9))</f>
        <v>0</v>
      </c>
      <c r="H281" s="3">
        <f>IF(Inputs!$B$27&lt;&gt;"Ready to model","PENDING INPUTS",F281+G281)</f>
        <v>93.76</v>
      </c>
      <c r="I281" s="3">
        <f>IF(Inputs!$B$27&lt;&gt;"Ready to model","PENDING INPUTS",MAX(0,F281+G281-H281))</f>
        <v>0</v>
      </c>
      <c r="J281" s="3">
        <f>IF(Inputs!$B$27&lt;&gt;"Ready to model","PENDING INPUTS",IF(F281+G281&gt;H281,IF(F281+G281=0,0,H281*F281/(F281+G281)),MIN(B281+D281,F281+MAX(0,H281-F281-G281-IF((IF(A281&lt;=Inputs!$B$13,Inputs!$B$12,Inputs!$B$14))&lt;Inputs!$B$5,C281+E281-G281,0)))))</f>
        <v>93.76</v>
      </c>
      <c r="K281" s="3">
        <f>IF(Inputs!$B$27&lt;&gt;"Ready to model","PENDING INPUTS",MIN(C281+E281,MAX(0,H281-J281)))</f>
        <v>0</v>
      </c>
      <c r="L281" s="3">
        <f>IF(Inputs!$B$27&lt;&gt;"Ready to model","PENDING INPUTS",MAX(0,B281+D281-J281))</f>
        <v>4687.9100000000008</v>
      </c>
      <c r="M281" s="3">
        <f>IF(Inputs!$B$27&lt;&gt;"Ready to model","PENDING INPUTS",MAX(0,C281+E281-K281))</f>
        <v>0</v>
      </c>
      <c r="N281" s="3">
        <f>IF(Inputs!$B$27&lt;&gt;"Ready to model","PENDING INPUTS",L281+M281)</f>
        <v>4687.9100000000008</v>
      </c>
      <c r="O281" s="3">
        <f>IF(Inputs!$B$27&lt;&gt;"Ready to model","PENDING INPUTS",D281+E281+O280)</f>
        <v>27074.159999999843</v>
      </c>
      <c r="P281" s="3">
        <f>IF(Inputs!$B$27&lt;&gt;"Ready to model","PENDING INPUTS",J281+K281+P280)</f>
        <v>32460.249999999742</v>
      </c>
    </row>
    <row r="282" spans="1:16" ht="27.95" customHeight="1" x14ac:dyDescent="0.25">
      <c r="A282">
        <v>278</v>
      </c>
      <c r="B282" s="3">
        <f>IF(Inputs!$B$27&lt;&gt;"Ready to model","PENDING INPUTS",L281)</f>
        <v>4687.9100000000008</v>
      </c>
      <c r="C282" s="3">
        <f>IF(Inputs!$B$27&lt;&gt;"Ready to model","PENDING INPUTS",M281)</f>
        <v>0</v>
      </c>
      <c r="D282" s="3">
        <f>IF(Inputs!$B$27&lt;&gt;"Ready to model","PENDING INPUTS",ROUND(B282*(IF(A282&lt;=Inputs!$B$13,Inputs!$B$12,Inputs!$B$14))/12,2))</f>
        <v>93.76</v>
      </c>
      <c r="E282" s="3">
        <f>IF(Inputs!$B$27&lt;&gt;"Ready to model","PENDING INPUTS",ROUND(C282*Inputs!$B$5/12,2))</f>
        <v>0</v>
      </c>
      <c r="F282" s="3">
        <f>IF(Inputs!$B$27&lt;&gt;"Ready to model","PENDING INPUTS",MIN(B282+D282,MAX(Inputs!$B$16,ROUND(B282*Inputs!$B$15,2))))</f>
        <v>93.76</v>
      </c>
      <c r="G282" s="3">
        <f>IF(Inputs!$B$27&lt;&gt;"Ready to model","PENDING INPUTS",MIN(C282+E282,Inputs!$B$9))</f>
        <v>0</v>
      </c>
      <c r="H282" s="3">
        <f>IF(Inputs!$B$27&lt;&gt;"Ready to model","PENDING INPUTS",F282+G282)</f>
        <v>93.76</v>
      </c>
      <c r="I282" s="3">
        <f>IF(Inputs!$B$27&lt;&gt;"Ready to model","PENDING INPUTS",MAX(0,F282+G282-H282))</f>
        <v>0</v>
      </c>
      <c r="J282" s="3">
        <f>IF(Inputs!$B$27&lt;&gt;"Ready to model","PENDING INPUTS",IF(F282+G282&gt;H282,IF(F282+G282=0,0,H282*F282/(F282+G282)),MIN(B282+D282,F282+MAX(0,H282-F282-G282-IF((IF(A282&lt;=Inputs!$B$13,Inputs!$B$12,Inputs!$B$14))&lt;Inputs!$B$5,C282+E282-G282,0)))))</f>
        <v>93.76</v>
      </c>
      <c r="K282" s="3">
        <f>IF(Inputs!$B$27&lt;&gt;"Ready to model","PENDING INPUTS",MIN(C282+E282,MAX(0,H282-J282)))</f>
        <v>0</v>
      </c>
      <c r="L282" s="3">
        <f>IF(Inputs!$B$27&lt;&gt;"Ready to model","PENDING INPUTS",MAX(0,B282+D282-J282))</f>
        <v>4687.9100000000008</v>
      </c>
      <c r="M282" s="3">
        <f>IF(Inputs!$B$27&lt;&gt;"Ready to model","PENDING INPUTS",MAX(0,C282+E282-K282))</f>
        <v>0</v>
      </c>
      <c r="N282" s="3">
        <f>IF(Inputs!$B$27&lt;&gt;"Ready to model","PENDING INPUTS",L282+M282)</f>
        <v>4687.9100000000008</v>
      </c>
      <c r="O282" s="3">
        <f>IF(Inputs!$B$27&lt;&gt;"Ready to model","PENDING INPUTS",D282+E282+O281)</f>
        <v>27167.919999999842</v>
      </c>
      <c r="P282" s="3">
        <f>IF(Inputs!$B$27&lt;&gt;"Ready to model","PENDING INPUTS",J282+K282+P281)</f>
        <v>32554.00999999974</v>
      </c>
    </row>
    <row r="283" spans="1:16" ht="27.95" customHeight="1" x14ac:dyDescent="0.25">
      <c r="A283">
        <v>279</v>
      </c>
      <c r="B283" s="3">
        <f>IF(Inputs!$B$27&lt;&gt;"Ready to model","PENDING INPUTS",L282)</f>
        <v>4687.9100000000008</v>
      </c>
      <c r="C283" s="3">
        <f>IF(Inputs!$B$27&lt;&gt;"Ready to model","PENDING INPUTS",M282)</f>
        <v>0</v>
      </c>
      <c r="D283" s="3">
        <f>IF(Inputs!$B$27&lt;&gt;"Ready to model","PENDING INPUTS",ROUND(B283*(IF(A283&lt;=Inputs!$B$13,Inputs!$B$12,Inputs!$B$14))/12,2))</f>
        <v>93.76</v>
      </c>
      <c r="E283" s="3">
        <f>IF(Inputs!$B$27&lt;&gt;"Ready to model","PENDING INPUTS",ROUND(C283*Inputs!$B$5/12,2))</f>
        <v>0</v>
      </c>
      <c r="F283" s="3">
        <f>IF(Inputs!$B$27&lt;&gt;"Ready to model","PENDING INPUTS",MIN(B283+D283,MAX(Inputs!$B$16,ROUND(B283*Inputs!$B$15,2))))</f>
        <v>93.76</v>
      </c>
      <c r="G283" s="3">
        <f>IF(Inputs!$B$27&lt;&gt;"Ready to model","PENDING INPUTS",MIN(C283+E283,Inputs!$B$9))</f>
        <v>0</v>
      </c>
      <c r="H283" s="3">
        <f>IF(Inputs!$B$27&lt;&gt;"Ready to model","PENDING INPUTS",F283+G283)</f>
        <v>93.76</v>
      </c>
      <c r="I283" s="3">
        <f>IF(Inputs!$B$27&lt;&gt;"Ready to model","PENDING INPUTS",MAX(0,F283+G283-H283))</f>
        <v>0</v>
      </c>
      <c r="J283" s="3">
        <f>IF(Inputs!$B$27&lt;&gt;"Ready to model","PENDING INPUTS",IF(F283+G283&gt;H283,IF(F283+G283=0,0,H283*F283/(F283+G283)),MIN(B283+D283,F283+MAX(0,H283-F283-G283-IF((IF(A283&lt;=Inputs!$B$13,Inputs!$B$12,Inputs!$B$14))&lt;Inputs!$B$5,C283+E283-G283,0)))))</f>
        <v>93.76</v>
      </c>
      <c r="K283" s="3">
        <f>IF(Inputs!$B$27&lt;&gt;"Ready to model","PENDING INPUTS",MIN(C283+E283,MAX(0,H283-J283)))</f>
        <v>0</v>
      </c>
      <c r="L283" s="3">
        <f>IF(Inputs!$B$27&lt;&gt;"Ready to model","PENDING INPUTS",MAX(0,B283+D283-J283))</f>
        <v>4687.9100000000008</v>
      </c>
      <c r="M283" s="3">
        <f>IF(Inputs!$B$27&lt;&gt;"Ready to model","PENDING INPUTS",MAX(0,C283+E283-K283))</f>
        <v>0</v>
      </c>
      <c r="N283" s="3">
        <f>IF(Inputs!$B$27&lt;&gt;"Ready to model","PENDING INPUTS",L283+M283)</f>
        <v>4687.9100000000008</v>
      </c>
      <c r="O283" s="3">
        <f>IF(Inputs!$B$27&lt;&gt;"Ready to model","PENDING INPUTS",D283+E283+O282)</f>
        <v>27261.67999999984</v>
      </c>
      <c r="P283" s="3">
        <f>IF(Inputs!$B$27&lt;&gt;"Ready to model","PENDING INPUTS",J283+K283+P282)</f>
        <v>32647.769999999739</v>
      </c>
    </row>
    <row r="284" spans="1:16" ht="27.95" customHeight="1" x14ac:dyDescent="0.25">
      <c r="A284">
        <v>280</v>
      </c>
      <c r="B284" s="3">
        <f>IF(Inputs!$B$27&lt;&gt;"Ready to model","PENDING INPUTS",L283)</f>
        <v>4687.9100000000008</v>
      </c>
      <c r="C284" s="3">
        <f>IF(Inputs!$B$27&lt;&gt;"Ready to model","PENDING INPUTS",M283)</f>
        <v>0</v>
      </c>
      <c r="D284" s="3">
        <f>IF(Inputs!$B$27&lt;&gt;"Ready to model","PENDING INPUTS",ROUND(B284*(IF(A284&lt;=Inputs!$B$13,Inputs!$B$12,Inputs!$B$14))/12,2))</f>
        <v>93.76</v>
      </c>
      <c r="E284" s="3">
        <f>IF(Inputs!$B$27&lt;&gt;"Ready to model","PENDING INPUTS",ROUND(C284*Inputs!$B$5/12,2))</f>
        <v>0</v>
      </c>
      <c r="F284" s="3">
        <f>IF(Inputs!$B$27&lt;&gt;"Ready to model","PENDING INPUTS",MIN(B284+D284,MAX(Inputs!$B$16,ROUND(B284*Inputs!$B$15,2))))</f>
        <v>93.76</v>
      </c>
      <c r="G284" s="3">
        <f>IF(Inputs!$B$27&lt;&gt;"Ready to model","PENDING INPUTS",MIN(C284+E284,Inputs!$B$9))</f>
        <v>0</v>
      </c>
      <c r="H284" s="3">
        <f>IF(Inputs!$B$27&lt;&gt;"Ready to model","PENDING INPUTS",F284+G284)</f>
        <v>93.76</v>
      </c>
      <c r="I284" s="3">
        <f>IF(Inputs!$B$27&lt;&gt;"Ready to model","PENDING INPUTS",MAX(0,F284+G284-H284))</f>
        <v>0</v>
      </c>
      <c r="J284" s="3">
        <f>IF(Inputs!$B$27&lt;&gt;"Ready to model","PENDING INPUTS",IF(F284+G284&gt;H284,IF(F284+G284=0,0,H284*F284/(F284+G284)),MIN(B284+D284,F284+MAX(0,H284-F284-G284-IF((IF(A284&lt;=Inputs!$B$13,Inputs!$B$12,Inputs!$B$14))&lt;Inputs!$B$5,C284+E284-G284,0)))))</f>
        <v>93.76</v>
      </c>
      <c r="K284" s="3">
        <f>IF(Inputs!$B$27&lt;&gt;"Ready to model","PENDING INPUTS",MIN(C284+E284,MAX(0,H284-J284)))</f>
        <v>0</v>
      </c>
      <c r="L284" s="3">
        <f>IF(Inputs!$B$27&lt;&gt;"Ready to model","PENDING INPUTS",MAX(0,B284+D284-J284))</f>
        <v>4687.9100000000008</v>
      </c>
      <c r="M284" s="3">
        <f>IF(Inputs!$B$27&lt;&gt;"Ready to model","PENDING INPUTS",MAX(0,C284+E284-K284))</f>
        <v>0</v>
      </c>
      <c r="N284" s="3">
        <f>IF(Inputs!$B$27&lt;&gt;"Ready to model","PENDING INPUTS",L284+M284)</f>
        <v>4687.9100000000008</v>
      </c>
      <c r="O284" s="3">
        <f>IF(Inputs!$B$27&lt;&gt;"Ready to model","PENDING INPUTS",D284+E284+O283)</f>
        <v>27355.439999999839</v>
      </c>
      <c r="P284" s="3">
        <f>IF(Inputs!$B$27&lt;&gt;"Ready to model","PENDING INPUTS",J284+K284+P283)</f>
        <v>32741.529999999737</v>
      </c>
    </row>
    <row r="285" spans="1:16" ht="27.95" customHeight="1" x14ac:dyDescent="0.25">
      <c r="A285">
        <v>281</v>
      </c>
      <c r="B285" s="3">
        <f>IF(Inputs!$B$27&lt;&gt;"Ready to model","PENDING INPUTS",L284)</f>
        <v>4687.9100000000008</v>
      </c>
      <c r="C285" s="3">
        <f>IF(Inputs!$B$27&lt;&gt;"Ready to model","PENDING INPUTS",M284)</f>
        <v>0</v>
      </c>
      <c r="D285" s="3">
        <f>IF(Inputs!$B$27&lt;&gt;"Ready to model","PENDING INPUTS",ROUND(B285*(IF(A285&lt;=Inputs!$B$13,Inputs!$B$12,Inputs!$B$14))/12,2))</f>
        <v>93.76</v>
      </c>
      <c r="E285" s="3">
        <f>IF(Inputs!$B$27&lt;&gt;"Ready to model","PENDING INPUTS",ROUND(C285*Inputs!$B$5/12,2))</f>
        <v>0</v>
      </c>
      <c r="F285" s="3">
        <f>IF(Inputs!$B$27&lt;&gt;"Ready to model","PENDING INPUTS",MIN(B285+D285,MAX(Inputs!$B$16,ROUND(B285*Inputs!$B$15,2))))</f>
        <v>93.76</v>
      </c>
      <c r="G285" s="3">
        <f>IF(Inputs!$B$27&lt;&gt;"Ready to model","PENDING INPUTS",MIN(C285+E285,Inputs!$B$9))</f>
        <v>0</v>
      </c>
      <c r="H285" s="3">
        <f>IF(Inputs!$B$27&lt;&gt;"Ready to model","PENDING INPUTS",F285+G285)</f>
        <v>93.76</v>
      </c>
      <c r="I285" s="3">
        <f>IF(Inputs!$B$27&lt;&gt;"Ready to model","PENDING INPUTS",MAX(0,F285+G285-H285))</f>
        <v>0</v>
      </c>
      <c r="J285" s="3">
        <f>IF(Inputs!$B$27&lt;&gt;"Ready to model","PENDING INPUTS",IF(F285+G285&gt;H285,IF(F285+G285=0,0,H285*F285/(F285+G285)),MIN(B285+D285,F285+MAX(0,H285-F285-G285-IF((IF(A285&lt;=Inputs!$B$13,Inputs!$B$12,Inputs!$B$14))&lt;Inputs!$B$5,C285+E285-G285,0)))))</f>
        <v>93.76</v>
      </c>
      <c r="K285" s="3">
        <f>IF(Inputs!$B$27&lt;&gt;"Ready to model","PENDING INPUTS",MIN(C285+E285,MAX(0,H285-J285)))</f>
        <v>0</v>
      </c>
      <c r="L285" s="3">
        <f>IF(Inputs!$B$27&lt;&gt;"Ready to model","PENDING INPUTS",MAX(0,B285+D285-J285))</f>
        <v>4687.9100000000008</v>
      </c>
      <c r="M285" s="3">
        <f>IF(Inputs!$B$27&lt;&gt;"Ready to model","PENDING INPUTS",MAX(0,C285+E285-K285))</f>
        <v>0</v>
      </c>
      <c r="N285" s="3">
        <f>IF(Inputs!$B$27&lt;&gt;"Ready to model","PENDING INPUTS",L285+M285)</f>
        <v>4687.9100000000008</v>
      </c>
      <c r="O285" s="3">
        <f>IF(Inputs!$B$27&lt;&gt;"Ready to model","PENDING INPUTS",D285+E285+O284)</f>
        <v>27449.199999999837</v>
      </c>
      <c r="P285" s="3">
        <f>IF(Inputs!$B$27&lt;&gt;"Ready to model","PENDING INPUTS",J285+K285+P284)</f>
        <v>32835.289999999739</v>
      </c>
    </row>
    <row r="286" spans="1:16" ht="27.95" customHeight="1" x14ac:dyDescent="0.25">
      <c r="A286">
        <v>282</v>
      </c>
      <c r="B286" s="3">
        <f>IF(Inputs!$B$27&lt;&gt;"Ready to model","PENDING INPUTS",L285)</f>
        <v>4687.9100000000008</v>
      </c>
      <c r="C286" s="3">
        <f>IF(Inputs!$B$27&lt;&gt;"Ready to model","PENDING INPUTS",M285)</f>
        <v>0</v>
      </c>
      <c r="D286" s="3">
        <f>IF(Inputs!$B$27&lt;&gt;"Ready to model","PENDING INPUTS",ROUND(B286*(IF(A286&lt;=Inputs!$B$13,Inputs!$B$12,Inputs!$B$14))/12,2))</f>
        <v>93.76</v>
      </c>
      <c r="E286" s="3">
        <f>IF(Inputs!$B$27&lt;&gt;"Ready to model","PENDING INPUTS",ROUND(C286*Inputs!$B$5/12,2))</f>
        <v>0</v>
      </c>
      <c r="F286" s="3">
        <f>IF(Inputs!$B$27&lt;&gt;"Ready to model","PENDING INPUTS",MIN(B286+D286,MAX(Inputs!$B$16,ROUND(B286*Inputs!$B$15,2))))</f>
        <v>93.76</v>
      </c>
      <c r="G286" s="3">
        <f>IF(Inputs!$B$27&lt;&gt;"Ready to model","PENDING INPUTS",MIN(C286+E286,Inputs!$B$9))</f>
        <v>0</v>
      </c>
      <c r="H286" s="3">
        <f>IF(Inputs!$B$27&lt;&gt;"Ready to model","PENDING INPUTS",F286+G286)</f>
        <v>93.76</v>
      </c>
      <c r="I286" s="3">
        <f>IF(Inputs!$B$27&lt;&gt;"Ready to model","PENDING INPUTS",MAX(0,F286+G286-H286))</f>
        <v>0</v>
      </c>
      <c r="J286" s="3">
        <f>IF(Inputs!$B$27&lt;&gt;"Ready to model","PENDING INPUTS",IF(F286+G286&gt;H286,IF(F286+G286=0,0,H286*F286/(F286+G286)),MIN(B286+D286,F286+MAX(0,H286-F286-G286-IF((IF(A286&lt;=Inputs!$B$13,Inputs!$B$12,Inputs!$B$14))&lt;Inputs!$B$5,C286+E286-G286,0)))))</f>
        <v>93.76</v>
      </c>
      <c r="K286" s="3">
        <f>IF(Inputs!$B$27&lt;&gt;"Ready to model","PENDING INPUTS",MIN(C286+E286,MAX(0,H286-J286)))</f>
        <v>0</v>
      </c>
      <c r="L286" s="3">
        <f>IF(Inputs!$B$27&lt;&gt;"Ready to model","PENDING INPUTS",MAX(0,B286+D286-J286))</f>
        <v>4687.9100000000008</v>
      </c>
      <c r="M286" s="3">
        <f>IF(Inputs!$B$27&lt;&gt;"Ready to model","PENDING INPUTS",MAX(0,C286+E286-K286))</f>
        <v>0</v>
      </c>
      <c r="N286" s="3">
        <f>IF(Inputs!$B$27&lt;&gt;"Ready to model","PENDING INPUTS",L286+M286)</f>
        <v>4687.9100000000008</v>
      </c>
      <c r="O286" s="3">
        <f>IF(Inputs!$B$27&lt;&gt;"Ready to model","PENDING INPUTS",D286+E286+O285)</f>
        <v>27542.959999999835</v>
      </c>
      <c r="P286" s="3">
        <f>IF(Inputs!$B$27&lt;&gt;"Ready to model","PENDING INPUTS",J286+K286+P285)</f>
        <v>32929.049999999741</v>
      </c>
    </row>
    <row r="287" spans="1:16" ht="27.95" customHeight="1" x14ac:dyDescent="0.25">
      <c r="A287">
        <v>283</v>
      </c>
      <c r="B287" s="3">
        <f>IF(Inputs!$B$27&lt;&gt;"Ready to model","PENDING INPUTS",L286)</f>
        <v>4687.9100000000008</v>
      </c>
      <c r="C287" s="3">
        <f>IF(Inputs!$B$27&lt;&gt;"Ready to model","PENDING INPUTS",M286)</f>
        <v>0</v>
      </c>
      <c r="D287" s="3">
        <f>IF(Inputs!$B$27&lt;&gt;"Ready to model","PENDING INPUTS",ROUND(B287*(IF(A287&lt;=Inputs!$B$13,Inputs!$B$12,Inputs!$B$14))/12,2))</f>
        <v>93.76</v>
      </c>
      <c r="E287" s="3">
        <f>IF(Inputs!$B$27&lt;&gt;"Ready to model","PENDING INPUTS",ROUND(C287*Inputs!$B$5/12,2))</f>
        <v>0</v>
      </c>
      <c r="F287" s="3">
        <f>IF(Inputs!$B$27&lt;&gt;"Ready to model","PENDING INPUTS",MIN(B287+D287,MAX(Inputs!$B$16,ROUND(B287*Inputs!$B$15,2))))</f>
        <v>93.76</v>
      </c>
      <c r="G287" s="3">
        <f>IF(Inputs!$B$27&lt;&gt;"Ready to model","PENDING INPUTS",MIN(C287+E287,Inputs!$B$9))</f>
        <v>0</v>
      </c>
      <c r="H287" s="3">
        <f>IF(Inputs!$B$27&lt;&gt;"Ready to model","PENDING INPUTS",F287+G287)</f>
        <v>93.76</v>
      </c>
      <c r="I287" s="3">
        <f>IF(Inputs!$B$27&lt;&gt;"Ready to model","PENDING INPUTS",MAX(0,F287+G287-H287))</f>
        <v>0</v>
      </c>
      <c r="J287" s="3">
        <f>IF(Inputs!$B$27&lt;&gt;"Ready to model","PENDING INPUTS",IF(F287+G287&gt;H287,IF(F287+G287=0,0,H287*F287/(F287+G287)),MIN(B287+D287,F287+MAX(0,H287-F287-G287-IF((IF(A287&lt;=Inputs!$B$13,Inputs!$B$12,Inputs!$B$14))&lt;Inputs!$B$5,C287+E287-G287,0)))))</f>
        <v>93.76</v>
      </c>
      <c r="K287" s="3">
        <f>IF(Inputs!$B$27&lt;&gt;"Ready to model","PENDING INPUTS",MIN(C287+E287,MAX(0,H287-J287)))</f>
        <v>0</v>
      </c>
      <c r="L287" s="3">
        <f>IF(Inputs!$B$27&lt;&gt;"Ready to model","PENDING INPUTS",MAX(0,B287+D287-J287))</f>
        <v>4687.9100000000008</v>
      </c>
      <c r="M287" s="3">
        <f>IF(Inputs!$B$27&lt;&gt;"Ready to model","PENDING INPUTS",MAX(0,C287+E287-K287))</f>
        <v>0</v>
      </c>
      <c r="N287" s="3">
        <f>IF(Inputs!$B$27&lt;&gt;"Ready to model","PENDING INPUTS",L287+M287)</f>
        <v>4687.9100000000008</v>
      </c>
      <c r="O287" s="3">
        <f>IF(Inputs!$B$27&lt;&gt;"Ready to model","PENDING INPUTS",D287+E287+O286)</f>
        <v>27636.719999999834</v>
      </c>
      <c r="P287" s="3">
        <f>IF(Inputs!$B$27&lt;&gt;"Ready to model","PENDING INPUTS",J287+K287+P286)</f>
        <v>33022.809999999743</v>
      </c>
    </row>
    <row r="288" spans="1:16" ht="27.95" customHeight="1" x14ac:dyDescent="0.25">
      <c r="A288">
        <v>284</v>
      </c>
      <c r="B288" s="3">
        <f>IF(Inputs!$B$27&lt;&gt;"Ready to model","PENDING INPUTS",L287)</f>
        <v>4687.9100000000008</v>
      </c>
      <c r="C288" s="3">
        <f>IF(Inputs!$B$27&lt;&gt;"Ready to model","PENDING INPUTS",M287)</f>
        <v>0</v>
      </c>
      <c r="D288" s="3">
        <f>IF(Inputs!$B$27&lt;&gt;"Ready to model","PENDING INPUTS",ROUND(B288*(IF(A288&lt;=Inputs!$B$13,Inputs!$B$12,Inputs!$B$14))/12,2))</f>
        <v>93.76</v>
      </c>
      <c r="E288" s="3">
        <f>IF(Inputs!$B$27&lt;&gt;"Ready to model","PENDING INPUTS",ROUND(C288*Inputs!$B$5/12,2))</f>
        <v>0</v>
      </c>
      <c r="F288" s="3">
        <f>IF(Inputs!$B$27&lt;&gt;"Ready to model","PENDING INPUTS",MIN(B288+D288,MAX(Inputs!$B$16,ROUND(B288*Inputs!$B$15,2))))</f>
        <v>93.76</v>
      </c>
      <c r="G288" s="3">
        <f>IF(Inputs!$B$27&lt;&gt;"Ready to model","PENDING INPUTS",MIN(C288+E288,Inputs!$B$9))</f>
        <v>0</v>
      </c>
      <c r="H288" s="3">
        <f>IF(Inputs!$B$27&lt;&gt;"Ready to model","PENDING INPUTS",F288+G288)</f>
        <v>93.76</v>
      </c>
      <c r="I288" s="3">
        <f>IF(Inputs!$B$27&lt;&gt;"Ready to model","PENDING INPUTS",MAX(0,F288+G288-H288))</f>
        <v>0</v>
      </c>
      <c r="J288" s="3">
        <f>IF(Inputs!$B$27&lt;&gt;"Ready to model","PENDING INPUTS",IF(F288+G288&gt;H288,IF(F288+G288=0,0,H288*F288/(F288+G288)),MIN(B288+D288,F288+MAX(0,H288-F288-G288-IF((IF(A288&lt;=Inputs!$B$13,Inputs!$B$12,Inputs!$B$14))&lt;Inputs!$B$5,C288+E288-G288,0)))))</f>
        <v>93.76</v>
      </c>
      <c r="K288" s="3">
        <f>IF(Inputs!$B$27&lt;&gt;"Ready to model","PENDING INPUTS",MIN(C288+E288,MAX(0,H288-J288)))</f>
        <v>0</v>
      </c>
      <c r="L288" s="3">
        <f>IF(Inputs!$B$27&lt;&gt;"Ready to model","PENDING INPUTS",MAX(0,B288+D288-J288))</f>
        <v>4687.9100000000008</v>
      </c>
      <c r="M288" s="3">
        <f>IF(Inputs!$B$27&lt;&gt;"Ready to model","PENDING INPUTS",MAX(0,C288+E288-K288))</f>
        <v>0</v>
      </c>
      <c r="N288" s="3">
        <f>IF(Inputs!$B$27&lt;&gt;"Ready to model","PENDING INPUTS",L288+M288)</f>
        <v>4687.9100000000008</v>
      </c>
      <c r="O288" s="3">
        <f>IF(Inputs!$B$27&lt;&gt;"Ready to model","PENDING INPUTS",D288+E288+O287)</f>
        <v>27730.479999999832</v>
      </c>
      <c r="P288" s="3">
        <f>IF(Inputs!$B$27&lt;&gt;"Ready to model","PENDING INPUTS",J288+K288+P287)</f>
        <v>33116.569999999745</v>
      </c>
    </row>
    <row r="289" spans="1:16" ht="27.95" customHeight="1" x14ac:dyDescent="0.25">
      <c r="A289">
        <v>285</v>
      </c>
      <c r="B289" s="3">
        <f>IF(Inputs!$B$27&lt;&gt;"Ready to model","PENDING INPUTS",L288)</f>
        <v>4687.9100000000008</v>
      </c>
      <c r="C289" s="3">
        <f>IF(Inputs!$B$27&lt;&gt;"Ready to model","PENDING INPUTS",M288)</f>
        <v>0</v>
      </c>
      <c r="D289" s="3">
        <f>IF(Inputs!$B$27&lt;&gt;"Ready to model","PENDING INPUTS",ROUND(B289*(IF(A289&lt;=Inputs!$B$13,Inputs!$B$12,Inputs!$B$14))/12,2))</f>
        <v>93.76</v>
      </c>
      <c r="E289" s="3">
        <f>IF(Inputs!$B$27&lt;&gt;"Ready to model","PENDING INPUTS",ROUND(C289*Inputs!$B$5/12,2))</f>
        <v>0</v>
      </c>
      <c r="F289" s="3">
        <f>IF(Inputs!$B$27&lt;&gt;"Ready to model","PENDING INPUTS",MIN(B289+D289,MAX(Inputs!$B$16,ROUND(B289*Inputs!$B$15,2))))</f>
        <v>93.76</v>
      </c>
      <c r="G289" s="3">
        <f>IF(Inputs!$B$27&lt;&gt;"Ready to model","PENDING INPUTS",MIN(C289+E289,Inputs!$B$9))</f>
        <v>0</v>
      </c>
      <c r="H289" s="3">
        <f>IF(Inputs!$B$27&lt;&gt;"Ready to model","PENDING INPUTS",F289+G289)</f>
        <v>93.76</v>
      </c>
      <c r="I289" s="3">
        <f>IF(Inputs!$B$27&lt;&gt;"Ready to model","PENDING INPUTS",MAX(0,F289+G289-H289))</f>
        <v>0</v>
      </c>
      <c r="J289" s="3">
        <f>IF(Inputs!$B$27&lt;&gt;"Ready to model","PENDING INPUTS",IF(F289+G289&gt;H289,IF(F289+G289=0,0,H289*F289/(F289+G289)),MIN(B289+D289,F289+MAX(0,H289-F289-G289-IF((IF(A289&lt;=Inputs!$B$13,Inputs!$B$12,Inputs!$B$14))&lt;Inputs!$B$5,C289+E289-G289,0)))))</f>
        <v>93.76</v>
      </c>
      <c r="K289" s="3">
        <f>IF(Inputs!$B$27&lt;&gt;"Ready to model","PENDING INPUTS",MIN(C289+E289,MAX(0,H289-J289)))</f>
        <v>0</v>
      </c>
      <c r="L289" s="3">
        <f>IF(Inputs!$B$27&lt;&gt;"Ready to model","PENDING INPUTS",MAX(0,B289+D289-J289))</f>
        <v>4687.9100000000008</v>
      </c>
      <c r="M289" s="3">
        <f>IF(Inputs!$B$27&lt;&gt;"Ready to model","PENDING INPUTS",MAX(0,C289+E289-K289))</f>
        <v>0</v>
      </c>
      <c r="N289" s="3">
        <f>IF(Inputs!$B$27&lt;&gt;"Ready to model","PENDING INPUTS",L289+M289)</f>
        <v>4687.9100000000008</v>
      </c>
      <c r="O289" s="3">
        <f>IF(Inputs!$B$27&lt;&gt;"Ready to model","PENDING INPUTS",D289+E289+O288)</f>
        <v>27824.239999999831</v>
      </c>
      <c r="P289" s="3">
        <f>IF(Inputs!$B$27&lt;&gt;"Ready to model","PENDING INPUTS",J289+K289+P288)</f>
        <v>33210.329999999747</v>
      </c>
    </row>
    <row r="290" spans="1:16" ht="27.95" customHeight="1" x14ac:dyDescent="0.25">
      <c r="A290">
        <v>286</v>
      </c>
      <c r="B290" s="3">
        <f>IF(Inputs!$B$27&lt;&gt;"Ready to model","PENDING INPUTS",L289)</f>
        <v>4687.9100000000008</v>
      </c>
      <c r="C290" s="3">
        <f>IF(Inputs!$B$27&lt;&gt;"Ready to model","PENDING INPUTS",M289)</f>
        <v>0</v>
      </c>
      <c r="D290" s="3">
        <f>IF(Inputs!$B$27&lt;&gt;"Ready to model","PENDING INPUTS",ROUND(B290*(IF(A290&lt;=Inputs!$B$13,Inputs!$B$12,Inputs!$B$14))/12,2))</f>
        <v>93.76</v>
      </c>
      <c r="E290" s="3">
        <f>IF(Inputs!$B$27&lt;&gt;"Ready to model","PENDING INPUTS",ROUND(C290*Inputs!$B$5/12,2))</f>
        <v>0</v>
      </c>
      <c r="F290" s="3">
        <f>IF(Inputs!$B$27&lt;&gt;"Ready to model","PENDING INPUTS",MIN(B290+D290,MAX(Inputs!$B$16,ROUND(B290*Inputs!$B$15,2))))</f>
        <v>93.76</v>
      </c>
      <c r="G290" s="3">
        <f>IF(Inputs!$B$27&lt;&gt;"Ready to model","PENDING INPUTS",MIN(C290+E290,Inputs!$B$9))</f>
        <v>0</v>
      </c>
      <c r="H290" s="3">
        <f>IF(Inputs!$B$27&lt;&gt;"Ready to model","PENDING INPUTS",F290+G290)</f>
        <v>93.76</v>
      </c>
      <c r="I290" s="3">
        <f>IF(Inputs!$B$27&lt;&gt;"Ready to model","PENDING INPUTS",MAX(0,F290+G290-H290))</f>
        <v>0</v>
      </c>
      <c r="J290" s="3">
        <f>IF(Inputs!$B$27&lt;&gt;"Ready to model","PENDING INPUTS",IF(F290+G290&gt;H290,IF(F290+G290=0,0,H290*F290/(F290+G290)),MIN(B290+D290,F290+MAX(0,H290-F290-G290-IF((IF(A290&lt;=Inputs!$B$13,Inputs!$B$12,Inputs!$B$14))&lt;Inputs!$B$5,C290+E290-G290,0)))))</f>
        <v>93.76</v>
      </c>
      <c r="K290" s="3">
        <f>IF(Inputs!$B$27&lt;&gt;"Ready to model","PENDING INPUTS",MIN(C290+E290,MAX(0,H290-J290)))</f>
        <v>0</v>
      </c>
      <c r="L290" s="3">
        <f>IF(Inputs!$B$27&lt;&gt;"Ready to model","PENDING INPUTS",MAX(0,B290+D290-J290))</f>
        <v>4687.9100000000008</v>
      </c>
      <c r="M290" s="3">
        <f>IF(Inputs!$B$27&lt;&gt;"Ready to model","PENDING INPUTS",MAX(0,C290+E290-K290))</f>
        <v>0</v>
      </c>
      <c r="N290" s="3">
        <f>IF(Inputs!$B$27&lt;&gt;"Ready to model","PENDING INPUTS",L290+M290)</f>
        <v>4687.9100000000008</v>
      </c>
      <c r="O290" s="3">
        <f>IF(Inputs!$B$27&lt;&gt;"Ready to model","PENDING INPUTS",D290+E290+O289)</f>
        <v>27917.999999999829</v>
      </c>
      <c r="P290" s="3">
        <f>IF(Inputs!$B$27&lt;&gt;"Ready to model","PENDING INPUTS",J290+K290+P289)</f>
        <v>33304.089999999749</v>
      </c>
    </row>
    <row r="291" spans="1:16" ht="27.95" customHeight="1" x14ac:dyDescent="0.25">
      <c r="A291">
        <v>287</v>
      </c>
      <c r="B291" s="3">
        <f>IF(Inputs!$B$27&lt;&gt;"Ready to model","PENDING INPUTS",L290)</f>
        <v>4687.9100000000008</v>
      </c>
      <c r="C291" s="3">
        <f>IF(Inputs!$B$27&lt;&gt;"Ready to model","PENDING INPUTS",M290)</f>
        <v>0</v>
      </c>
      <c r="D291" s="3">
        <f>IF(Inputs!$B$27&lt;&gt;"Ready to model","PENDING INPUTS",ROUND(B291*(IF(A291&lt;=Inputs!$B$13,Inputs!$B$12,Inputs!$B$14))/12,2))</f>
        <v>93.76</v>
      </c>
      <c r="E291" s="3">
        <f>IF(Inputs!$B$27&lt;&gt;"Ready to model","PENDING INPUTS",ROUND(C291*Inputs!$B$5/12,2))</f>
        <v>0</v>
      </c>
      <c r="F291" s="3">
        <f>IF(Inputs!$B$27&lt;&gt;"Ready to model","PENDING INPUTS",MIN(B291+D291,MAX(Inputs!$B$16,ROUND(B291*Inputs!$B$15,2))))</f>
        <v>93.76</v>
      </c>
      <c r="G291" s="3">
        <f>IF(Inputs!$B$27&lt;&gt;"Ready to model","PENDING INPUTS",MIN(C291+E291,Inputs!$B$9))</f>
        <v>0</v>
      </c>
      <c r="H291" s="3">
        <f>IF(Inputs!$B$27&lt;&gt;"Ready to model","PENDING INPUTS",F291+G291)</f>
        <v>93.76</v>
      </c>
      <c r="I291" s="3">
        <f>IF(Inputs!$B$27&lt;&gt;"Ready to model","PENDING INPUTS",MAX(0,F291+G291-H291))</f>
        <v>0</v>
      </c>
      <c r="J291" s="3">
        <f>IF(Inputs!$B$27&lt;&gt;"Ready to model","PENDING INPUTS",IF(F291+G291&gt;H291,IF(F291+G291=0,0,H291*F291/(F291+G291)),MIN(B291+D291,F291+MAX(0,H291-F291-G291-IF((IF(A291&lt;=Inputs!$B$13,Inputs!$B$12,Inputs!$B$14))&lt;Inputs!$B$5,C291+E291-G291,0)))))</f>
        <v>93.76</v>
      </c>
      <c r="K291" s="3">
        <f>IF(Inputs!$B$27&lt;&gt;"Ready to model","PENDING INPUTS",MIN(C291+E291,MAX(0,H291-J291)))</f>
        <v>0</v>
      </c>
      <c r="L291" s="3">
        <f>IF(Inputs!$B$27&lt;&gt;"Ready to model","PENDING INPUTS",MAX(0,B291+D291-J291))</f>
        <v>4687.9100000000008</v>
      </c>
      <c r="M291" s="3">
        <f>IF(Inputs!$B$27&lt;&gt;"Ready to model","PENDING INPUTS",MAX(0,C291+E291-K291))</f>
        <v>0</v>
      </c>
      <c r="N291" s="3">
        <f>IF(Inputs!$B$27&lt;&gt;"Ready to model","PENDING INPUTS",L291+M291)</f>
        <v>4687.9100000000008</v>
      </c>
      <c r="O291" s="3">
        <f>IF(Inputs!$B$27&lt;&gt;"Ready to model","PENDING INPUTS",D291+E291+O290)</f>
        <v>28011.759999999827</v>
      </c>
      <c r="P291" s="3">
        <f>IF(Inputs!$B$27&lt;&gt;"Ready to model","PENDING INPUTS",J291+K291+P290)</f>
        <v>33397.849999999751</v>
      </c>
    </row>
    <row r="292" spans="1:16" ht="27.95" customHeight="1" x14ac:dyDescent="0.25">
      <c r="A292">
        <v>288</v>
      </c>
      <c r="B292" s="3">
        <f>IF(Inputs!$B$27&lt;&gt;"Ready to model","PENDING INPUTS",L291)</f>
        <v>4687.9100000000008</v>
      </c>
      <c r="C292" s="3">
        <f>IF(Inputs!$B$27&lt;&gt;"Ready to model","PENDING INPUTS",M291)</f>
        <v>0</v>
      </c>
      <c r="D292" s="3">
        <f>IF(Inputs!$B$27&lt;&gt;"Ready to model","PENDING INPUTS",ROUND(B292*(IF(A292&lt;=Inputs!$B$13,Inputs!$B$12,Inputs!$B$14))/12,2))</f>
        <v>93.76</v>
      </c>
      <c r="E292" s="3">
        <f>IF(Inputs!$B$27&lt;&gt;"Ready to model","PENDING INPUTS",ROUND(C292*Inputs!$B$5/12,2))</f>
        <v>0</v>
      </c>
      <c r="F292" s="3">
        <f>IF(Inputs!$B$27&lt;&gt;"Ready to model","PENDING INPUTS",MIN(B292+D292,MAX(Inputs!$B$16,ROUND(B292*Inputs!$B$15,2))))</f>
        <v>93.76</v>
      </c>
      <c r="G292" s="3">
        <f>IF(Inputs!$B$27&lt;&gt;"Ready to model","PENDING INPUTS",MIN(C292+E292,Inputs!$B$9))</f>
        <v>0</v>
      </c>
      <c r="H292" s="3">
        <f>IF(Inputs!$B$27&lt;&gt;"Ready to model","PENDING INPUTS",F292+G292)</f>
        <v>93.76</v>
      </c>
      <c r="I292" s="3">
        <f>IF(Inputs!$B$27&lt;&gt;"Ready to model","PENDING INPUTS",MAX(0,F292+G292-H292))</f>
        <v>0</v>
      </c>
      <c r="J292" s="3">
        <f>IF(Inputs!$B$27&lt;&gt;"Ready to model","PENDING INPUTS",IF(F292+G292&gt;H292,IF(F292+G292=0,0,H292*F292/(F292+G292)),MIN(B292+D292,F292+MAX(0,H292-F292-G292-IF((IF(A292&lt;=Inputs!$B$13,Inputs!$B$12,Inputs!$B$14))&lt;Inputs!$B$5,C292+E292-G292,0)))))</f>
        <v>93.76</v>
      </c>
      <c r="K292" s="3">
        <f>IF(Inputs!$B$27&lt;&gt;"Ready to model","PENDING INPUTS",MIN(C292+E292,MAX(0,H292-J292)))</f>
        <v>0</v>
      </c>
      <c r="L292" s="3">
        <f>IF(Inputs!$B$27&lt;&gt;"Ready to model","PENDING INPUTS",MAX(0,B292+D292-J292))</f>
        <v>4687.9100000000008</v>
      </c>
      <c r="M292" s="3">
        <f>IF(Inputs!$B$27&lt;&gt;"Ready to model","PENDING INPUTS",MAX(0,C292+E292-K292))</f>
        <v>0</v>
      </c>
      <c r="N292" s="3">
        <f>IF(Inputs!$B$27&lt;&gt;"Ready to model","PENDING INPUTS",L292+M292)</f>
        <v>4687.9100000000008</v>
      </c>
      <c r="O292" s="3">
        <f>IF(Inputs!$B$27&lt;&gt;"Ready to model","PENDING INPUTS",D292+E292+O291)</f>
        <v>28105.519999999826</v>
      </c>
      <c r="P292" s="3">
        <f>IF(Inputs!$B$27&lt;&gt;"Ready to model","PENDING INPUTS",J292+K292+P291)</f>
        <v>33491.609999999753</v>
      </c>
    </row>
    <row r="293" spans="1:16" ht="27.95" customHeight="1" x14ac:dyDescent="0.25">
      <c r="A293">
        <v>289</v>
      </c>
      <c r="B293" s="3">
        <f>IF(Inputs!$B$27&lt;&gt;"Ready to model","PENDING INPUTS",L292)</f>
        <v>4687.9100000000008</v>
      </c>
      <c r="C293" s="3">
        <f>IF(Inputs!$B$27&lt;&gt;"Ready to model","PENDING INPUTS",M292)</f>
        <v>0</v>
      </c>
      <c r="D293" s="3">
        <f>IF(Inputs!$B$27&lt;&gt;"Ready to model","PENDING INPUTS",ROUND(B293*(IF(A293&lt;=Inputs!$B$13,Inputs!$B$12,Inputs!$B$14))/12,2))</f>
        <v>93.76</v>
      </c>
      <c r="E293" s="3">
        <f>IF(Inputs!$B$27&lt;&gt;"Ready to model","PENDING INPUTS",ROUND(C293*Inputs!$B$5/12,2))</f>
        <v>0</v>
      </c>
      <c r="F293" s="3">
        <f>IF(Inputs!$B$27&lt;&gt;"Ready to model","PENDING INPUTS",MIN(B293+D293,MAX(Inputs!$B$16,ROUND(B293*Inputs!$B$15,2))))</f>
        <v>93.76</v>
      </c>
      <c r="G293" s="3">
        <f>IF(Inputs!$B$27&lt;&gt;"Ready to model","PENDING INPUTS",MIN(C293+E293,Inputs!$B$9))</f>
        <v>0</v>
      </c>
      <c r="H293" s="3">
        <f>IF(Inputs!$B$27&lt;&gt;"Ready to model","PENDING INPUTS",F293+G293)</f>
        <v>93.76</v>
      </c>
      <c r="I293" s="3">
        <f>IF(Inputs!$B$27&lt;&gt;"Ready to model","PENDING INPUTS",MAX(0,F293+G293-H293))</f>
        <v>0</v>
      </c>
      <c r="J293" s="3">
        <f>IF(Inputs!$B$27&lt;&gt;"Ready to model","PENDING INPUTS",IF(F293+G293&gt;H293,IF(F293+G293=0,0,H293*F293/(F293+G293)),MIN(B293+D293,F293+MAX(0,H293-F293-G293-IF((IF(A293&lt;=Inputs!$B$13,Inputs!$B$12,Inputs!$B$14))&lt;Inputs!$B$5,C293+E293-G293,0)))))</f>
        <v>93.76</v>
      </c>
      <c r="K293" s="3">
        <f>IF(Inputs!$B$27&lt;&gt;"Ready to model","PENDING INPUTS",MIN(C293+E293,MAX(0,H293-J293)))</f>
        <v>0</v>
      </c>
      <c r="L293" s="3">
        <f>IF(Inputs!$B$27&lt;&gt;"Ready to model","PENDING INPUTS",MAX(0,B293+D293-J293))</f>
        <v>4687.9100000000008</v>
      </c>
      <c r="M293" s="3">
        <f>IF(Inputs!$B$27&lt;&gt;"Ready to model","PENDING INPUTS",MAX(0,C293+E293-K293))</f>
        <v>0</v>
      </c>
      <c r="N293" s="3">
        <f>IF(Inputs!$B$27&lt;&gt;"Ready to model","PENDING INPUTS",L293+M293)</f>
        <v>4687.9100000000008</v>
      </c>
      <c r="O293" s="3">
        <f>IF(Inputs!$B$27&lt;&gt;"Ready to model","PENDING INPUTS",D293+E293+O292)</f>
        <v>28199.279999999824</v>
      </c>
      <c r="P293" s="3">
        <f>IF(Inputs!$B$27&lt;&gt;"Ready to model","PENDING INPUTS",J293+K293+P292)</f>
        <v>33585.369999999755</v>
      </c>
    </row>
    <row r="294" spans="1:16" ht="27.95" customHeight="1" x14ac:dyDescent="0.25">
      <c r="A294">
        <v>290</v>
      </c>
      <c r="B294" s="3">
        <f>IF(Inputs!$B$27&lt;&gt;"Ready to model","PENDING INPUTS",L293)</f>
        <v>4687.9100000000008</v>
      </c>
      <c r="C294" s="3">
        <f>IF(Inputs!$B$27&lt;&gt;"Ready to model","PENDING INPUTS",M293)</f>
        <v>0</v>
      </c>
      <c r="D294" s="3">
        <f>IF(Inputs!$B$27&lt;&gt;"Ready to model","PENDING INPUTS",ROUND(B294*(IF(A294&lt;=Inputs!$B$13,Inputs!$B$12,Inputs!$B$14))/12,2))</f>
        <v>93.76</v>
      </c>
      <c r="E294" s="3">
        <f>IF(Inputs!$B$27&lt;&gt;"Ready to model","PENDING INPUTS",ROUND(C294*Inputs!$B$5/12,2))</f>
        <v>0</v>
      </c>
      <c r="F294" s="3">
        <f>IF(Inputs!$B$27&lt;&gt;"Ready to model","PENDING INPUTS",MIN(B294+D294,MAX(Inputs!$B$16,ROUND(B294*Inputs!$B$15,2))))</f>
        <v>93.76</v>
      </c>
      <c r="G294" s="3">
        <f>IF(Inputs!$B$27&lt;&gt;"Ready to model","PENDING INPUTS",MIN(C294+E294,Inputs!$B$9))</f>
        <v>0</v>
      </c>
      <c r="H294" s="3">
        <f>IF(Inputs!$B$27&lt;&gt;"Ready to model","PENDING INPUTS",F294+G294)</f>
        <v>93.76</v>
      </c>
      <c r="I294" s="3">
        <f>IF(Inputs!$B$27&lt;&gt;"Ready to model","PENDING INPUTS",MAX(0,F294+G294-H294))</f>
        <v>0</v>
      </c>
      <c r="J294" s="3">
        <f>IF(Inputs!$B$27&lt;&gt;"Ready to model","PENDING INPUTS",IF(F294+G294&gt;H294,IF(F294+G294=0,0,H294*F294/(F294+G294)),MIN(B294+D294,F294+MAX(0,H294-F294-G294-IF((IF(A294&lt;=Inputs!$B$13,Inputs!$B$12,Inputs!$B$14))&lt;Inputs!$B$5,C294+E294-G294,0)))))</f>
        <v>93.76</v>
      </c>
      <c r="K294" s="3">
        <f>IF(Inputs!$B$27&lt;&gt;"Ready to model","PENDING INPUTS",MIN(C294+E294,MAX(0,H294-J294)))</f>
        <v>0</v>
      </c>
      <c r="L294" s="3">
        <f>IF(Inputs!$B$27&lt;&gt;"Ready to model","PENDING INPUTS",MAX(0,B294+D294-J294))</f>
        <v>4687.9100000000008</v>
      </c>
      <c r="M294" s="3">
        <f>IF(Inputs!$B$27&lt;&gt;"Ready to model","PENDING INPUTS",MAX(0,C294+E294-K294))</f>
        <v>0</v>
      </c>
      <c r="N294" s="3">
        <f>IF(Inputs!$B$27&lt;&gt;"Ready to model","PENDING INPUTS",L294+M294)</f>
        <v>4687.9100000000008</v>
      </c>
      <c r="O294" s="3">
        <f>IF(Inputs!$B$27&lt;&gt;"Ready to model","PENDING INPUTS",D294+E294+O293)</f>
        <v>28293.039999999823</v>
      </c>
      <c r="P294" s="3">
        <f>IF(Inputs!$B$27&lt;&gt;"Ready to model","PENDING INPUTS",J294+K294+P293)</f>
        <v>33679.129999999757</v>
      </c>
    </row>
    <row r="295" spans="1:16" ht="27.95" customHeight="1" x14ac:dyDescent="0.25">
      <c r="A295">
        <v>291</v>
      </c>
      <c r="B295" s="3">
        <f>IF(Inputs!$B$27&lt;&gt;"Ready to model","PENDING INPUTS",L294)</f>
        <v>4687.9100000000008</v>
      </c>
      <c r="C295" s="3">
        <f>IF(Inputs!$B$27&lt;&gt;"Ready to model","PENDING INPUTS",M294)</f>
        <v>0</v>
      </c>
      <c r="D295" s="3">
        <f>IF(Inputs!$B$27&lt;&gt;"Ready to model","PENDING INPUTS",ROUND(B295*(IF(A295&lt;=Inputs!$B$13,Inputs!$B$12,Inputs!$B$14))/12,2))</f>
        <v>93.76</v>
      </c>
      <c r="E295" s="3">
        <f>IF(Inputs!$B$27&lt;&gt;"Ready to model","PENDING INPUTS",ROUND(C295*Inputs!$B$5/12,2))</f>
        <v>0</v>
      </c>
      <c r="F295" s="3">
        <f>IF(Inputs!$B$27&lt;&gt;"Ready to model","PENDING INPUTS",MIN(B295+D295,MAX(Inputs!$B$16,ROUND(B295*Inputs!$B$15,2))))</f>
        <v>93.76</v>
      </c>
      <c r="G295" s="3">
        <f>IF(Inputs!$B$27&lt;&gt;"Ready to model","PENDING INPUTS",MIN(C295+E295,Inputs!$B$9))</f>
        <v>0</v>
      </c>
      <c r="H295" s="3">
        <f>IF(Inputs!$B$27&lt;&gt;"Ready to model","PENDING INPUTS",F295+G295)</f>
        <v>93.76</v>
      </c>
      <c r="I295" s="3">
        <f>IF(Inputs!$B$27&lt;&gt;"Ready to model","PENDING INPUTS",MAX(0,F295+G295-H295))</f>
        <v>0</v>
      </c>
      <c r="J295" s="3">
        <f>IF(Inputs!$B$27&lt;&gt;"Ready to model","PENDING INPUTS",IF(F295+G295&gt;H295,IF(F295+G295=0,0,H295*F295/(F295+G295)),MIN(B295+D295,F295+MAX(0,H295-F295-G295-IF((IF(A295&lt;=Inputs!$B$13,Inputs!$B$12,Inputs!$B$14))&lt;Inputs!$B$5,C295+E295-G295,0)))))</f>
        <v>93.76</v>
      </c>
      <c r="K295" s="3">
        <f>IF(Inputs!$B$27&lt;&gt;"Ready to model","PENDING INPUTS",MIN(C295+E295,MAX(0,H295-J295)))</f>
        <v>0</v>
      </c>
      <c r="L295" s="3">
        <f>IF(Inputs!$B$27&lt;&gt;"Ready to model","PENDING INPUTS",MAX(0,B295+D295-J295))</f>
        <v>4687.9100000000008</v>
      </c>
      <c r="M295" s="3">
        <f>IF(Inputs!$B$27&lt;&gt;"Ready to model","PENDING INPUTS",MAX(0,C295+E295-K295))</f>
        <v>0</v>
      </c>
      <c r="N295" s="3">
        <f>IF(Inputs!$B$27&lt;&gt;"Ready to model","PENDING INPUTS",L295+M295)</f>
        <v>4687.9100000000008</v>
      </c>
      <c r="O295" s="3">
        <f>IF(Inputs!$B$27&lt;&gt;"Ready to model","PENDING INPUTS",D295+E295+O294)</f>
        <v>28386.799999999821</v>
      </c>
      <c r="P295" s="3">
        <f>IF(Inputs!$B$27&lt;&gt;"Ready to model","PENDING INPUTS",J295+K295+P294)</f>
        <v>33772.889999999759</v>
      </c>
    </row>
    <row r="296" spans="1:16" ht="27.95" customHeight="1" x14ac:dyDescent="0.25">
      <c r="A296">
        <v>292</v>
      </c>
      <c r="B296" s="3">
        <f>IF(Inputs!$B$27&lt;&gt;"Ready to model","PENDING INPUTS",L295)</f>
        <v>4687.9100000000008</v>
      </c>
      <c r="C296" s="3">
        <f>IF(Inputs!$B$27&lt;&gt;"Ready to model","PENDING INPUTS",M295)</f>
        <v>0</v>
      </c>
      <c r="D296" s="3">
        <f>IF(Inputs!$B$27&lt;&gt;"Ready to model","PENDING INPUTS",ROUND(B296*(IF(A296&lt;=Inputs!$B$13,Inputs!$B$12,Inputs!$B$14))/12,2))</f>
        <v>93.76</v>
      </c>
      <c r="E296" s="3">
        <f>IF(Inputs!$B$27&lt;&gt;"Ready to model","PENDING INPUTS",ROUND(C296*Inputs!$B$5/12,2))</f>
        <v>0</v>
      </c>
      <c r="F296" s="3">
        <f>IF(Inputs!$B$27&lt;&gt;"Ready to model","PENDING INPUTS",MIN(B296+D296,MAX(Inputs!$B$16,ROUND(B296*Inputs!$B$15,2))))</f>
        <v>93.76</v>
      </c>
      <c r="G296" s="3">
        <f>IF(Inputs!$B$27&lt;&gt;"Ready to model","PENDING INPUTS",MIN(C296+E296,Inputs!$B$9))</f>
        <v>0</v>
      </c>
      <c r="H296" s="3">
        <f>IF(Inputs!$B$27&lt;&gt;"Ready to model","PENDING INPUTS",F296+G296)</f>
        <v>93.76</v>
      </c>
      <c r="I296" s="3">
        <f>IF(Inputs!$B$27&lt;&gt;"Ready to model","PENDING INPUTS",MAX(0,F296+G296-H296))</f>
        <v>0</v>
      </c>
      <c r="J296" s="3">
        <f>IF(Inputs!$B$27&lt;&gt;"Ready to model","PENDING INPUTS",IF(F296+G296&gt;H296,IF(F296+G296=0,0,H296*F296/(F296+G296)),MIN(B296+D296,F296+MAX(0,H296-F296-G296-IF((IF(A296&lt;=Inputs!$B$13,Inputs!$B$12,Inputs!$B$14))&lt;Inputs!$B$5,C296+E296-G296,0)))))</f>
        <v>93.76</v>
      </c>
      <c r="K296" s="3">
        <f>IF(Inputs!$B$27&lt;&gt;"Ready to model","PENDING INPUTS",MIN(C296+E296,MAX(0,H296-J296)))</f>
        <v>0</v>
      </c>
      <c r="L296" s="3">
        <f>IF(Inputs!$B$27&lt;&gt;"Ready to model","PENDING INPUTS",MAX(0,B296+D296-J296))</f>
        <v>4687.9100000000008</v>
      </c>
      <c r="M296" s="3">
        <f>IF(Inputs!$B$27&lt;&gt;"Ready to model","PENDING INPUTS",MAX(0,C296+E296-K296))</f>
        <v>0</v>
      </c>
      <c r="N296" s="3">
        <f>IF(Inputs!$B$27&lt;&gt;"Ready to model","PENDING INPUTS",L296+M296)</f>
        <v>4687.9100000000008</v>
      </c>
      <c r="O296" s="3">
        <f>IF(Inputs!$B$27&lt;&gt;"Ready to model","PENDING INPUTS",D296+E296+O295)</f>
        <v>28480.559999999819</v>
      </c>
      <c r="P296" s="3">
        <f>IF(Inputs!$B$27&lt;&gt;"Ready to model","PENDING INPUTS",J296+K296+P295)</f>
        <v>33866.649999999761</v>
      </c>
    </row>
    <row r="297" spans="1:16" ht="27.95" customHeight="1" x14ac:dyDescent="0.25">
      <c r="A297">
        <v>293</v>
      </c>
      <c r="B297" s="3">
        <f>IF(Inputs!$B$27&lt;&gt;"Ready to model","PENDING INPUTS",L296)</f>
        <v>4687.9100000000008</v>
      </c>
      <c r="C297" s="3">
        <f>IF(Inputs!$B$27&lt;&gt;"Ready to model","PENDING INPUTS",M296)</f>
        <v>0</v>
      </c>
      <c r="D297" s="3">
        <f>IF(Inputs!$B$27&lt;&gt;"Ready to model","PENDING INPUTS",ROUND(B297*(IF(A297&lt;=Inputs!$B$13,Inputs!$B$12,Inputs!$B$14))/12,2))</f>
        <v>93.76</v>
      </c>
      <c r="E297" s="3">
        <f>IF(Inputs!$B$27&lt;&gt;"Ready to model","PENDING INPUTS",ROUND(C297*Inputs!$B$5/12,2))</f>
        <v>0</v>
      </c>
      <c r="F297" s="3">
        <f>IF(Inputs!$B$27&lt;&gt;"Ready to model","PENDING INPUTS",MIN(B297+D297,MAX(Inputs!$B$16,ROUND(B297*Inputs!$B$15,2))))</f>
        <v>93.76</v>
      </c>
      <c r="G297" s="3">
        <f>IF(Inputs!$B$27&lt;&gt;"Ready to model","PENDING INPUTS",MIN(C297+E297,Inputs!$B$9))</f>
        <v>0</v>
      </c>
      <c r="H297" s="3">
        <f>IF(Inputs!$B$27&lt;&gt;"Ready to model","PENDING INPUTS",F297+G297)</f>
        <v>93.76</v>
      </c>
      <c r="I297" s="3">
        <f>IF(Inputs!$B$27&lt;&gt;"Ready to model","PENDING INPUTS",MAX(0,F297+G297-H297))</f>
        <v>0</v>
      </c>
      <c r="J297" s="3">
        <f>IF(Inputs!$B$27&lt;&gt;"Ready to model","PENDING INPUTS",IF(F297+G297&gt;H297,IF(F297+G297=0,0,H297*F297/(F297+G297)),MIN(B297+D297,F297+MAX(0,H297-F297-G297-IF((IF(A297&lt;=Inputs!$B$13,Inputs!$B$12,Inputs!$B$14))&lt;Inputs!$B$5,C297+E297-G297,0)))))</f>
        <v>93.76</v>
      </c>
      <c r="K297" s="3">
        <f>IF(Inputs!$B$27&lt;&gt;"Ready to model","PENDING INPUTS",MIN(C297+E297,MAX(0,H297-J297)))</f>
        <v>0</v>
      </c>
      <c r="L297" s="3">
        <f>IF(Inputs!$B$27&lt;&gt;"Ready to model","PENDING INPUTS",MAX(0,B297+D297-J297))</f>
        <v>4687.9100000000008</v>
      </c>
      <c r="M297" s="3">
        <f>IF(Inputs!$B$27&lt;&gt;"Ready to model","PENDING INPUTS",MAX(0,C297+E297-K297))</f>
        <v>0</v>
      </c>
      <c r="N297" s="3">
        <f>IF(Inputs!$B$27&lt;&gt;"Ready to model","PENDING INPUTS",L297+M297)</f>
        <v>4687.9100000000008</v>
      </c>
      <c r="O297" s="3">
        <f>IF(Inputs!$B$27&lt;&gt;"Ready to model","PENDING INPUTS",D297+E297+O296)</f>
        <v>28574.319999999818</v>
      </c>
      <c r="P297" s="3">
        <f>IF(Inputs!$B$27&lt;&gt;"Ready to model","PENDING INPUTS",J297+K297+P296)</f>
        <v>33960.409999999763</v>
      </c>
    </row>
    <row r="298" spans="1:16" ht="27.95" customHeight="1" x14ac:dyDescent="0.25">
      <c r="A298">
        <v>294</v>
      </c>
      <c r="B298" s="3">
        <f>IF(Inputs!$B$27&lt;&gt;"Ready to model","PENDING INPUTS",L297)</f>
        <v>4687.9100000000008</v>
      </c>
      <c r="C298" s="3">
        <f>IF(Inputs!$B$27&lt;&gt;"Ready to model","PENDING INPUTS",M297)</f>
        <v>0</v>
      </c>
      <c r="D298" s="3">
        <f>IF(Inputs!$B$27&lt;&gt;"Ready to model","PENDING INPUTS",ROUND(B298*(IF(A298&lt;=Inputs!$B$13,Inputs!$B$12,Inputs!$B$14))/12,2))</f>
        <v>93.76</v>
      </c>
      <c r="E298" s="3">
        <f>IF(Inputs!$B$27&lt;&gt;"Ready to model","PENDING INPUTS",ROUND(C298*Inputs!$B$5/12,2))</f>
        <v>0</v>
      </c>
      <c r="F298" s="3">
        <f>IF(Inputs!$B$27&lt;&gt;"Ready to model","PENDING INPUTS",MIN(B298+D298,MAX(Inputs!$B$16,ROUND(B298*Inputs!$B$15,2))))</f>
        <v>93.76</v>
      </c>
      <c r="G298" s="3">
        <f>IF(Inputs!$B$27&lt;&gt;"Ready to model","PENDING INPUTS",MIN(C298+E298,Inputs!$B$9))</f>
        <v>0</v>
      </c>
      <c r="H298" s="3">
        <f>IF(Inputs!$B$27&lt;&gt;"Ready to model","PENDING INPUTS",F298+G298)</f>
        <v>93.76</v>
      </c>
      <c r="I298" s="3">
        <f>IF(Inputs!$B$27&lt;&gt;"Ready to model","PENDING INPUTS",MAX(0,F298+G298-H298))</f>
        <v>0</v>
      </c>
      <c r="J298" s="3">
        <f>IF(Inputs!$B$27&lt;&gt;"Ready to model","PENDING INPUTS",IF(F298+G298&gt;H298,IF(F298+G298=0,0,H298*F298/(F298+G298)),MIN(B298+D298,F298+MAX(0,H298-F298-G298-IF((IF(A298&lt;=Inputs!$B$13,Inputs!$B$12,Inputs!$B$14))&lt;Inputs!$B$5,C298+E298-G298,0)))))</f>
        <v>93.76</v>
      </c>
      <c r="K298" s="3">
        <f>IF(Inputs!$B$27&lt;&gt;"Ready to model","PENDING INPUTS",MIN(C298+E298,MAX(0,H298-J298)))</f>
        <v>0</v>
      </c>
      <c r="L298" s="3">
        <f>IF(Inputs!$B$27&lt;&gt;"Ready to model","PENDING INPUTS",MAX(0,B298+D298-J298))</f>
        <v>4687.9100000000008</v>
      </c>
      <c r="M298" s="3">
        <f>IF(Inputs!$B$27&lt;&gt;"Ready to model","PENDING INPUTS",MAX(0,C298+E298-K298))</f>
        <v>0</v>
      </c>
      <c r="N298" s="3">
        <f>IF(Inputs!$B$27&lt;&gt;"Ready to model","PENDING INPUTS",L298+M298)</f>
        <v>4687.9100000000008</v>
      </c>
      <c r="O298" s="3">
        <f>IF(Inputs!$B$27&lt;&gt;"Ready to model","PENDING INPUTS",D298+E298+O297)</f>
        <v>28668.079999999816</v>
      </c>
      <c r="P298" s="3">
        <f>IF(Inputs!$B$27&lt;&gt;"Ready to model","PENDING INPUTS",J298+K298+P297)</f>
        <v>34054.169999999765</v>
      </c>
    </row>
    <row r="299" spans="1:16" ht="27.95" customHeight="1" x14ac:dyDescent="0.25">
      <c r="A299">
        <v>295</v>
      </c>
      <c r="B299" s="3">
        <f>IF(Inputs!$B$27&lt;&gt;"Ready to model","PENDING INPUTS",L298)</f>
        <v>4687.9100000000008</v>
      </c>
      <c r="C299" s="3">
        <f>IF(Inputs!$B$27&lt;&gt;"Ready to model","PENDING INPUTS",M298)</f>
        <v>0</v>
      </c>
      <c r="D299" s="3">
        <f>IF(Inputs!$B$27&lt;&gt;"Ready to model","PENDING INPUTS",ROUND(B299*(IF(A299&lt;=Inputs!$B$13,Inputs!$B$12,Inputs!$B$14))/12,2))</f>
        <v>93.76</v>
      </c>
      <c r="E299" s="3">
        <f>IF(Inputs!$B$27&lt;&gt;"Ready to model","PENDING INPUTS",ROUND(C299*Inputs!$B$5/12,2))</f>
        <v>0</v>
      </c>
      <c r="F299" s="3">
        <f>IF(Inputs!$B$27&lt;&gt;"Ready to model","PENDING INPUTS",MIN(B299+D299,MAX(Inputs!$B$16,ROUND(B299*Inputs!$B$15,2))))</f>
        <v>93.76</v>
      </c>
      <c r="G299" s="3">
        <f>IF(Inputs!$B$27&lt;&gt;"Ready to model","PENDING INPUTS",MIN(C299+E299,Inputs!$B$9))</f>
        <v>0</v>
      </c>
      <c r="H299" s="3">
        <f>IF(Inputs!$B$27&lt;&gt;"Ready to model","PENDING INPUTS",F299+G299)</f>
        <v>93.76</v>
      </c>
      <c r="I299" s="3">
        <f>IF(Inputs!$B$27&lt;&gt;"Ready to model","PENDING INPUTS",MAX(0,F299+G299-H299))</f>
        <v>0</v>
      </c>
      <c r="J299" s="3">
        <f>IF(Inputs!$B$27&lt;&gt;"Ready to model","PENDING INPUTS",IF(F299+G299&gt;H299,IF(F299+G299=0,0,H299*F299/(F299+G299)),MIN(B299+D299,F299+MAX(0,H299-F299-G299-IF((IF(A299&lt;=Inputs!$B$13,Inputs!$B$12,Inputs!$B$14))&lt;Inputs!$B$5,C299+E299-G299,0)))))</f>
        <v>93.76</v>
      </c>
      <c r="K299" s="3">
        <f>IF(Inputs!$B$27&lt;&gt;"Ready to model","PENDING INPUTS",MIN(C299+E299,MAX(0,H299-J299)))</f>
        <v>0</v>
      </c>
      <c r="L299" s="3">
        <f>IF(Inputs!$B$27&lt;&gt;"Ready to model","PENDING INPUTS",MAX(0,B299+D299-J299))</f>
        <v>4687.9100000000008</v>
      </c>
      <c r="M299" s="3">
        <f>IF(Inputs!$B$27&lt;&gt;"Ready to model","PENDING INPUTS",MAX(0,C299+E299-K299))</f>
        <v>0</v>
      </c>
      <c r="N299" s="3">
        <f>IF(Inputs!$B$27&lt;&gt;"Ready to model","PENDING INPUTS",L299+M299)</f>
        <v>4687.9100000000008</v>
      </c>
      <c r="O299" s="3">
        <f>IF(Inputs!$B$27&lt;&gt;"Ready to model","PENDING INPUTS",D299+E299+O298)</f>
        <v>28761.839999999815</v>
      </c>
      <c r="P299" s="3">
        <f>IF(Inputs!$B$27&lt;&gt;"Ready to model","PENDING INPUTS",J299+K299+P298)</f>
        <v>34147.929999999767</v>
      </c>
    </row>
    <row r="300" spans="1:16" ht="27.95" customHeight="1" x14ac:dyDescent="0.25">
      <c r="A300">
        <v>296</v>
      </c>
      <c r="B300" s="3">
        <f>IF(Inputs!$B$27&lt;&gt;"Ready to model","PENDING INPUTS",L299)</f>
        <v>4687.9100000000008</v>
      </c>
      <c r="C300" s="3">
        <f>IF(Inputs!$B$27&lt;&gt;"Ready to model","PENDING INPUTS",M299)</f>
        <v>0</v>
      </c>
      <c r="D300" s="3">
        <f>IF(Inputs!$B$27&lt;&gt;"Ready to model","PENDING INPUTS",ROUND(B300*(IF(A300&lt;=Inputs!$B$13,Inputs!$B$12,Inputs!$B$14))/12,2))</f>
        <v>93.76</v>
      </c>
      <c r="E300" s="3">
        <f>IF(Inputs!$B$27&lt;&gt;"Ready to model","PENDING INPUTS",ROUND(C300*Inputs!$B$5/12,2))</f>
        <v>0</v>
      </c>
      <c r="F300" s="3">
        <f>IF(Inputs!$B$27&lt;&gt;"Ready to model","PENDING INPUTS",MIN(B300+D300,MAX(Inputs!$B$16,ROUND(B300*Inputs!$B$15,2))))</f>
        <v>93.76</v>
      </c>
      <c r="G300" s="3">
        <f>IF(Inputs!$B$27&lt;&gt;"Ready to model","PENDING INPUTS",MIN(C300+E300,Inputs!$B$9))</f>
        <v>0</v>
      </c>
      <c r="H300" s="3">
        <f>IF(Inputs!$B$27&lt;&gt;"Ready to model","PENDING INPUTS",F300+G300)</f>
        <v>93.76</v>
      </c>
      <c r="I300" s="3">
        <f>IF(Inputs!$B$27&lt;&gt;"Ready to model","PENDING INPUTS",MAX(0,F300+G300-H300))</f>
        <v>0</v>
      </c>
      <c r="J300" s="3">
        <f>IF(Inputs!$B$27&lt;&gt;"Ready to model","PENDING INPUTS",IF(F300+G300&gt;H300,IF(F300+G300=0,0,H300*F300/(F300+G300)),MIN(B300+D300,F300+MAX(0,H300-F300-G300-IF((IF(A300&lt;=Inputs!$B$13,Inputs!$B$12,Inputs!$B$14))&lt;Inputs!$B$5,C300+E300-G300,0)))))</f>
        <v>93.76</v>
      </c>
      <c r="K300" s="3">
        <f>IF(Inputs!$B$27&lt;&gt;"Ready to model","PENDING INPUTS",MIN(C300+E300,MAX(0,H300-J300)))</f>
        <v>0</v>
      </c>
      <c r="L300" s="3">
        <f>IF(Inputs!$B$27&lt;&gt;"Ready to model","PENDING INPUTS",MAX(0,B300+D300-J300))</f>
        <v>4687.9100000000008</v>
      </c>
      <c r="M300" s="3">
        <f>IF(Inputs!$B$27&lt;&gt;"Ready to model","PENDING INPUTS",MAX(0,C300+E300-K300))</f>
        <v>0</v>
      </c>
      <c r="N300" s="3">
        <f>IF(Inputs!$B$27&lt;&gt;"Ready to model","PENDING INPUTS",L300+M300)</f>
        <v>4687.9100000000008</v>
      </c>
      <c r="O300" s="3">
        <f>IF(Inputs!$B$27&lt;&gt;"Ready to model","PENDING INPUTS",D300+E300+O299)</f>
        <v>28855.599999999813</v>
      </c>
      <c r="P300" s="3">
        <f>IF(Inputs!$B$27&lt;&gt;"Ready to model","PENDING INPUTS",J300+K300+P299)</f>
        <v>34241.689999999769</v>
      </c>
    </row>
    <row r="301" spans="1:16" ht="27.95" customHeight="1" x14ac:dyDescent="0.25">
      <c r="A301">
        <v>297</v>
      </c>
      <c r="B301" s="3">
        <f>IF(Inputs!$B$27&lt;&gt;"Ready to model","PENDING INPUTS",L300)</f>
        <v>4687.9100000000008</v>
      </c>
      <c r="C301" s="3">
        <f>IF(Inputs!$B$27&lt;&gt;"Ready to model","PENDING INPUTS",M300)</f>
        <v>0</v>
      </c>
      <c r="D301" s="3">
        <f>IF(Inputs!$B$27&lt;&gt;"Ready to model","PENDING INPUTS",ROUND(B301*(IF(A301&lt;=Inputs!$B$13,Inputs!$B$12,Inputs!$B$14))/12,2))</f>
        <v>93.76</v>
      </c>
      <c r="E301" s="3">
        <f>IF(Inputs!$B$27&lt;&gt;"Ready to model","PENDING INPUTS",ROUND(C301*Inputs!$B$5/12,2))</f>
        <v>0</v>
      </c>
      <c r="F301" s="3">
        <f>IF(Inputs!$B$27&lt;&gt;"Ready to model","PENDING INPUTS",MIN(B301+D301,MAX(Inputs!$B$16,ROUND(B301*Inputs!$B$15,2))))</f>
        <v>93.76</v>
      </c>
      <c r="G301" s="3">
        <f>IF(Inputs!$B$27&lt;&gt;"Ready to model","PENDING INPUTS",MIN(C301+E301,Inputs!$B$9))</f>
        <v>0</v>
      </c>
      <c r="H301" s="3">
        <f>IF(Inputs!$B$27&lt;&gt;"Ready to model","PENDING INPUTS",F301+G301)</f>
        <v>93.76</v>
      </c>
      <c r="I301" s="3">
        <f>IF(Inputs!$B$27&lt;&gt;"Ready to model","PENDING INPUTS",MAX(0,F301+G301-H301))</f>
        <v>0</v>
      </c>
      <c r="J301" s="3">
        <f>IF(Inputs!$B$27&lt;&gt;"Ready to model","PENDING INPUTS",IF(F301+G301&gt;H301,IF(F301+G301=0,0,H301*F301/(F301+G301)),MIN(B301+D301,F301+MAX(0,H301-F301-G301-IF((IF(A301&lt;=Inputs!$B$13,Inputs!$B$12,Inputs!$B$14))&lt;Inputs!$B$5,C301+E301-G301,0)))))</f>
        <v>93.76</v>
      </c>
      <c r="K301" s="3">
        <f>IF(Inputs!$B$27&lt;&gt;"Ready to model","PENDING INPUTS",MIN(C301+E301,MAX(0,H301-J301)))</f>
        <v>0</v>
      </c>
      <c r="L301" s="3">
        <f>IF(Inputs!$B$27&lt;&gt;"Ready to model","PENDING INPUTS",MAX(0,B301+D301-J301))</f>
        <v>4687.9100000000008</v>
      </c>
      <c r="M301" s="3">
        <f>IF(Inputs!$B$27&lt;&gt;"Ready to model","PENDING INPUTS",MAX(0,C301+E301-K301))</f>
        <v>0</v>
      </c>
      <c r="N301" s="3">
        <f>IF(Inputs!$B$27&lt;&gt;"Ready to model","PENDING INPUTS",L301+M301)</f>
        <v>4687.9100000000008</v>
      </c>
      <c r="O301" s="3">
        <f>IF(Inputs!$B$27&lt;&gt;"Ready to model","PENDING INPUTS",D301+E301+O300)</f>
        <v>28949.359999999811</v>
      </c>
      <c r="P301" s="3">
        <f>IF(Inputs!$B$27&lt;&gt;"Ready to model","PENDING INPUTS",J301+K301+P300)</f>
        <v>34335.449999999772</v>
      </c>
    </row>
    <row r="302" spans="1:16" ht="27.95" customHeight="1" x14ac:dyDescent="0.25">
      <c r="A302">
        <v>298</v>
      </c>
      <c r="B302" s="3">
        <f>IF(Inputs!$B$27&lt;&gt;"Ready to model","PENDING INPUTS",L301)</f>
        <v>4687.9100000000008</v>
      </c>
      <c r="C302" s="3">
        <f>IF(Inputs!$B$27&lt;&gt;"Ready to model","PENDING INPUTS",M301)</f>
        <v>0</v>
      </c>
      <c r="D302" s="3">
        <f>IF(Inputs!$B$27&lt;&gt;"Ready to model","PENDING INPUTS",ROUND(B302*(IF(A302&lt;=Inputs!$B$13,Inputs!$B$12,Inputs!$B$14))/12,2))</f>
        <v>93.76</v>
      </c>
      <c r="E302" s="3">
        <f>IF(Inputs!$B$27&lt;&gt;"Ready to model","PENDING INPUTS",ROUND(C302*Inputs!$B$5/12,2))</f>
        <v>0</v>
      </c>
      <c r="F302" s="3">
        <f>IF(Inputs!$B$27&lt;&gt;"Ready to model","PENDING INPUTS",MIN(B302+D302,MAX(Inputs!$B$16,ROUND(B302*Inputs!$B$15,2))))</f>
        <v>93.76</v>
      </c>
      <c r="G302" s="3">
        <f>IF(Inputs!$B$27&lt;&gt;"Ready to model","PENDING INPUTS",MIN(C302+E302,Inputs!$B$9))</f>
        <v>0</v>
      </c>
      <c r="H302" s="3">
        <f>IF(Inputs!$B$27&lt;&gt;"Ready to model","PENDING INPUTS",F302+G302)</f>
        <v>93.76</v>
      </c>
      <c r="I302" s="3">
        <f>IF(Inputs!$B$27&lt;&gt;"Ready to model","PENDING INPUTS",MAX(0,F302+G302-H302))</f>
        <v>0</v>
      </c>
      <c r="J302" s="3">
        <f>IF(Inputs!$B$27&lt;&gt;"Ready to model","PENDING INPUTS",IF(F302+G302&gt;H302,IF(F302+G302=0,0,H302*F302/(F302+G302)),MIN(B302+D302,F302+MAX(0,H302-F302-G302-IF((IF(A302&lt;=Inputs!$B$13,Inputs!$B$12,Inputs!$B$14))&lt;Inputs!$B$5,C302+E302-G302,0)))))</f>
        <v>93.76</v>
      </c>
      <c r="K302" s="3">
        <f>IF(Inputs!$B$27&lt;&gt;"Ready to model","PENDING INPUTS",MIN(C302+E302,MAX(0,H302-J302)))</f>
        <v>0</v>
      </c>
      <c r="L302" s="3">
        <f>IF(Inputs!$B$27&lt;&gt;"Ready to model","PENDING INPUTS",MAX(0,B302+D302-J302))</f>
        <v>4687.9100000000008</v>
      </c>
      <c r="M302" s="3">
        <f>IF(Inputs!$B$27&lt;&gt;"Ready to model","PENDING INPUTS",MAX(0,C302+E302-K302))</f>
        <v>0</v>
      </c>
      <c r="N302" s="3">
        <f>IF(Inputs!$B$27&lt;&gt;"Ready to model","PENDING INPUTS",L302+M302)</f>
        <v>4687.9100000000008</v>
      </c>
      <c r="O302" s="3">
        <f>IF(Inputs!$B$27&lt;&gt;"Ready to model","PENDING INPUTS",D302+E302+O301)</f>
        <v>29043.11999999981</v>
      </c>
      <c r="P302" s="3">
        <f>IF(Inputs!$B$27&lt;&gt;"Ready to model","PENDING INPUTS",J302+K302+P301)</f>
        <v>34429.209999999774</v>
      </c>
    </row>
    <row r="303" spans="1:16" ht="27.95" customHeight="1" x14ac:dyDescent="0.25">
      <c r="A303">
        <v>299</v>
      </c>
      <c r="B303" s="3">
        <f>IF(Inputs!$B$27&lt;&gt;"Ready to model","PENDING INPUTS",L302)</f>
        <v>4687.9100000000008</v>
      </c>
      <c r="C303" s="3">
        <f>IF(Inputs!$B$27&lt;&gt;"Ready to model","PENDING INPUTS",M302)</f>
        <v>0</v>
      </c>
      <c r="D303" s="3">
        <f>IF(Inputs!$B$27&lt;&gt;"Ready to model","PENDING INPUTS",ROUND(B303*(IF(A303&lt;=Inputs!$B$13,Inputs!$B$12,Inputs!$B$14))/12,2))</f>
        <v>93.76</v>
      </c>
      <c r="E303" s="3">
        <f>IF(Inputs!$B$27&lt;&gt;"Ready to model","PENDING INPUTS",ROUND(C303*Inputs!$B$5/12,2))</f>
        <v>0</v>
      </c>
      <c r="F303" s="3">
        <f>IF(Inputs!$B$27&lt;&gt;"Ready to model","PENDING INPUTS",MIN(B303+D303,MAX(Inputs!$B$16,ROUND(B303*Inputs!$B$15,2))))</f>
        <v>93.76</v>
      </c>
      <c r="G303" s="3">
        <f>IF(Inputs!$B$27&lt;&gt;"Ready to model","PENDING INPUTS",MIN(C303+E303,Inputs!$B$9))</f>
        <v>0</v>
      </c>
      <c r="H303" s="3">
        <f>IF(Inputs!$B$27&lt;&gt;"Ready to model","PENDING INPUTS",F303+G303)</f>
        <v>93.76</v>
      </c>
      <c r="I303" s="3">
        <f>IF(Inputs!$B$27&lt;&gt;"Ready to model","PENDING INPUTS",MAX(0,F303+G303-H303))</f>
        <v>0</v>
      </c>
      <c r="J303" s="3">
        <f>IF(Inputs!$B$27&lt;&gt;"Ready to model","PENDING INPUTS",IF(F303+G303&gt;H303,IF(F303+G303=0,0,H303*F303/(F303+G303)),MIN(B303+D303,F303+MAX(0,H303-F303-G303-IF((IF(A303&lt;=Inputs!$B$13,Inputs!$B$12,Inputs!$B$14))&lt;Inputs!$B$5,C303+E303-G303,0)))))</f>
        <v>93.76</v>
      </c>
      <c r="K303" s="3">
        <f>IF(Inputs!$B$27&lt;&gt;"Ready to model","PENDING INPUTS",MIN(C303+E303,MAX(0,H303-J303)))</f>
        <v>0</v>
      </c>
      <c r="L303" s="3">
        <f>IF(Inputs!$B$27&lt;&gt;"Ready to model","PENDING INPUTS",MAX(0,B303+D303-J303))</f>
        <v>4687.9100000000008</v>
      </c>
      <c r="M303" s="3">
        <f>IF(Inputs!$B$27&lt;&gt;"Ready to model","PENDING INPUTS",MAX(0,C303+E303-K303))</f>
        <v>0</v>
      </c>
      <c r="N303" s="3">
        <f>IF(Inputs!$B$27&lt;&gt;"Ready to model","PENDING INPUTS",L303+M303)</f>
        <v>4687.9100000000008</v>
      </c>
      <c r="O303" s="3">
        <f>IF(Inputs!$B$27&lt;&gt;"Ready to model","PENDING INPUTS",D303+E303+O302)</f>
        <v>29136.879999999808</v>
      </c>
      <c r="P303" s="3">
        <f>IF(Inputs!$B$27&lt;&gt;"Ready to model","PENDING INPUTS",J303+K303+P302)</f>
        <v>34522.969999999776</v>
      </c>
    </row>
    <row r="304" spans="1:16" ht="27.95" customHeight="1" x14ac:dyDescent="0.25">
      <c r="A304">
        <v>300</v>
      </c>
      <c r="B304" s="3">
        <f>IF(Inputs!$B$27&lt;&gt;"Ready to model","PENDING INPUTS",L303)</f>
        <v>4687.9100000000008</v>
      </c>
      <c r="C304" s="3">
        <f>IF(Inputs!$B$27&lt;&gt;"Ready to model","PENDING INPUTS",M303)</f>
        <v>0</v>
      </c>
      <c r="D304" s="3">
        <f>IF(Inputs!$B$27&lt;&gt;"Ready to model","PENDING INPUTS",ROUND(B304*(IF(A304&lt;=Inputs!$B$13,Inputs!$B$12,Inputs!$B$14))/12,2))</f>
        <v>93.76</v>
      </c>
      <c r="E304" s="3">
        <f>IF(Inputs!$B$27&lt;&gt;"Ready to model","PENDING INPUTS",ROUND(C304*Inputs!$B$5/12,2))</f>
        <v>0</v>
      </c>
      <c r="F304" s="3">
        <f>IF(Inputs!$B$27&lt;&gt;"Ready to model","PENDING INPUTS",MIN(B304+D304,MAX(Inputs!$B$16,ROUND(B304*Inputs!$B$15,2))))</f>
        <v>93.76</v>
      </c>
      <c r="G304" s="3">
        <f>IF(Inputs!$B$27&lt;&gt;"Ready to model","PENDING INPUTS",MIN(C304+E304,Inputs!$B$9))</f>
        <v>0</v>
      </c>
      <c r="H304" s="3">
        <f>IF(Inputs!$B$27&lt;&gt;"Ready to model","PENDING INPUTS",F304+G304)</f>
        <v>93.76</v>
      </c>
      <c r="I304" s="3">
        <f>IF(Inputs!$B$27&lt;&gt;"Ready to model","PENDING INPUTS",MAX(0,F304+G304-H304))</f>
        <v>0</v>
      </c>
      <c r="J304" s="3">
        <f>IF(Inputs!$B$27&lt;&gt;"Ready to model","PENDING INPUTS",IF(F304+G304&gt;H304,IF(F304+G304=0,0,H304*F304/(F304+G304)),MIN(B304+D304,F304+MAX(0,H304-F304-G304-IF((IF(A304&lt;=Inputs!$B$13,Inputs!$B$12,Inputs!$B$14))&lt;Inputs!$B$5,C304+E304-G304,0)))))</f>
        <v>93.76</v>
      </c>
      <c r="K304" s="3">
        <f>IF(Inputs!$B$27&lt;&gt;"Ready to model","PENDING INPUTS",MIN(C304+E304,MAX(0,H304-J304)))</f>
        <v>0</v>
      </c>
      <c r="L304" s="3">
        <f>IF(Inputs!$B$27&lt;&gt;"Ready to model","PENDING INPUTS",MAX(0,B304+D304-J304))</f>
        <v>4687.9100000000008</v>
      </c>
      <c r="M304" s="3">
        <f>IF(Inputs!$B$27&lt;&gt;"Ready to model","PENDING INPUTS",MAX(0,C304+E304-K304))</f>
        <v>0</v>
      </c>
      <c r="N304" s="3">
        <f>IF(Inputs!$B$27&lt;&gt;"Ready to model","PENDING INPUTS",L304+M304)</f>
        <v>4687.9100000000008</v>
      </c>
      <c r="O304" s="3">
        <f>IF(Inputs!$B$27&lt;&gt;"Ready to model","PENDING INPUTS",D304+E304+O303)</f>
        <v>29230.639999999807</v>
      </c>
      <c r="P304" s="3">
        <f>IF(Inputs!$B$27&lt;&gt;"Ready to model","PENDING INPUTS",J304+K304+P303)</f>
        <v>34616.729999999778</v>
      </c>
    </row>
    <row r="305" spans="1:16" ht="27.95" customHeight="1" x14ac:dyDescent="0.25">
      <c r="A305">
        <v>301</v>
      </c>
      <c r="B305" s="3">
        <f>IF(Inputs!$B$27&lt;&gt;"Ready to model","PENDING INPUTS",L304)</f>
        <v>4687.9100000000008</v>
      </c>
      <c r="C305" s="3">
        <f>IF(Inputs!$B$27&lt;&gt;"Ready to model","PENDING INPUTS",M304)</f>
        <v>0</v>
      </c>
      <c r="D305" s="3">
        <f>IF(Inputs!$B$27&lt;&gt;"Ready to model","PENDING INPUTS",ROUND(B305*(IF(A305&lt;=Inputs!$B$13,Inputs!$B$12,Inputs!$B$14))/12,2))</f>
        <v>93.76</v>
      </c>
      <c r="E305" s="3">
        <f>IF(Inputs!$B$27&lt;&gt;"Ready to model","PENDING INPUTS",ROUND(C305*Inputs!$B$5/12,2))</f>
        <v>0</v>
      </c>
      <c r="F305" s="3">
        <f>IF(Inputs!$B$27&lt;&gt;"Ready to model","PENDING INPUTS",MIN(B305+D305,MAX(Inputs!$B$16,ROUND(B305*Inputs!$B$15,2))))</f>
        <v>93.76</v>
      </c>
      <c r="G305" s="3">
        <f>IF(Inputs!$B$27&lt;&gt;"Ready to model","PENDING INPUTS",MIN(C305+E305,Inputs!$B$9))</f>
        <v>0</v>
      </c>
      <c r="H305" s="3">
        <f>IF(Inputs!$B$27&lt;&gt;"Ready to model","PENDING INPUTS",F305+G305)</f>
        <v>93.76</v>
      </c>
      <c r="I305" s="3">
        <f>IF(Inputs!$B$27&lt;&gt;"Ready to model","PENDING INPUTS",MAX(0,F305+G305-H305))</f>
        <v>0</v>
      </c>
      <c r="J305" s="3">
        <f>IF(Inputs!$B$27&lt;&gt;"Ready to model","PENDING INPUTS",IF(F305+G305&gt;H305,IF(F305+G305=0,0,H305*F305/(F305+G305)),MIN(B305+D305,F305+MAX(0,H305-F305-G305-IF((IF(A305&lt;=Inputs!$B$13,Inputs!$B$12,Inputs!$B$14))&lt;Inputs!$B$5,C305+E305-G305,0)))))</f>
        <v>93.76</v>
      </c>
      <c r="K305" s="3">
        <f>IF(Inputs!$B$27&lt;&gt;"Ready to model","PENDING INPUTS",MIN(C305+E305,MAX(0,H305-J305)))</f>
        <v>0</v>
      </c>
      <c r="L305" s="3">
        <f>IF(Inputs!$B$27&lt;&gt;"Ready to model","PENDING INPUTS",MAX(0,B305+D305-J305))</f>
        <v>4687.9100000000008</v>
      </c>
      <c r="M305" s="3">
        <f>IF(Inputs!$B$27&lt;&gt;"Ready to model","PENDING INPUTS",MAX(0,C305+E305-K305))</f>
        <v>0</v>
      </c>
      <c r="N305" s="3">
        <f>IF(Inputs!$B$27&lt;&gt;"Ready to model","PENDING INPUTS",L305+M305)</f>
        <v>4687.9100000000008</v>
      </c>
      <c r="O305" s="3">
        <f>IF(Inputs!$B$27&lt;&gt;"Ready to model","PENDING INPUTS",D305+E305+O304)</f>
        <v>29324.399999999805</v>
      </c>
      <c r="P305" s="3">
        <f>IF(Inputs!$B$27&lt;&gt;"Ready to model","PENDING INPUTS",J305+K305+P304)</f>
        <v>34710.48999999978</v>
      </c>
    </row>
    <row r="306" spans="1:16" ht="27.95" customHeight="1" x14ac:dyDescent="0.25">
      <c r="A306">
        <v>302</v>
      </c>
      <c r="B306" s="3">
        <f>IF(Inputs!$B$27&lt;&gt;"Ready to model","PENDING INPUTS",L305)</f>
        <v>4687.9100000000008</v>
      </c>
      <c r="C306" s="3">
        <f>IF(Inputs!$B$27&lt;&gt;"Ready to model","PENDING INPUTS",M305)</f>
        <v>0</v>
      </c>
      <c r="D306" s="3">
        <f>IF(Inputs!$B$27&lt;&gt;"Ready to model","PENDING INPUTS",ROUND(B306*(IF(A306&lt;=Inputs!$B$13,Inputs!$B$12,Inputs!$B$14))/12,2))</f>
        <v>93.76</v>
      </c>
      <c r="E306" s="3">
        <f>IF(Inputs!$B$27&lt;&gt;"Ready to model","PENDING INPUTS",ROUND(C306*Inputs!$B$5/12,2))</f>
        <v>0</v>
      </c>
      <c r="F306" s="3">
        <f>IF(Inputs!$B$27&lt;&gt;"Ready to model","PENDING INPUTS",MIN(B306+D306,MAX(Inputs!$B$16,ROUND(B306*Inputs!$B$15,2))))</f>
        <v>93.76</v>
      </c>
      <c r="G306" s="3">
        <f>IF(Inputs!$B$27&lt;&gt;"Ready to model","PENDING INPUTS",MIN(C306+E306,Inputs!$B$9))</f>
        <v>0</v>
      </c>
      <c r="H306" s="3">
        <f>IF(Inputs!$B$27&lt;&gt;"Ready to model","PENDING INPUTS",F306+G306)</f>
        <v>93.76</v>
      </c>
      <c r="I306" s="3">
        <f>IF(Inputs!$B$27&lt;&gt;"Ready to model","PENDING INPUTS",MAX(0,F306+G306-H306))</f>
        <v>0</v>
      </c>
      <c r="J306" s="3">
        <f>IF(Inputs!$B$27&lt;&gt;"Ready to model","PENDING INPUTS",IF(F306+G306&gt;H306,IF(F306+G306=0,0,H306*F306/(F306+G306)),MIN(B306+D306,F306+MAX(0,H306-F306-G306-IF((IF(A306&lt;=Inputs!$B$13,Inputs!$B$12,Inputs!$B$14))&lt;Inputs!$B$5,C306+E306-G306,0)))))</f>
        <v>93.76</v>
      </c>
      <c r="K306" s="3">
        <f>IF(Inputs!$B$27&lt;&gt;"Ready to model","PENDING INPUTS",MIN(C306+E306,MAX(0,H306-J306)))</f>
        <v>0</v>
      </c>
      <c r="L306" s="3">
        <f>IF(Inputs!$B$27&lt;&gt;"Ready to model","PENDING INPUTS",MAX(0,B306+D306-J306))</f>
        <v>4687.9100000000008</v>
      </c>
      <c r="M306" s="3">
        <f>IF(Inputs!$B$27&lt;&gt;"Ready to model","PENDING INPUTS",MAX(0,C306+E306-K306))</f>
        <v>0</v>
      </c>
      <c r="N306" s="3">
        <f>IF(Inputs!$B$27&lt;&gt;"Ready to model","PENDING INPUTS",L306+M306)</f>
        <v>4687.9100000000008</v>
      </c>
      <c r="O306" s="3">
        <f>IF(Inputs!$B$27&lt;&gt;"Ready to model","PENDING INPUTS",D306+E306+O305)</f>
        <v>29418.159999999803</v>
      </c>
      <c r="P306" s="3">
        <f>IF(Inputs!$B$27&lt;&gt;"Ready to model","PENDING INPUTS",J306+K306+P305)</f>
        <v>34804.249999999782</v>
      </c>
    </row>
    <row r="307" spans="1:16" ht="27.95" customHeight="1" x14ac:dyDescent="0.25">
      <c r="A307">
        <v>303</v>
      </c>
      <c r="B307" s="3">
        <f>IF(Inputs!$B$27&lt;&gt;"Ready to model","PENDING INPUTS",L306)</f>
        <v>4687.9100000000008</v>
      </c>
      <c r="C307" s="3">
        <f>IF(Inputs!$B$27&lt;&gt;"Ready to model","PENDING INPUTS",M306)</f>
        <v>0</v>
      </c>
      <c r="D307" s="3">
        <f>IF(Inputs!$B$27&lt;&gt;"Ready to model","PENDING INPUTS",ROUND(B307*(IF(A307&lt;=Inputs!$B$13,Inputs!$B$12,Inputs!$B$14))/12,2))</f>
        <v>93.76</v>
      </c>
      <c r="E307" s="3">
        <f>IF(Inputs!$B$27&lt;&gt;"Ready to model","PENDING INPUTS",ROUND(C307*Inputs!$B$5/12,2))</f>
        <v>0</v>
      </c>
      <c r="F307" s="3">
        <f>IF(Inputs!$B$27&lt;&gt;"Ready to model","PENDING INPUTS",MIN(B307+D307,MAX(Inputs!$B$16,ROUND(B307*Inputs!$B$15,2))))</f>
        <v>93.76</v>
      </c>
      <c r="G307" s="3">
        <f>IF(Inputs!$B$27&lt;&gt;"Ready to model","PENDING INPUTS",MIN(C307+E307,Inputs!$B$9))</f>
        <v>0</v>
      </c>
      <c r="H307" s="3">
        <f>IF(Inputs!$B$27&lt;&gt;"Ready to model","PENDING INPUTS",F307+G307)</f>
        <v>93.76</v>
      </c>
      <c r="I307" s="3">
        <f>IF(Inputs!$B$27&lt;&gt;"Ready to model","PENDING INPUTS",MAX(0,F307+G307-H307))</f>
        <v>0</v>
      </c>
      <c r="J307" s="3">
        <f>IF(Inputs!$B$27&lt;&gt;"Ready to model","PENDING INPUTS",IF(F307+G307&gt;H307,IF(F307+G307=0,0,H307*F307/(F307+G307)),MIN(B307+D307,F307+MAX(0,H307-F307-G307-IF((IF(A307&lt;=Inputs!$B$13,Inputs!$B$12,Inputs!$B$14))&lt;Inputs!$B$5,C307+E307-G307,0)))))</f>
        <v>93.76</v>
      </c>
      <c r="K307" s="3">
        <f>IF(Inputs!$B$27&lt;&gt;"Ready to model","PENDING INPUTS",MIN(C307+E307,MAX(0,H307-J307)))</f>
        <v>0</v>
      </c>
      <c r="L307" s="3">
        <f>IF(Inputs!$B$27&lt;&gt;"Ready to model","PENDING INPUTS",MAX(0,B307+D307-J307))</f>
        <v>4687.9100000000008</v>
      </c>
      <c r="M307" s="3">
        <f>IF(Inputs!$B$27&lt;&gt;"Ready to model","PENDING INPUTS",MAX(0,C307+E307-K307))</f>
        <v>0</v>
      </c>
      <c r="N307" s="3">
        <f>IF(Inputs!$B$27&lt;&gt;"Ready to model","PENDING INPUTS",L307+M307)</f>
        <v>4687.9100000000008</v>
      </c>
      <c r="O307" s="3">
        <f>IF(Inputs!$B$27&lt;&gt;"Ready to model","PENDING INPUTS",D307+E307+O306)</f>
        <v>29511.919999999802</v>
      </c>
      <c r="P307" s="3">
        <f>IF(Inputs!$B$27&lt;&gt;"Ready to model","PENDING INPUTS",J307+K307+P306)</f>
        <v>34898.009999999784</v>
      </c>
    </row>
    <row r="308" spans="1:16" ht="27.95" customHeight="1" x14ac:dyDescent="0.25">
      <c r="A308">
        <v>304</v>
      </c>
      <c r="B308" s="3">
        <f>IF(Inputs!$B$27&lt;&gt;"Ready to model","PENDING INPUTS",L307)</f>
        <v>4687.9100000000008</v>
      </c>
      <c r="C308" s="3">
        <f>IF(Inputs!$B$27&lt;&gt;"Ready to model","PENDING INPUTS",M307)</f>
        <v>0</v>
      </c>
      <c r="D308" s="3">
        <f>IF(Inputs!$B$27&lt;&gt;"Ready to model","PENDING INPUTS",ROUND(B308*(IF(A308&lt;=Inputs!$B$13,Inputs!$B$12,Inputs!$B$14))/12,2))</f>
        <v>93.76</v>
      </c>
      <c r="E308" s="3">
        <f>IF(Inputs!$B$27&lt;&gt;"Ready to model","PENDING INPUTS",ROUND(C308*Inputs!$B$5/12,2))</f>
        <v>0</v>
      </c>
      <c r="F308" s="3">
        <f>IF(Inputs!$B$27&lt;&gt;"Ready to model","PENDING INPUTS",MIN(B308+D308,MAX(Inputs!$B$16,ROUND(B308*Inputs!$B$15,2))))</f>
        <v>93.76</v>
      </c>
      <c r="G308" s="3">
        <f>IF(Inputs!$B$27&lt;&gt;"Ready to model","PENDING INPUTS",MIN(C308+E308,Inputs!$B$9))</f>
        <v>0</v>
      </c>
      <c r="H308" s="3">
        <f>IF(Inputs!$B$27&lt;&gt;"Ready to model","PENDING INPUTS",F308+G308)</f>
        <v>93.76</v>
      </c>
      <c r="I308" s="3">
        <f>IF(Inputs!$B$27&lt;&gt;"Ready to model","PENDING INPUTS",MAX(0,F308+G308-H308))</f>
        <v>0</v>
      </c>
      <c r="J308" s="3">
        <f>IF(Inputs!$B$27&lt;&gt;"Ready to model","PENDING INPUTS",IF(F308+G308&gt;H308,IF(F308+G308=0,0,H308*F308/(F308+G308)),MIN(B308+D308,F308+MAX(0,H308-F308-G308-IF((IF(A308&lt;=Inputs!$B$13,Inputs!$B$12,Inputs!$B$14))&lt;Inputs!$B$5,C308+E308-G308,0)))))</f>
        <v>93.76</v>
      </c>
      <c r="K308" s="3">
        <f>IF(Inputs!$B$27&lt;&gt;"Ready to model","PENDING INPUTS",MIN(C308+E308,MAX(0,H308-J308)))</f>
        <v>0</v>
      </c>
      <c r="L308" s="3">
        <f>IF(Inputs!$B$27&lt;&gt;"Ready to model","PENDING INPUTS",MAX(0,B308+D308-J308))</f>
        <v>4687.9100000000008</v>
      </c>
      <c r="M308" s="3">
        <f>IF(Inputs!$B$27&lt;&gt;"Ready to model","PENDING INPUTS",MAX(0,C308+E308-K308))</f>
        <v>0</v>
      </c>
      <c r="N308" s="3">
        <f>IF(Inputs!$B$27&lt;&gt;"Ready to model","PENDING INPUTS",L308+M308)</f>
        <v>4687.9100000000008</v>
      </c>
      <c r="O308" s="3">
        <f>IF(Inputs!$B$27&lt;&gt;"Ready to model","PENDING INPUTS",D308+E308+O307)</f>
        <v>29605.6799999998</v>
      </c>
      <c r="P308" s="3">
        <f>IF(Inputs!$B$27&lt;&gt;"Ready to model","PENDING INPUTS",J308+K308+P307)</f>
        <v>34991.769999999786</v>
      </c>
    </row>
    <row r="309" spans="1:16" ht="27.95" customHeight="1" x14ac:dyDescent="0.25">
      <c r="A309">
        <v>305</v>
      </c>
      <c r="B309" s="3">
        <f>IF(Inputs!$B$27&lt;&gt;"Ready to model","PENDING INPUTS",L308)</f>
        <v>4687.9100000000008</v>
      </c>
      <c r="C309" s="3">
        <f>IF(Inputs!$B$27&lt;&gt;"Ready to model","PENDING INPUTS",M308)</f>
        <v>0</v>
      </c>
      <c r="D309" s="3">
        <f>IF(Inputs!$B$27&lt;&gt;"Ready to model","PENDING INPUTS",ROUND(B309*(IF(A309&lt;=Inputs!$B$13,Inputs!$B$12,Inputs!$B$14))/12,2))</f>
        <v>93.76</v>
      </c>
      <c r="E309" s="3">
        <f>IF(Inputs!$B$27&lt;&gt;"Ready to model","PENDING INPUTS",ROUND(C309*Inputs!$B$5/12,2))</f>
        <v>0</v>
      </c>
      <c r="F309" s="3">
        <f>IF(Inputs!$B$27&lt;&gt;"Ready to model","PENDING INPUTS",MIN(B309+D309,MAX(Inputs!$B$16,ROUND(B309*Inputs!$B$15,2))))</f>
        <v>93.76</v>
      </c>
      <c r="G309" s="3">
        <f>IF(Inputs!$B$27&lt;&gt;"Ready to model","PENDING INPUTS",MIN(C309+E309,Inputs!$B$9))</f>
        <v>0</v>
      </c>
      <c r="H309" s="3">
        <f>IF(Inputs!$B$27&lt;&gt;"Ready to model","PENDING INPUTS",F309+G309)</f>
        <v>93.76</v>
      </c>
      <c r="I309" s="3">
        <f>IF(Inputs!$B$27&lt;&gt;"Ready to model","PENDING INPUTS",MAX(0,F309+G309-H309))</f>
        <v>0</v>
      </c>
      <c r="J309" s="3">
        <f>IF(Inputs!$B$27&lt;&gt;"Ready to model","PENDING INPUTS",IF(F309+G309&gt;H309,IF(F309+G309=0,0,H309*F309/(F309+G309)),MIN(B309+D309,F309+MAX(0,H309-F309-G309-IF((IF(A309&lt;=Inputs!$B$13,Inputs!$B$12,Inputs!$B$14))&lt;Inputs!$B$5,C309+E309-G309,0)))))</f>
        <v>93.76</v>
      </c>
      <c r="K309" s="3">
        <f>IF(Inputs!$B$27&lt;&gt;"Ready to model","PENDING INPUTS",MIN(C309+E309,MAX(0,H309-J309)))</f>
        <v>0</v>
      </c>
      <c r="L309" s="3">
        <f>IF(Inputs!$B$27&lt;&gt;"Ready to model","PENDING INPUTS",MAX(0,B309+D309-J309))</f>
        <v>4687.9100000000008</v>
      </c>
      <c r="M309" s="3">
        <f>IF(Inputs!$B$27&lt;&gt;"Ready to model","PENDING INPUTS",MAX(0,C309+E309-K309))</f>
        <v>0</v>
      </c>
      <c r="N309" s="3">
        <f>IF(Inputs!$B$27&lt;&gt;"Ready to model","PENDING INPUTS",L309+M309)</f>
        <v>4687.9100000000008</v>
      </c>
      <c r="O309" s="3">
        <f>IF(Inputs!$B$27&lt;&gt;"Ready to model","PENDING INPUTS",D309+E309+O308)</f>
        <v>29699.439999999799</v>
      </c>
      <c r="P309" s="3">
        <f>IF(Inputs!$B$27&lt;&gt;"Ready to model","PENDING INPUTS",J309+K309+P308)</f>
        <v>35085.529999999788</v>
      </c>
    </row>
    <row r="310" spans="1:16" ht="27.95" customHeight="1" x14ac:dyDescent="0.25">
      <c r="A310">
        <v>306</v>
      </c>
      <c r="B310" s="3">
        <f>IF(Inputs!$B$27&lt;&gt;"Ready to model","PENDING INPUTS",L309)</f>
        <v>4687.9100000000008</v>
      </c>
      <c r="C310" s="3">
        <f>IF(Inputs!$B$27&lt;&gt;"Ready to model","PENDING INPUTS",M309)</f>
        <v>0</v>
      </c>
      <c r="D310" s="3">
        <f>IF(Inputs!$B$27&lt;&gt;"Ready to model","PENDING INPUTS",ROUND(B310*(IF(A310&lt;=Inputs!$B$13,Inputs!$B$12,Inputs!$B$14))/12,2))</f>
        <v>93.76</v>
      </c>
      <c r="E310" s="3">
        <f>IF(Inputs!$B$27&lt;&gt;"Ready to model","PENDING INPUTS",ROUND(C310*Inputs!$B$5/12,2))</f>
        <v>0</v>
      </c>
      <c r="F310" s="3">
        <f>IF(Inputs!$B$27&lt;&gt;"Ready to model","PENDING INPUTS",MIN(B310+D310,MAX(Inputs!$B$16,ROUND(B310*Inputs!$B$15,2))))</f>
        <v>93.76</v>
      </c>
      <c r="G310" s="3">
        <f>IF(Inputs!$B$27&lt;&gt;"Ready to model","PENDING INPUTS",MIN(C310+E310,Inputs!$B$9))</f>
        <v>0</v>
      </c>
      <c r="H310" s="3">
        <f>IF(Inputs!$B$27&lt;&gt;"Ready to model","PENDING INPUTS",F310+G310)</f>
        <v>93.76</v>
      </c>
      <c r="I310" s="3">
        <f>IF(Inputs!$B$27&lt;&gt;"Ready to model","PENDING INPUTS",MAX(0,F310+G310-H310))</f>
        <v>0</v>
      </c>
      <c r="J310" s="3">
        <f>IF(Inputs!$B$27&lt;&gt;"Ready to model","PENDING INPUTS",IF(F310+G310&gt;H310,IF(F310+G310=0,0,H310*F310/(F310+G310)),MIN(B310+D310,F310+MAX(0,H310-F310-G310-IF((IF(A310&lt;=Inputs!$B$13,Inputs!$B$12,Inputs!$B$14))&lt;Inputs!$B$5,C310+E310-G310,0)))))</f>
        <v>93.76</v>
      </c>
      <c r="K310" s="3">
        <f>IF(Inputs!$B$27&lt;&gt;"Ready to model","PENDING INPUTS",MIN(C310+E310,MAX(0,H310-J310)))</f>
        <v>0</v>
      </c>
      <c r="L310" s="3">
        <f>IF(Inputs!$B$27&lt;&gt;"Ready to model","PENDING INPUTS",MAX(0,B310+D310-J310))</f>
        <v>4687.9100000000008</v>
      </c>
      <c r="M310" s="3">
        <f>IF(Inputs!$B$27&lt;&gt;"Ready to model","PENDING INPUTS",MAX(0,C310+E310-K310))</f>
        <v>0</v>
      </c>
      <c r="N310" s="3">
        <f>IF(Inputs!$B$27&lt;&gt;"Ready to model","PENDING INPUTS",L310+M310)</f>
        <v>4687.9100000000008</v>
      </c>
      <c r="O310" s="3">
        <f>IF(Inputs!$B$27&lt;&gt;"Ready to model","PENDING INPUTS",D310+E310+O309)</f>
        <v>29793.199999999797</v>
      </c>
      <c r="P310" s="3">
        <f>IF(Inputs!$B$27&lt;&gt;"Ready to model","PENDING INPUTS",J310+K310+P309)</f>
        <v>35179.28999999979</v>
      </c>
    </row>
    <row r="311" spans="1:16" ht="27.95" customHeight="1" x14ac:dyDescent="0.25">
      <c r="A311">
        <v>307</v>
      </c>
      <c r="B311" s="3">
        <f>IF(Inputs!$B$27&lt;&gt;"Ready to model","PENDING INPUTS",L310)</f>
        <v>4687.9100000000008</v>
      </c>
      <c r="C311" s="3">
        <f>IF(Inputs!$B$27&lt;&gt;"Ready to model","PENDING INPUTS",M310)</f>
        <v>0</v>
      </c>
      <c r="D311" s="3">
        <f>IF(Inputs!$B$27&lt;&gt;"Ready to model","PENDING INPUTS",ROUND(B311*(IF(A311&lt;=Inputs!$B$13,Inputs!$B$12,Inputs!$B$14))/12,2))</f>
        <v>93.76</v>
      </c>
      <c r="E311" s="3">
        <f>IF(Inputs!$B$27&lt;&gt;"Ready to model","PENDING INPUTS",ROUND(C311*Inputs!$B$5/12,2))</f>
        <v>0</v>
      </c>
      <c r="F311" s="3">
        <f>IF(Inputs!$B$27&lt;&gt;"Ready to model","PENDING INPUTS",MIN(B311+D311,MAX(Inputs!$B$16,ROUND(B311*Inputs!$B$15,2))))</f>
        <v>93.76</v>
      </c>
      <c r="G311" s="3">
        <f>IF(Inputs!$B$27&lt;&gt;"Ready to model","PENDING INPUTS",MIN(C311+E311,Inputs!$B$9))</f>
        <v>0</v>
      </c>
      <c r="H311" s="3">
        <f>IF(Inputs!$B$27&lt;&gt;"Ready to model","PENDING INPUTS",F311+G311)</f>
        <v>93.76</v>
      </c>
      <c r="I311" s="3">
        <f>IF(Inputs!$B$27&lt;&gt;"Ready to model","PENDING INPUTS",MAX(0,F311+G311-H311))</f>
        <v>0</v>
      </c>
      <c r="J311" s="3">
        <f>IF(Inputs!$B$27&lt;&gt;"Ready to model","PENDING INPUTS",IF(F311+G311&gt;H311,IF(F311+G311=0,0,H311*F311/(F311+G311)),MIN(B311+D311,F311+MAX(0,H311-F311-G311-IF((IF(A311&lt;=Inputs!$B$13,Inputs!$B$12,Inputs!$B$14))&lt;Inputs!$B$5,C311+E311-G311,0)))))</f>
        <v>93.76</v>
      </c>
      <c r="K311" s="3">
        <f>IF(Inputs!$B$27&lt;&gt;"Ready to model","PENDING INPUTS",MIN(C311+E311,MAX(0,H311-J311)))</f>
        <v>0</v>
      </c>
      <c r="L311" s="3">
        <f>IF(Inputs!$B$27&lt;&gt;"Ready to model","PENDING INPUTS",MAX(0,B311+D311-J311))</f>
        <v>4687.9100000000008</v>
      </c>
      <c r="M311" s="3">
        <f>IF(Inputs!$B$27&lt;&gt;"Ready to model","PENDING INPUTS",MAX(0,C311+E311-K311))</f>
        <v>0</v>
      </c>
      <c r="N311" s="3">
        <f>IF(Inputs!$B$27&lt;&gt;"Ready to model","PENDING INPUTS",L311+M311)</f>
        <v>4687.9100000000008</v>
      </c>
      <c r="O311" s="3">
        <f>IF(Inputs!$B$27&lt;&gt;"Ready to model","PENDING INPUTS",D311+E311+O310)</f>
        <v>29886.959999999795</v>
      </c>
      <c r="P311" s="3">
        <f>IF(Inputs!$B$27&lt;&gt;"Ready to model","PENDING INPUTS",J311+K311+P310)</f>
        <v>35273.049999999792</v>
      </c>
    </row>
    <row r="312" spans="1:16" ht="27.95" customHeight="1" x14ac:dyDescent="0.25">
      <c r="A312">
        <v>308</v>
      </c>
      <c r="B312" s="3">
        <f>IF(Inputs!$B$27&lt;&gt;"Ready to model","PENDING INPUTS",L311)</f>
        <v>4687.9100000000008</v>
      </c>
      <c r="C312" s="3">
        <f>IF(Inputs!$B$27&lt;&gt;"Ready to model","PENDING INPUTS",M311)</f>
        <v>0</v>
      </c>
      <c r="D312" s="3">
        <f>IF(Inputs!$B$27&lt;&gt;"Ready to model","PENDING INPUTS",ROUND(B312*(IF(A312&lt;=Inputs!$B$13,Inputs!$B$12,Inputs!$B$14))/12,2))</f>
        <v>93.76</v>
      </c>
      <c r="E312" s="3">
        <f>IF(Inputs!$B$27&lt;&gt;"Ready to model","PENDING INPUTS",ROUND(C312*Inputs!$B$5/12,2))</f>
        <v>0</v>
      </c>
      <c r="F312" s="3">
        <f>IF(Inputs!$B$27&lt;&gt;"Ready to model","PENDING INPUTS",MIN(B312+D312,MAX(Inputs!$B$16,ROUND(B312*Inputs!$B$15,2))))</f>
        <v>93.76</v>
      </c>
      <c r="G312" s="3">
        <f>IF(Inputs!$B$27&lt;&gt;"Ready to model","PENDING INPUTS",MIN(C312+E312,Inputs!$B$9))</f>
        <v>0</v>
      </c>
      <c r="H312" s="3">
        <f>IF(Inputs!$B$27&lt;&gt;"Ready to model","PENDING INPUTS",F312+G312)</f>
        <v>93.76</v>
      </c>
      <c r="I312" s="3">
        <f>IF(Inputs!$B$27&lt;&gt;"Ready to model","PENDING INPUTS",MAX(0,F312+G312-H312))</f>
        <v>0</v>
      </c>
      <c r="J312" s="3">
        <f>IF(Inputs!$B$27&lt;&gt;"Ready to model","PENDING INPUTS",IF(F312+G312&gt;H312,IF(F312+G312=0,0,H312*F312/(F312+G312)),MIN(B312+D312,F312+MAX(0,H312-F312-G312-IF((IF(A312&lt;=Inputs!$B$13,Inputs!$B$12,Inputs!$B$14))&lt;Inputs!$B$5,C312+E312-G312,0)))))</f>
        <v>93.76</v>
      </c>
      <c r="K312" s="3">
        <f>IF(Inputs!$B$27&lt;&gt;"Ready to model","PENDING INPUTS",MIN(C312+E312,MAX(0,H312-J312)))</f>
        <v>0</v>
      </c>
      <c r="L312" s="3">
        <f>IF(Inputs!$B$27&lt;&gt;"Ready to model","PENDING INPUTS",MAX(0,B312+D312-J312))</f>
        <v>4687.9100000000008</v>
      </c>
      <c r="M312" s="3">
        <f>IF(Inputs!$B$27&lt;&gt;"Ready to model","PENDING INPUTS",MAX(0,C312+E312-K312))</f>
        <v>0</v>
      </c>
      <c r="N312" s="3">
        <f>IF(Inputs!$B$27&lt;&gt;"Ready to model","PENDING INPUTS",L312+M312)</f>
        <v>4687.9100000000008</v>
      </c>
      <c r="O312" s="3">
        <f>IF(Inputs!$B$27&lt;&gt;"Ready to model","PENDING INPUTS",D312+E312+O311)</f>
        <v>29980.719999999794</v>
      </c>
      <c r="P312" s="3">
        <f>IF(Inputs!$B$27&lt;&gt;"Ready to model","PENDING INPUTS",J312+K312+P311)</f>
        <v>35366.809999999794</v>
      </c>
    </row>
    <row r="313" spans="1:16" ht="27.95" customHeight="1" x14ac:dyDescent="0.25">
      <c r="A313">
        <v>309</v>
      </c>
      <c r="B313" s="3">
        <f>IF(Inputs!$B$27&lt;&gt;"Ready to model","PENDING INPUTS",L312)</f>
        <v>4687.9100000000008</v>
      </c>
      <c r="C313" s="3">
        <f>IF(Inputs!$B$27&lt;&gt;"Ready to model","PENDING INPUTS",M312)</f>
        <v>0</v>
      </c>
      <c r="D313" s="3">
        <f>IF(Inputs!$B$27&lt;&gt;"Ready to model","PENDING INPUTS",ROUND(B313*(IF(A313&lt;=Inputs!$B$13,Inputs!$B$12,Inputs!$B$14))/12,2))</f>
        <v>93.76</v>
      </c>
      <c r="E313" s="3">
        <f>IF(Inputs!$B$27&lt;&gt;"Ready to model","PENDING INPUTS",ROUND(C313*Inputs!$B$5/12,2))</f>
        <v>0</v>
      </c>
      <c r="F313" s="3">
        <f>IF(Inputs!$B$27&lt;&gt;"Ready to model","PENDING INPUTS",MIN(B313+D313,MAX(Inputs!$B$16,ROUND(B313*Inputs!$B$15,2))))</f>
        <v>93.76</v>
      </c>
      <c r="G313" s="3">
        <f>IF(Inputs!$B$27&lt;&gt;"Ready to model","PENDING INPUTS",MIN(C313+E313,Inputs!$B$9))</f>
        <v>0</v>
      </c>
      <c r="H313" s="3">
        <f>IF(Inputs!$B$27&lt;&gt;"Ready to model","PENDING INPUTS",F313+G313)</f>
        <v>93.76</v>
      </c>
      <c r="I313" s="3">
        <f>IF(Inputs!$B$27&lt;&gt;"Ready to model","PENDING INPUTS",MAX(0,F313+G313-H313))</f>
        <v>0</v>
      </c>
      <c r="J313" s="3">
        <f>IF(Inputs!$B$27&lt;&gt;"Ready to model","PENDING INPUTS",IF(F313+G313&gt;H313,IF(F313+G313=0,0,H313*F313/(F313+G313)),MIN(B313+D313,F313+MAX(0,H313-F313-G313-IF((IF(A313&lt;=Inputs!$B$13,Inputs!$B$12,Inputs!$B$14))&lt;Inputs!$B$5,C313+E313-G313,0)))))</f>
        <v>93.76</v>
      </c>
      <c r="K313" s="3">
        <f>IF(Inputs!$B$27&lt;&gt;"Ready to model","PENDING INPUTS",MIN(C313+E313,MAX(0,H313-J313)))</f>
        <v>0</v>
      </c>
      <c r="L313" s="3">
        <f>IF(Inputs!$B$27&lt;&gt;"Ready to model","PENDING INPUTS",MAX(0,B313+D313-J313))</f>
        <v>4687.9100000000008</v>
      </c>
      <c r="M313" s="3">
        <f>IF(Inputs!$B$27&lt;&gt;"Ready to model","PENDING INPUTS",MAX(0,C313+E313-K313))</f>
        <v>0</v>
      </c>
      <c r="N313" s="3">
        <f>IF(Inputs!$B$27&lt;&gt;"Ready to model","PENDING INPUTS",L313+M313)</f>
        <v>4687.9100000000008</v>
      </c>
      <c r="O313" s="3">
        <f>IF(Inputs!$B$27&lt;&gt;"Ready to model","PENDING INPUTS",D313+E313+O312)</f>
        <v>30074.479999999792</v>
      </c>
      <c r="P313" s="3">
        <f>IF(Inputs!$B$27&lt;&gt;"Ready to model","PENDING INPUTS",J313+K313+P312)</f>
        <v>35460.569999999796</v>
      </c>
    </row>
    <row r="314" spans="1:16" ht="27.95" customHeight="1" x14ac:dyDescent="0.25">
      <c r="A314">
        <v>310</v>
      </c>
      <c r="B314" s="3">
        <f>IF(Inputs!$B$27&lt;&gt;"Ready to model","PENDING INPUTS",L313)</f>
        <v>4687.9100000000008</v>
      </c>
      <c r="C314" s="3">
        <f>IF(Inputs!$B$27&lt;&gt;"Ready to model","PENDING INPUTS",M313)</f>
        <v>0</v>
      </c>
      <c r="D314" s="3">
        <f>IF(Inputs!$B$27&lt;&gt;"Ready to model","PENDING INPUTS",ROUND(B314*(IF(A314&lt;=Inputs!$B$13,Inputs!$B$12,Inputs!$B$14))/12,2))</f>
        <v>93.76</v>
      </c>
      <c r="E314" s="3">
        <f>IF(Inputs!$B$27&lt;&gt;"Ready to model","PENDING INPUTS",ROUND(C314*Inputs!$B$5/12,2))</f>
        <v>0</v>
      </c>
      <c r="F314" s="3">
        <f>IF(Inputs!$B$27&lt;&gt;"Ready to model","PENDING INPUTS",MIN(B314+D314,MAX(Inputs!$B$16,ROUND(B314*Inputs!$B$15,2))))</f>
        <v>93.76</v>
      </c>
      <c r="G314" s="3">
        <f>IF(Inputs!$B$27&lt;&gt;"Ready to model","PENDING INPUTS",MIN(C314+E314,Inputs!$B$9))</f>
        <v>0</v>
      </c>
      <c r="H314" s="3">
        <f>IF(Inputs!$B$27&lt;&gt;"Ready to model","PENDING INPUTS",F314+G314)</f>
        <v>93.76</v>
      </c>
      <c r="I314" s="3">
        <f>IF(Inputs!$B$27&lt;&gt;"Ready to model","PENDING INPUTS",MAX(0,F314+G314-H314))</f>
        <v>0</v>
      </c>
      <c r="J314" s="3">
        <f>IF(Inputs!$B$27&lt;&gt;"Ready to model","PENDING INPUTS",IF(F314+G314&gt;H314,IF(F314+G314=0,0,H314*F314/(F314+G314)),MIN(B314+D314,F314+MAX(0,H314-F314-G314-IF((IF(A314&lt;=Inputs!$B$13,Inputs!$B$12,Inputs!$B$14))&lt;Inputs!$B$5,C314+E314-G314,0)))))</f>
        <v>93.76</v>
      </c>
      <c r="K314" s="3">
        <f>IF(Inputs!$B$27&lt;&gt;"Ready to model","PENDING INPUTS",MIN(C314+E314,MAX(0,H314-J314)))</f>
        <v>0</v>
      </c>
      <c r="L314" s="3">
        <f>IF(Inputs!$B$27&lt;&gt;"Ready to model","PENDING INPUTS",MAX(0,B314+D314-J314))</f>
        <v>4687.9100000000008</v>
      </c>
      <c r="M314" s="3">
        <f>IF(Inputs!$B$27&lt;&gt;"Ready to model","PENDING INPUTS",MAX(0,C314+E314-K314))</f>
        <v>0</v>
      </c>
      <c r="N314" s="3">
        <f>IF(Inputs!$B$27&lt;&gt;"Ready to model","PENDING INPUTS",L314+M314)</f>
        <v>4687.9100000000008</v>
      </c>
      <c r="O314" s="3">
        <f>IF(Inputs!$B$27&lt;&gt;"Ready to model","PENDING INPUTS",D314+E314+O313)</f>
        <v>30168.239999999791</v>
      </c>
      <c r="P314" s="3">
        <f>IF(Inputs!$B$27&lt;&gt;"Ready to model","PENDING INPUTS",J314+K314+P313)</f>
        <v>35554.329999999798</v>
      </c>
    </row>
    <row r="315" spans="1:16" ht="27.95" customHeight="1" x14ac:dyDescent="0.25">
      <c r="A315">
        <v>311</v>
      </c>
      <c r="B315" s="3">
        <f>IF(Inputs!$B$27&lt;&gt;"Ready to model","PENDING INPUTS",L314)</f>
        <v>4687.9100000000008</v>
      </c>
      <c r="C315" s="3">
        <f>IF(Inputs!$B$27&lt;&gt;"Ready to model","PENDING INPUTS",M314)</f>
        <v>0</v>
      </c>
      <c r="D315" s="3">
        <f>IF(Inputs!$B$27&lt;&gt;"Ready to model","PENDING INPUTS",ROUND(B315*(IF(A315&lt;=Inputs!$B$13,Inputs!$B$12,Inputs!$B$14))/12,2))</f>
        <v>93.76</v>
      </c>
      <c r="E315" s="3">
        <f>IF(Inputs!$B$27&lt;&gt;"Ready to model","PENDING INPUTS",ROUND(C315*Inputs!$B$5/12,2))</f>
        <v>0</v>
      </c>
      <c r="F315" s="3">
        <f>IF(Inputs!$B$27&lt;&gt;"Ready to model","PENDING INPUTS",MIN(B315+D315,MAX(Inputs!$B$16,ROUND(B315*Inputs!$B$15,2))))</f>
        <v>93.76</v>
      </c>
      <c r="G315" s="3">
        <f>IF(Inputs!$B$27&lt;&gt;"Ready to model","PENDING INPUTS",MIN(C315+E315,Inputs!$B$9))</f>
        <v>0</v>
      </c>
      <c r="H315" s="3">
        <f>IF(Inputs!$B$27&lt;&gt;"Ready to model","PENDING INPUTS",F315+G315)</f>
        <v>93.76</v>
      </c>
      <c r="I315" s="3">
        <f>IF(Inputs!$B$27&lt;&gt;"Ready to model","PENDING INPUTS",MAX(0,F315+G315-H315))</f>
        <v>0</v>
      </c>
      <c r="J315" s="3">
        <f>IF(Inputs!$B$27&lt;&gt;"Ready to model","PENDING INPUTS",IF(F315+G315&gt;H315,IF(F315+G315=0,0,H315*F315/(F315+G315)),MIN(B315+D315,F315+MAX(0,H315-F315-G315-IF((IF(A315&lt;=Inputs!$B$13,Inputs!$B$12,Inputs!$B$14))&lt;Inputs!$B$5,C315+E315-G315,0)))))</f>
        <v>93.76</v>
      </c>
      <c r="K315" s="3">
        <f>IF(Inputs!$B$27&lt;&gt;"Ready to model","PENDING INPUTS",MIN(C315+E315,MAX(0,H315-J315)))</f>
        <v>0</v>
      </c>
      <c r="L315" s="3">
        <f>IF(Inputs!$B$27&lt;&gt;"Ready to model","PENDING INPUTS",MAX(0,B315+D315-J315))</f>
        <v>4687.9100000000008</v>
      </c>
      <c r="M315" s="3">
        <f>IF(Inputs!$B$27&lt;&gt;"Ready to model","PENDING INPUTS",MAX(0,C315+E315-K315))</f>
        <v>0</v>
      </c>
      <c r="N315" s="3">
        <f>IF(Inputs!$B$27&lt;&gt;"Ready to model","PENDING INPUTS",L315+M315)</f>
        <v>4687.9100000000008</v>
      </c>
      <c r="O315" s="3">
        <f>IF(Inputs!$B$27&lt;&gt;"Ready to model","PENDING INPUTS",D315+E315+O314)</f>
        <v>30261.999999999789</v>
      </c>
      <c r="P315" s="3">
        <f>IF(Inputs!$B$27&lt;&gt;"Ready to model","PENDING INPUTS",J315+K315+P314)</f>
        <v>35648.0899999998</v>
      </c>
    </row>
    <row r="316" spans="1:16" ht="27.95" customHeight="1" x14ac:dyDescent="0.25">
      <c r="A316">
        <v>312</v>
      </c>
      <c r="B316" s="3">
        <f>IF(Inputs!$B$27&lt;&gt;"Ready to model","PENDING INPUTS",L315)</f>
        <v>4687.9100000000008</v>
      </c>
      <c r="C316" s="3">
        <f>IF(Inputs!$B$27&lt;&gt;"Ready to model","PENDING INPUTS",M315)</f>
        <v>0</v>
      </c>
      <c r="D316" s="3">
        <f>IF(Inputs!$B$27&lt;&gt;"Ready to model","PENDING INPUTS",ROUND(B316*(IF(A316&lt;=Inputs!$B$13,Inputs!$B$12,Inputs!$B$14))/12,2))</f>
        <v>93.76</v>
      </c>
      <c r="E316" s="3">
        <f>IF(Inputs!$B$27&lt;&gt;"Ready to model","PENDING INPUTS",ROUND(C316*Inputs!$B$5/12,2))</f>
        <v>0</v>
      </c>
      <c r="F316" s="3">
        <f>IF(Inputs!$B$27&lt;&gt;"Ready to model","PENDING INPUTS",MIN(B316+D316,MAX(Inputs!$B$16,ROUND(B316*Inputs!$B$15,2))))</f>
        <v>93.76</v>
      </c>
      <c r="G316" s="3">
        <f>IF(Inputs!$B$27&lt;&gt;"Ready to model","PENDING INPUTS",MIN(C316+E316,Inputs!$B$9))</f>
        <v>0</v>
      </c>
      <c r="H316" s="3">
        <f>IF(Inputs!$B$27&lt;&gt;"Ready to model","PENDING INPUTS",F316+G316)</f>
        <v>93.76</v>
      </c>
      <c r="I316" s="3">
        <f>IF(Inputs!$B$27&lt;&gt;"Ready to model","PENDING INPUTS",MAX(0,F316+G316-H316))</f>
        <v>0</v>
      </c>
      <c r="J316" s="3">
        <f>IF(Inputs!$B$27&lt;&gt;"Ready to model","PENDING INPUTS",IF(F316+G316&gt;H316,IF(F316+G316=0,0,H316*F316/(F316+G316)),MIN(B316+D316,F316+MAX(0,H316-F316-G316-IF((IF(A316&lt;=Inputs!$B$13,Inputs!$B$12,Inputs!$B$14))&lt;Inputs!$B$5,C316+E316-G316,0)))))</f>
        <v>93.76</v>
      </c>
      <c r="K316" s="3">
        <f>IF(Inputs!$B$27&lt;&gt;"Ready to model","PENDING INPUTS",MIN(C316+E316,MAX(0,H316-J316)))</f>
        <v>0</v>
      </c>
      <c r="L316" s="3">
        <f>IF(Inputs!$B$27&lt;&gt;"Ready to model","PENDING INPUTS",MAX(0,B316+D316-J316))</f>
        <v>4687.9100000000008</v>
      </c>
      <c r="M316" s="3">
        <f>IF(Inputs!$B$27&lt;&gt;"Ready to model","PENDING INPUTS",MAX(0,C316+E316-K316))</f>
        <v>0</v>
      </c>
      <c r="N316" s="3">
        <f>IF(Inputs!$B$27&lt;&gt;"Ready to model","PENDING INPUTS",L316+M316)</f>
        <v>4687.9100000000008</v>
      </c>
      <c r="O316" s="3">
        <f>IF(Inputs!$B$27&lt;&gt;"Ready to model","PENDING INPUTS",D316+E316+O315)</f>
        <v>30355.759999999787</v>
      </c>
      <c r="P316" s="3">
        <f>IF(Inputs!$B$27&lt;&gt;"Ready to model","PENDING INPUTS",J316+K316+P315)</f>
        <v>35741.849999999802</v>
      </c>
    </row>
    <row r="317" spans="1:16" ht="27.95" customHeight="1" x14ac:dyDescent="0.25">
      <c r="A317">
        <v>313</v>
      </c>
      <c r="B317" s="3">
        <f>IF(Inputs!$B$27&lt;&gt;"Ready to model","PENDING INPUTS",L316)</f>
        <v>4687.9100000000008</v>
      </c>
      <c r="C317" s="3">
        <f>IF(Inputs!$B$27&lt;&gt;"Ready to model","PENDING INPUTS",M316)</f>
        <v>0</v>
      </c>
      <c r="D317" s="3">
        <f>IF(Inputs!$B$27&lt;&gt;"Ready to model","PENDING INPUTS",ROUND(B317*(IF(A317&lt;=Inputs!$B$13,Inputs!$B$12,Inputs!$B$14))/12,2))</f>
        <v>93.76</v>
      </c>
      <c r="E317" s="3">
        <f>IF(Inputs!$B$27&lt;&gt;"Ready to model","PENDING INPUTS",ROUND(C317*Inputs!$B$5/12,2))</f>
        <v>0</v>
      </c>
      <c r="F317" s="3">
        <f>IF(Inputs!$B$27&lt;&gt;"Ready to model","PENDING INPUTS",MIN(B317+D317,MAX(Inputs!$B$16,ROUND(B317*Inputs!$B$15,2))))</f>
        <v>93.76</v>
      </c>
      <c r="G317" s="3">
        <f>IF(Inputs!$B$27&lt;&gt;"Ready to model","PENDING INPUTS",MIN(C317+E317,Inputs!$B$9))</f>
        <v>0</v>
      </c>
      <c r="H317" s="3">
        <f>IF(Inputs!$B$27&lt;&gt;"Ready to model","PENDING INPUTS",F317+G317)</f>
        <v>93.76</v>
      </c>
      <c r="I317" s="3">
        <f>IF(Inputs!$B$27&lt;&gt;"Ready to model","PENDING INPUTS",MAX(0,F317+G317-H317))</f>
        <v>0</v>
      </c>
      <c r="J317" s="3">
        <f>IF(Inputs!$B$27&lt;&gt;"Ready to model","PENDING INPUTS",IF(F317+G317&gt;H317,IF(F317+G317=0,0,H317*F317/(F317+G317)),MIN(B317+D317,F317+MAX(0,H317-F317-G317-IF((IF(A317&lt;=Inputs!$B$13,Inputs!$B$12,Inputs!$B$14))&lt;Inputs!$B$5,C317+E317-G317,0)))))</f>
        <v>93.76</v>
      </c>
      <c r="K317" s="3">
        <f>IF(Inputs!$B$27&lt;&gt;"Ready to model","PENDING INPUTS",MIN(C317+E317,MAX(0,H317-J317)))</f>
        <v>0</v>
      </c>
      <c r="L317" s="3">
        <f>IF(Inputs!$B$27&lt;&gt;"Ready to model","PENDING INPUTS",MAX(0,B317+D317-J317))</f>
        <v>4687.9100000000008</v>
      </c>
      <c r="M317" s="3">
        <f>IF(Inputs!$B$27&lt;&gt;"Ready to model","PENDING INPUTS",MAX(0,C317+E317-K317))</f>
        <v>0</v>
      </c>
      <c r="N317" s="3">
        <f>IF(Inputs!$B$27&lt;&gt;"Ready to model","PENDING INPUTS",L317+M317)</f>
        <v>4687.9100000000008</v>
      </c>
      <c r="O317" s="3">
        <f>IF(Inputs!$B$27&lt;&gt;"Ready to model","PENDING INPUTS",D317+E317+O316)</f>
        <v>30449.519999999786</v>
      </c>
      <c r="P317" s="3">
        <f>IF(Inputs!$B$27&lt;&gt;"Ready to model","PENDING INPUTS",J317+K317+P316)</f>
        <v>35835.609999999804</v>
      </c>
    </row>
    <row r="318" spans="1:16" ht="27.95" customHeight="1" x14ac:dyDescent="0.25">
      <c r="A318">
        <v>314</v>
      </c>
      <c r="B318" s="3">
        <f>IF(Inputs!$B$27&lt;&gt;"Ready to model","PENDING INPUTS",L317)</f>
        <v>4687.9100000000008</v>
      </c>
      <c r="C318" s="3">
        <f>IF(Inputs!$B$27&lt;&gt;"Ready to model","PENDING INPUTS",M317)</f>
        <v>0</v>
      </c>
      <c r="D318" s="3">
        <f>IF(Inputs!$B$27&lt;&gt;"Ready to model","PENDING INPUTS",ROUND(B318*(IF(A318&lt;=Inputs!$B$13,Inputs!$B$12,Inputs!$B$14))/12,2))</f>
        <v>93.76</v>
      </c>
      <c r="E318" s="3">
        <f>IF(Inputs!$B$27&lt;&gt;"Ready to model","PENDING INPUTS",ROUND(C318*Inputs!$B$5/12,2))</f>
        <v>0</v>
      </c>
      <c r="F318" s="3">
        <f>IF(Inputs!$B$27&lt;&gt;"Ready to model","PENDING INPUTS",MIN(B318+D318,MAX(Inputs!$B$16,ROUND(B318*Inputs!$B$15,2))))</f>
        <v>93.76</v>
      </c>
      <c r="G318" s="3">
        <f>IF(Inputs!$B$27&lt;&gt;"Ready to model","PENDING INPUTS",MIN(C318+E318,Inputs!$B$9))</f>
        <v>0</v>
      </c>
      <c r="H318" s="3">
        <f>IF(Inputs!$B$27&lt;&gt;"Ready to model","PENDING INPUTS",F318+G318)</f>
        <v>93.76</v>
      </c>
      <c r="I318" s="3">
        <f>IF(Inputs!$B$27&lt;&gt;"Ready to model","PENDING INPUTS",MAX(0,F318+G318-H318))</f>
        <v>0</v>
      </c>
      <c r="J318" s="3">
        <f>IF(Inputs!$B$27&lt;&gt;"Ready to model","PENDING INPUTS",IF(F318+G318&gt;H318,IF(F318+G318=0,0,H318*F318/(F318+G318)),MIN(B318+D318,F318+MAX(0,H318-F318-G318-IF((IF(A318&lt;=Inputs!$B$13,Inputs!$B$12,Inputs!$B$14))&lt;Inputs!$B$5,C318+E318-G318,0)))))</f>
        <v>93.76</v>
      </c>
      <c r="K318" s="3">
        <f>IF(Inputs!$B$27&lt;&gt;"Ready to model","PENDING INPUTS",MIN(C318+E318,MAX(0,H318-J318)))</f>
        <v>0</v>
      </c>
      <c r="L318" s="3">
        <f>IF(Inputs!$B$27&lt;&gt;"Ready to model","PENDING INPUTS",MAX(0,B318+D318-J318))</f>
        <v>4687.9100000000008</v>
      </c>
      <c r="M318" s="3">
        <f>IF(Inputs!$B$27&lt;&gt;"Ready to model","PENDING INPUTS",MAX(0,C318+E318-K318))</f>
        <v>0</v>
      </c>
      <c r="N318" s="3">
        <f>IF(Inputs!$B$27&lt;&gt;"Ready to model","PENDING INPUTS",L318+M318)</f>
        <v>4687.9100000000008</v>
      </c>
      <c r="O318" s="3">
        <f>IF(Inputs!$B$27&lt;&gt;"Ready to model","PENDING INPUTS",D318+E318+O317)</f>
        <v>30543.279999999784</v>
      </c>
      <c r="P318" s="3">
        <f>IF(Inputs!$B$27&lt;&gt;"Ready to model","PENDING INPUTS",J318+K318+P317)</f>
        <v>35929.369999999806</v>
      </c>
    </row>
    <row r="319" spans="1:16" ht="27.95" customHeight="1" x14ac:dyDescent="0.25">
      <c r="A319">
        <v>315</v>
      </c>
      <c r="B319" s="3">
        <f>IF(Inputs!$B$27&lt;&gt;"Ready to model","PENDING INPUTS",L318)</f>
        <v>4687.9100000000008</v>
      </c>
      <c r="C319" s="3">
        <f>IF(Inputs!$B$27&lt;&gt;"Ready to model","PENDING INPUTS",M318)</f>
        <v>0</v>
      </c>
      <c r="D319" s="3">
        <f>IF(Inputs!$B$27&lt;&gt;"Ready to model","PENDING INPUTS",ROUND(B319*(IF(A319&lt;=Inputs!$B$13,Inputs!$B$12,Inputs!$B$14))/12,2))</f>
        <v>93.76</v>
      </c>
      <c r="E319" s="3">
        <f>IF(Inputs!$B$27&lt;&gt;"Ready to model","PENDING INPUTS",ROUND(C319*Inputs!$B$5/12,2))</f>
        <v>0</v>
      </c>
      <c r="F319" s="3">
        <f>IF(Inputs!$B$27&lt;&gt;"Ready to model","PENDING INPUTS",MIN(B319+D319,MAX(Inputs!$B$16,ROUND(B319*Inputs!$B$15,2))))</f>
        <v>93.76</v>
      </c>
      <c r="G319" s="3">
        <f>IF(Inputs!$B$27&lt;&gt;"Ready to model","PENDING INPUTS",MIN(C319+E319,Inputs!$B$9))</f>
        <v>0</v>
      </c>
      <c r="H319" s="3">
        <f>IF(Inputs!$B$27&lt;&gt;"Ready to model","PENDING INPUTS",F319+G319)</f>
        <v>93.76</v>
      </c>
      <c r="I319" s="3">
        <f>IF(Inputs!$B$27&lt;&gt;"Ready to model","PENDING INPUTS",MAX(0,F319+G319-H319))</f>
        <v>0</v>
      </c>
      <c r="J319" s="3">
        <f>IF(Inputs!$B$27&lt;&gt;"Ready to model","PENDING INPUTS",IF(F319+G319&gt;H319,IF(F319+G319=0,0,H319*F319/(F319+G319)),MIN(B319+D319,F319+MAX(0,H319-F319-G319-IF((IF(A319&lt;=Inputs!$B$13,Inputs!$B$12,Inputs!$B$14))&lt;Inputs!$B$5,C319+E319-G319,0)))))</f>
        <v>93.76</v>
      </c>
      <c r="K319" s="3">
        <f>IF(Inputs!$B$27&lt;&gt;"Ready to model","PENDING INPUTS",MIN(C319+E319,MAX(0,H319-J319)))</f>
        <v>0</v>
      </c>
      <c r="L319" s="3">
        <f>IF(Inputs!$B$27&lt;&gt;"Ready to model","PENDING INPUTS",MAX(0,B319+D319-J319))</f>
        <v>4687.9100000000008</v>
      </c>
      <c r="M319" s="3">
        <f>IF(Inputs!$B$27&lt;&gt;"Ready to model","PENDING INPUTS",MAX(0,C319+E319-K319))</f>
        <v>0</v>
      </c>
      <c r="N319" s="3">
        <f>IF(Inputs!$B$27&lt;&gt;"Ready to model","PENDING INPUTS",L319+M319)</f>
        <v>4687.9100000000008</v>
      </c>
      <c r="O319" s="3">
        <f>IF(Inputs!$B$27&lt;&gt;"Ready to model","PENDING INPUTS",D319+E319+O318)</f>
        <v>30637.039999999783</v>
      </c>
      <c r="P319" s="3">
        <f>IF(Inputs!$B$27&lt;&gt;"Ready to model","PENDING INPUTS",J319+K319+P318)</f>
        <v>36023.129999999808</v>
      </c>
    </row>
    <row r="320" spans="1:16" ht="27.95" customHeight="1" x14ac:dyDescent="0.25">
      <c r="A320">
        <v>316</v>
      </c>
      <c r="B320" s="3">
        <f>IF(Inputs!$B$27&lt;&gt;"Ready to model","PENDING INPUTS",L319)</f>
        <v>4687.9100000000008</v>
      </c>
      <c r="C320" s="3">
        <f>IF(Inputs!$B$27&lt;&gt;"Ready to model","PENDING INPUTS",M319)</f>
        <v>0</v>
      </c>
      <c r="D320" s="3">
        <f>IF(Inputs!$B$27&lt;&gt;"Ready to model","PENDING INPUTS",ROUND(B320*(IF(A320&lt;=Inputs!$B$13,Inputs!$B$12,Inputs!$B$14))/12,2))</f>
        <v>93.76</v>
      </c>
      <c r="E320" s="3">
        <f>IF(Inputs!$B$27&lt;&gt;"Ready to model","PENDING INPUTS",ROUND(C320*Inputs!$B$5/12,2))</f>
        <v>0</v>
      </c>
      <c r="F320" s="3">
        <f>IF(Inputs!$B$27&lt;&gt;"Ready to model","PENDING INPUTS",MIN(B320+D320,MAX(Inputs!$B$16,ROUND(B320*Inputs!$B$15,2))))</f>
        <v>93.76</v>
      </c>
      <c r="G320" s="3">
        <f>IF(Inputs!$B$27&lt;&gt;"Ready to model","PENDING INPUTS",MIN(C320+E320,Inputs!$B$9))</f>
        <v>0</v>
      </c>
      <c r="H320" s="3">
        <f>IF(Inputs!$B$27&lt;&gt;"Ready to model","PENDING INPUTS",F320+G320)</f>
        <v>93.76</v>
      </c>
      <c r="I320" s="3">
        <f>IF(Inputs!$B$27&lt;&gt;"Ready to model","PENDING INPUTS",MAX(0,F320+G320-H320))</f>
        <v>0</v>
      </c>
      <c r="J320" s="3">
        <f>IF(Inputs!$B$27&lt;&gt;"Ready to model","PENDING INPUTS",IF(F320+G320&gt;H320,IF(F320+G320=0,0,H320*F320/(F320+G320)),MIN(B320+D320,F320+MAX(0,H320-F320-G320-IF((IF(A320&lt;=Inputs!$B$13,Inputs!$B$12,Inputs!$B$14))&lt;Inputs!$B$5,C320+E320-G320,0)))))</f>
        <v>93.76</v>
      </c>
      <c r="K320" s="3">
        <f>IF(Inputs!$B$27&lt;&gt;"Ready to model","PENDING INPUTS",MIN(C320+E320,MAX(0,H320-J320)))</f>
        <v>0</v>
      </c>
      <c r="L320" s="3">
        <f>IF(Inputs!$B$27&lt;&gt;"Ready to model","PENDING INPUTS",MAX(0,B320+D320-J320))</f>
        <v>4687.9100000000008</v>
      </c>
      <c r="M320" s="3">
        <f>IF(Inputs!$B$27&lt;&gt;"Ready to model","PENDING INPUTS",MAX(0,C320+E320-K320))</f>
        <v>0</v>
      </c>
      <c r="N320" s="3">
        <f>IF(Inputs!$B$27&lt;&gt;"Ready to model","PENDING INPUTS",L320+M320)</f>
        <v>4687.9100000000008</v>
      </c>
      <c r="O320" s="3">
        <f>IF(Inputs!$B$27&lt;&gt;"Ready to model","PENDING INPUTS",D320+E320+O319)</f>
        <v>30730.799999999781</v>
      </c>
      <c r="P320" s="3">
        <f>IF(Inputs!$B$27&lt;&gt;"Ready to model","PENDING INPUTS",J320+K320+P319)</f>
        <v>36116.88999999981</v>
      </c>
    </row>
    <row r="321" spans="1:16" ht="27.95" customHeight="1" x14ac:dyDescent="0.25">
      <c r="A321">
        <v>317</v>
      </c>
      <c r="B321" s="3">
        <f>IF(Inputs!$B$27&lt;&gt;"Ready to model","PENDING INPUTS",L320)</f>
        <v>4687.9100000000008</v>
      </c>
      <c r="C321" s="3">
        <f>IF(Inputs!$B$27&lt;&gt;"Ready to model","PENDING INPUTS",M320)</f>
        <v>0</v>
      </c>
      <c r="D321" s="3">
        <f>IF(Inputs!$B$27&lt;&gt;"Ready to model","PENDING INPUTS",ROUND(B321*(IF(A321&lt;=Inputs!$B$13,Inputs!$B$12,Inputs!$B$14))/12,2))</f>
        <v>93.76</v>
      </c>
      <c r="E321" s="3">
        <f>IF(Inputs!$B$27&lt;&gt;"Ready to model","PENDING INPUTS",ROUND(C321*Inputs!$B$5/12,2))</f>
        <v>0</v>
      </c>
      <c r="F321" s="3">
        <f>IF(Inputs!$B$27&lt;&gt;"Ready to model","PENDING INPUTS",MIN(B321+D321,MAX(Inputs!$B$16,ROUND(B321*Inputs!$B$15,2))))</f>
        <v>93.76</v>
      </c>
      <c r="G321" s="3">
        <f>IF(Inputs!$B$27&lt;&gt;"Ready to model","PENDING INPUTS",MIN(C321+E321,Inputs!$B$9))</f>
        <v>0</v>
      </c>
      <c r="H321" s="3">
        <f>IF(Inputs!$B$27&lt;&gt;"Ready to model","PENDING INPUTS",F321+G321)</f>
        <v>93.76</v>
      </c>
      <c r="I321" s="3">
        <f>IF(Inputs!$B$27&lt;&gt;"Ready to model","PENDING INPUTS",MAX(0,F321+G321-H321))</f>
        <v>0</v>
      </c>
      <c r="J321" s="3">
        <f>IF(Inputs!$B$27&lt;&gt;"Ready to model","PENDING INPUTS",IF(F321+G321&gt;H321,IF(F321+G321=0,0,H321*F321/(F321+G321)),MIN(B321+D321,F321+MAX(0,H321-F321-G321-IF((IF(A321&lt;=Inputs!$B$13,Inputs!$B$12,Inputs!$B$14))&lt;Inputs!$B$5,C321+E321-G321,0)))))</f>
        <v>93.76</v>
      </c>
      <c r="K321" s="3">
        <f>IF(Inputs!$B$27&lt;&gt;"Ready to model","PENDING INPUTS",MIN(C321+E321,MAX(0,H321-J321)))</f>
        <v>0</v>
      </c>
      <c r="L321" s="3">
        <f>IF(Inputs!$B$27&lt;&gt;"Ready to model","PENDING INPUTS",MAX(0,B321+D321-J321))</f>
        <v>4687.9100000000008</v>
      </c>
      <c r="M321" s="3">
        <f>IF(Inputs!$B$27&lt;&gt;"Ready to model","PENDING INPUTS",MAX(0,C321+E321-K321))</f>
        <v>0</v>
      </c>
      <c r="N321" s="3">
        <f>IF(Inputs!$B$27&lt;&gt;"Ready to model","PENDING INPUTS",L321+M321)</f>
        <v>4687.9100000000008</v>
      </c>
      <c r="O321" s="3">
        <f>IF(Inputs!$B$27&lt;&gt;"Ready to model","PENDING INPUTS",D321+E321+O320)</f>
        <v>30824.559999999779</v>
      </c>
      <c r="P321" s="3">
        <f>IF(Inputs!$B$27&lt;&gt;"Ready to model","PENDING INPUTS",J321+K321+P320)</f>
        <v>36210.649999999812</v>
      </c>
    </row>
    <row r="322" spans="1:16" ht="27.95" customHeight="1" x14ac:dyDescent="0.25">
      <c r="A322">
        <v>318</v>
      </c>
      <c r="B322" s="3">
        <f>IF(Inputs!$B$27&lt;&gt;"Ready to model","PENDING INPUTS",L321)</f>
        <v>4687.9100000000008</v>
      </c>
      <c r="C322" s="3">
        <f>IF(Inputs!$B$27&lt;&gt;"Ready to model","PENDING INPUTS",M321)</f>
        <v>0</v>
      </c>
      <c r="D322" s="3">
        <f>IF(Inputs!$B$27&lt;&gt;"Ready to model","PENDING INPUTS",ROUND(B322*(IF(A322&lt;=Inputs!$B$13,Inputs!$B$12,Inputs!$B$14))/12,2))</f>
        <v>93.76</v>
      </c>
      <c r="E322" s="3">
        <f>IF(Inputs!$B$27&lt;&gt;"Ready to model","PENDING INPUTS",ROUND(C322*Inputs!$B$5/12,2))</f>
        <v>0</v>
      </c>
      <c r="F322" s="3">
        <f>IF(Inputs!$B$27&lt;&gt;"Ready to model","PENDING INPUTS",MIN(B322+D322,MAX(Inputs!$B$16,ROUND(B322*Inputs!$B$15,2))))</f>
        <v>93.76</v>
      </c>
      <c r="G322" s="3">
        <f>IF(Inputs!$B$27&lt;&gt;"Ready to model","PENDING INPUTS",MIN(C322+E322,Inputs!$B$9))</f>
        <v>0</v>
      </c>
      <c r="H322" s="3">
        <f>IF(Inputs!$B$27&lt;&gt;"Ready to model","PENDING INPUTS",F322+G322)</f>
        <v>93.76</v>
      </c>
      <c r="I322" s="3">
        <f>IF(Inputs!$B$27&lt;&gt;"Ready to model","PENDING INPUTS",MAX(0,F322+G322-H322))</f>
        <v>0</v>
      </c>
      <c r="J322" s="3">
        <f>IF(Inputs!$B$27&lt;&gt;"Ready to model","PENDING INPUTS",IF(F322+G322&gt;H322,IF(F322+G322=0,0,H322*F322/(F322+G322)),MIN(B322+D322,F322+MAX(0,H322-F322-G322-IF((IF(A322&lt;=Inputs!$B$13,Inputs!$B$12,Inputs!$B$14))&lt;Inputs!$B$5,C322+E322-G322,0)))))</f>
        <v>93.76</v>
      </c>
      <c r="K322" s="3">
        <f>IF(Inputs!$B$27&lt;&gt;"Ready to model","PENDING INPUTS",MIN(C322+E322,MAX(0,H322-J322)))</f>
        <v>0</v>
      </c>
      <c r="L322" s="3">
        <f>IF(Inputs!$B$27&lt;&gt;"Ready to model","PENDING INPUTS",MAX(0,B322+D322-J322))</f>
        <v>4687.9100000000008</v>
      </c>
      <c r="M322" s="3">
        <f>IF(Inputs!$B$27&lt;&gt;"Ready to model","PENDING INPUTS",MAX(0,C322+E322-K322))</f>
        <v>0</v>
      </c>
      <c r="N322" s="3">
        <f>IF(Inputs!$B$27&lt;&gt;"Ready to model","PENDING INPUTS",L322+M322)</f>
        <v>4687.9100000000008</v>
      </c>
      <c r="O322" s="3">
        <f>IF(Inputs!$B$27&lt;&gt;"Ready to model","PENDING INPUTS",D322+E322+O321)</f>
        <v>30918.319999999778</v>
      </c>
      <c r="P322" s="3">
        <f>IF(Inputs!$B$27&lt;&gt;"Ready to model","PENDING INPUTS",J322+K322+P321)</f>
        <v>36304.409999999814</v>
      </c>
    </row>
    <row r="323" spans="1:16" ht="27.95" customHeight="1" x14ac:dyDescent="0.25">
      <c r="A323">
        <v>319</v>
      </c>
      <c r="B323" s="3">
        <f>IF(Inputs!$B$27&lt;&gt;"Ready to model","PENDING INPUTS",L322)</f>
        <v>4687.9100000000008</v>
      </c>
      <c r="C323" s="3">
        <f>IF(Inputs!$B$27&lt;&gt;"Ready to model","PENDING INPUTS",M322)</f>
        <v>0</v>
      </c>
      <c r="D323" s="3">
        <f>IF(Inputs!$B$27&lt;&gt;"Ready to model","PENDING INPUTS",ROUND(B323*(IF(A323&lt;=Inputs!$B$13,Inputs!$B$12,Inputs!$B$14))/12,2))</f>
        <v>93.76</v>
      </c>
      <c r="E323" s="3">
        <f>IF(Inputs!$B$27&lt;&gt;"Ready to model","PENDING INPUTS",ROUND(C323*Inputs!$B$5/12,2))</f>
        <v>0</v>
      </c>
      <c r="F323" s="3">
        <f>IF(Inputs!$B$27&lt;&gt;"Ready to model","PENDING INPUTS",MIN(B323+D323,MAX(Inputs!$B$16,ROUND(B323*Inputs!$B$15,2))))</f>
        <v>93.76</v>
      </c>
      <c r="G323" s="3">
        <f>IF(Inputs!$B$27&lt;&gt;"Ready to model","PENDING INPUTS",MIN(C323+E323,Inputs!$B$9))</f>
        <v>0</v>
      </c>
      <c r="H323" s="3">
        <f>IF(Inputs!$B$27&lt;&gt;"Ready to model","PENDING INPUTS",F323+G323)</f>
        <v>93.76</v>
      </c>
      <c r="I323" s="3">
        <f>IF(Inputs!$B$27&lt;&gt;"Ready to model","PENDING INPUTS",MAX(0,F323+G323-H323))</f>
        <v>0</v>
      </c>
      <c r="J323" s="3">
        <f>IF(Inputs!$B$27&lt;&gt;"Ready to model","PENDING INPUTS",IF(F323+G323&gt;H323,IF(F323+G323=0,0,H323*F323/(F323+G323)),MIN(B323+D323,F323+MAX(0,H323-F323-G323-IF((IF(A323&lt;=Inputs!$B$13,Inputs!$B$12,Inputs!$B$14))&lt;Inputs!$B$5,C323+E323-G323,0)))))</f>
        <v>93.76</v>
      </c>
      <c r="K323" s="3">
        <f>IF(Inputs!$B$27&lt;&gt;"Ready to model","PENDING INPUTS",MIN(C323+E323,MAX(0,H323-J323)))</f>
        <v>0</v>
      </c>
      <c r="L323" s="3">
        <f>IF(Inputs!$B$27&lt;&gt;"Ready to model","PENDING INPUTS",MAX(0,B323+D323-J323))</f>
        <v>4687.9100000000008</v>
      </c>
      <c r="M323" s="3">
        <f>IF(Inputs!$B$27&lt;&gt;"Ready to model","PENDING INPUTS",MAX(0,C323+E323-K323))</f>
        <v>0</v>
      </c>
      <c r="N323" s="3">
        <f>IF(Inputs!$B$27&lt;&gt;"Ready to model","PENDING INPUTS",L323+M323)</f>
        <v>4687.9100000000008</v>
      </c>
      <c r="O323" s="3">
        <f>IF(Inputs!$B$27&lt;&gt;"Ready to model","PENDING INPUTS",D323+E323+O322)</f>
        <v>31012.079999999776</v>
      </c>
      <c r="P323" s="3">
        <f>IF(Inputs!$B$27&lt;&gt;"Ready to model","PENDING INPUTS",J323+K323+P322)</f>
        <v>36398.169999999816</v>
      </c>
    </row>
    <row r="324" spans="1:16" ht="27.95" customHeight="1" x14ac:dyDescent="0.25">
      <c r="A324">
        <v>320</v>
      </c>
      <c r="B324" s="3">
        <f>IF(Inputs!$B$27&lt;&gt;"Ready to model","PENDING INPUTS",L323)</f>
        <v>4687.9100000000008</v>
      </c>
      <c r="C324" s="3">
        <f>IF(Inputs!$B$27&lt;&gt;"Ready to model","PENDING INPUTS",M323)</f>
        <v>0</v>
      </c>
      <c r="D324" s="3">
        <f>IF(Inputs!$B$27&lt;&gt;"Ready to model","PENDING INPUTS",ROUND(B324*(IF(A324&lt;=Inputs!$B$13,Inputs!$B$12,Inputs!$B$14))/12,2))</f>
        <v>93.76</v>
      </c>
      <c r="E324" s="3">
        <f>IF(Inputs!$B$27&lt;&gt;"Ready to model","PENDING INPUTS",ROUND(C324*Inputs!$B$5/12,2))</f>
        <v>0</v>
      </c>
      <c r="F324" s="3">
        <f>IF(Inputs!$B$27&lt;&gt;"Ready to model","PENDING INPUTS",MIN(B324+D324,MAX(Inputs!$B$16,ROUND(B324*Inputs!$B$15,2))))</f>
        <v>93.76</v>
      </c>
      <c r="G324" s="3">
        <f>IF(Inputs!$B$27&lt;&gt;"Ready to model","PENDING INPUTS",MIN(C324+E324,Inputs!$B$9))</f>
        <v>0</v>
      </c>
      <c r="H324" s="3">
        <f>IF(Inputs!$B$27&lt;&gt;"Ready to model","PENDING INPUTS",F324+G324)</f>
        <v>93.76</v>
      </c>
      <c r="I324" s="3">
        <f>IF(Inputs!$B$27&lt;&gt;"Ready to model","PENDING INPUTS",MAX(0,F324+G324-H324))</f>
        <v>0</v>
      </c>
      <c r="J324" s="3">
        <f>IF(Inputs!$B$27&lt;&gt;"Ready to model","PENDING INPUTS",IF(F324+G324&gt;H324,IF(F324+G324=0,0,H324*F324/(F324+G324)),MIN(B324+D324,F324+MAX(0,H324-F324-G324-IF((IF(A324&lt;=Inputs!$B$13,Inputs!$B$12,Inputs!$B$14))&lt;Inputs!$B$5,C324+E324-G324,0)))))</f>
        <v>93.76</v>
      </c>
      <c r="K324" s="3">
        <f>IF(Inputs!$B$27&lt;&gt;"Ready to model","PENDING INPUTS",MIN(C324+E324,MAX(0,H324-J324)))</f>
        <v>0</v>
      </c>
      <c r="L324" s="3">
        <f>IF(Inputs!$B$27&lt;&gt;"Ready to model","PENDING INPUTS",MAX(0,B324+D324-J324))</f>
        <v>4687.9100000000008</v>
      </c>
      <c r="M324" s="3">
        <f>IF(Inputs!$B$27&lt;&gt;"Ready to model","PENDING INPUTS",MAX(0,C324+E324-K324))</f>
        <v>0</v>
      </c>
      <c r="N324" s="3">
        <f>IF(Inputs!$B$27&lt;&gt;"Ready to model","PENDING INPUTS",L324+M324)</f>
        <v>4687.9100000000008</v>
      </c>
      <c r="O324" s="3">
        <f>IF(Inputs!$B$27&lt;&gt;"Ready to model","PENDING INPUTS",D324+E324+O323)</f>
        <v>31105.839999999775</v>
      </c>
      <c r="P324" s="3">
        <f>IF(Inputs!$B$27&lt;&gt;"Ready to model","PENDING INPUTS",J324+K324+P323)</f>
        <v>36491.929999999818</v>
      </c>
    </row>
    <row r="325" spans="1:16" ht="27.95" customHeight="1" x14ac:dyDescent="0.25">
      <c r="A325">
        <v>321</v>
      </c>
      <c r="B325" s="3">
        <f>IF(Inputs!$B$27&lt;&gt;"Ready to model","PENDING INPUTS",L324)</f>
        <v>4687.9100000000008</v>
      </c>
      <c r="C325" s="3">
        <f>IF(Inputs!$B$27&lt;&gt;"Ready to model","PENDING INPUTS",M324)</f>
        <v>0</v>
      </c>
      <c r="D325" s="3">
        <f>IF(Inputs!$B$27&lt;&gt;"Ready to model","PENDING INPUTS",ROUND(B325*(IF(A325&lt;=Inputs!$B$13,Inputs!$B$12,Inputs!$B$14))/12,2))</f>
        <v>93.76</v>
      </c>
      <c r="E325" s="3">
        <f>IF(Inputs!$B$27&lt;&gt;"Ready to model","PENDING INPUTS",ROUND(C325*Inputs!$B$5/12,2))</f>
        <v>0</v>
      </c>
      <c r="F325" s="3">
        <f>IF(Inputs!$B$27&lt;&gt;"Ready to model","PENDING INPUTS",MIN(B325+D325,MAX(Inputs!$B$16,ROUND(B325*Inputs!$B$15,2))))</f>
        <v>93.76</v>
      </c>
      <c r="G325" s="3">
        <f>IF(Inputs!$B$27&lt;&gt;"Ready to model","PENDING INPUTS",MIN(C325+E325,Inputs!$B$9))</f>
        <v>0</v>
      </c>
      <c r="H325" s="3">
        <f>IF(Inputs!$B$27&lt;&gt;"Ready to model","PENDING INPUTS",F325+G325)</f>
        <v>93.76</v>
      </c>
      <c r="I325" s="3">
        <f>IF(Inputs!$B$27&lt;&gt;"Ready to model","PENDING INPUTS",MAX(0,F325+G325-H325))</f>
        <v>0</v>
      </c>
      <c r="J325" s="3">
        <f>IF(Inputs!$B$27&lt;&gt;"Ready to model","PENDING INPUTS",IF(F325+G325&gt;H325,IF(F325+G325=0,0,H325*F325/(F325+G325)),MIN(B325+D325,F325+MAX(0,H325-F325-G325-IF((IF(A325&lt;=Inputs!$B$13,Inputs!$B$12,Inputs!$B$14))&lt;Inputs!$B$5,C325+E325-G325,0)))))</f>
        <v>93.76</v>
      </c>
      <c r="K325" s="3">
        <f>IF(Inputs!$B$27&lt;&gt;"Ready to model","PENDING INPUTS",MIN(C325+E325,MAX(0,H325-J325)))</f>
        <v>0</v>
      </c>
      <c r="L325" s="3">
        <f>IF(Inputs!$B$27&lt;&gt;"Ready to model","PENDING INPUTS",MAX(0,B325+D325-J325))</f>
        <v>4687.9100000000008</v>
      </c>
      <c r="M325" s="3">
        <f>IF(Inputs!$B$27&lt;&gt;"Ready to model","PENDING INPUTS",MAX(0,C325+E325-K325))</f>
        <v>0</v>
      </c>
      <c r="N325" s="3">
        <f>IF(Inputs!$B$27&lt;&gt;"Ready to model","PENDING INPUTS",L325+M325)</f>
        <v>4687.9100000000008</v>
      </c>
      <c r="O325" s="3">
        <f>IF(Inputs!$B$27&lt;&gt;"Ready to model","PENDING INPUTS",D325+E325+O324)</f>
        <v>31199.599999999773</v>
      </c>
      <c r="P325" s="3">
        <f>IF(Inputs!$B$27&lt;&gt;"Ready to model","PENDING INPUTS",J325+K325+P324)</f>
        <v>36585.68999999982</v>
      </c>
    </row>
    <row r="326" spans="1:16" ht="27.95" customHeight="1" x14ac:dyDescent="0.25">
      <c r="A326">
        <v>322</v>
      </c>
      <c r="B326" s="3">
        <f>IF(Inputs!$B$27&lt;&gt;"Ready to model","PENDING INPUTS",L325)</f>
        <v>4687.9100000000008</v>
      </c>
      <c r="C326" s="3">
        <f>IF(Inputs!$B$27&lt;&gt;"Ready to model","PENDING INPUTS",M325)</f>
        <v>0</v>
      </c>
      <c r="D326" s="3">
        <f>IF(Inputs!$B$27&lt;&gt;"Ready to model","PENDING INPUTS",ROUND(B326*(IF(A326&lt;=Inputs!$B$13,Inputs!$B$12,Inputs!$B$14))/12,2))</f>
        <v>93.76</v>
      </c>
      <c r="E326" s="3">
        <f>IF(Inputs!$B$27&lt;&gt;"Ready to model","PENDING INPUTS",ROUND(C326*Inputs!$B$5/12,2))</f>
        <v>0</v>
      </c>
      <c r="F326" s="3">
        <f>IF(Inputs!$B$27&lt;&gt;"Ready to model","PENDING INPUTS",MIN(B326+D326,MAX(Inputs!$B$16,ROUND(B326*Inputs!$B$15,2))))</f>
        <v>93.76</v>
      </c>
      <c r="G326" s="3">
        <f>IF(Inputs!$B$27&lt;&gt;"Ready to model","PENDING INPUTS",MIN(C326+E326,Inputs!$B$9))</f>
        <v>0</v>
      </c>
      <c r="H326" s="3">
        <f>IF(Inputs!$B$27&lt;&gt;"Ready to model","PENDING INPUTS",F326+G326)</f>
        <v>93.76</v>
      </c>
      <c r="I326" s="3">
        <f>IF(Inputs!$B$27&lt;&gt;"Ready to model","PENDING INPUTS",MAX(0,F326+G326-H326))</f>
        <v>0</v>
      </c>
      <c r="J326" s="3">
        <f>IF(Inputs!$B$27&lt;&gt;"Ready to model","PENDING INPUTS",IF(F326+G326&gt;H326,IF(F326+G326=0,0,H326*F326/(F326+G326)),MIN(B326+D326,F326+MAX(0,H326-F326-G326-IF((IF(A326&lt;=Inputs!$B$13,Inputs!$B$12,Inputs!$B$14))&lt;Inputs!$B$5,C326+E326-G326,0)))))</f>
        <v>93.76</v>
      </c>
      <c r="K326" s="3">
        <f>IF(Inputs!$B$27&lt;&gt;"Ready to model","PENDING INPUTS",MIN(C326+E326,MAX(0,H326-J326)))</f>
        <v>0</v>
      </c>
      <c r="L326" s="3">
        <f>IF(Inputs!$B$27&lt;&gt;"Ready to model","PENDING INPUTS",MAX(0,B326+D326-J326))</f>
        <v>4687.9100000000008</v>
      </c>
      <c r="M326" s="3">
        <f>IF(Inputs!$B$27&lt;&gt;"Ready to model","PENDING INPUTS",MAX(0,C326+E326-K326))</f>
        <v>0</v>
      </c>
      <c r="N326" s="3">
        <f>IF(Inputs!$B$27&lt;&gt;"Ready to model","PENDING INPUTS",L326+M326)</f>
        <v>4687.9100000000008</v>
      </c>
      <c r="O326" s="3">
        <f>IF(Inputs!$B$27&lt;&gt;"Ready to model","PENDING INPUTS",D326+E326+O325)</f>
        <v>31293.359999999771</v>
      </c>
      <c r="P326" s="3">
        <f>IF(Inputs!$B$27&lt;&gt;"Ready to model","PENDING INPUTS",J326+K326+P325)</f>
        <v>36679.449999999822</v>
      </c>
    </row>
    <row r="327" spans="1:16" ht="27.95" customHeight="1" x14ac:dyDescent="0.25">
      <c r="A327">
        <v>323</v>
      </c>
      <c r="B327" s="3">
        <f>IF(Inputs!$B$27&lt;&gt;"Ready to model","PENDING INPUTS",L326)</f>
        <v>4687.9100000000008</v>
      </c>
      <c r="C327" s="3">
        <f>IF(Inputs!$B$27&lt;&gt;"Ready to model","PENDING INPUTS",M326)</f>
        <v>0</v>
      </c>
      <c r="D327" s="3">
        <f>IF(Inputs!$B$27&lt;&gt;"Ready to model","PENDING INPUTS",ROUND(B327*(IF(A327&lt;=Inputs!$B$13,Inputs!$B$12,Inputs!$B$14))/12,2))</f>
        <v>93.76</v>
      </c>
      <c r="E327" s="3">
        <f>IF(Inputs!$B$27&lt;&gt;"Ready to model","PENDING INPUTS",ROUND(C327*Inputs!$B$5/12,2))</f>
        <v>0</v>
      </c>
      <c r="F327" s="3">
        <f>IF(Inputs!$B$27&lt;&gt;"Ready to model","PENDING INPUTS",MIN(B327+D327,MAX(Inputs!$B$16,ROUND(B327*Inputs!$B$15,2))))</f>
        <v>93.76</v>
      </c>
      <c r="G327" s="3">
        <f>IF(Inputs!$B$27&lt;&gt;"Ready to model","PENDING INPUTS",MIN(C327+E327,Inputs!$B$9))</f>
        <v>0</v>
      </c>
      <c r="H327" s="3">
        <f>IF(Inputs!$B$27&lt;&gt;"Ready to model","PENDING INPUTS",F327+G327)</f>
        <v>93.76</v>
      </c>
      <c r="I327" s="3">
        <f>IF(Inputs!$B$27&lt;&gt;"Ready to model","PENDING INPUTS",MAX(0,F327+G327-H327))</f>
        <v>0</v>
      </c>
      <c r="J327" s="3">
        <f>IF(Inputs!$B$27&lt;&gt;"Ready to model","PENDING INPUTS",IF(F327+G327&gt;H327,IF(F327+G327=0,0,H327*F327/(F327+G327)),MIN(B327+D327,F327+MAX(0,H327-F327-G327-IF((IF(A327&lt;=Inputs!$B$13,Inputs!$B$12,Inputs!$B$14))&lt;Inputs!$B$5,C327+E327-G327,0)))))</f>
        <v>93.76</v>
      </c>
      <c r="K327" s="3">
        <f>IF(Inputs!$B$27&lt;&gt;"Ready to model","PENDING INPUTS",MIN(C327+E327,MAX(0,H327-J327)))</f>
        <v>0</v>
      </c>
      <c r="L327" s="3">
        <f>IF(Inputs!$B$27&lt;&gt;"Ready to model","PENDING INPUTS",MAX(0,B327+D327-J327))</f>
        <v>4687.9100000000008</v>
      </c>
      <c r="M327" s="3">
        <f>IF(Inputs!$B$27&lt;&gt;"Ready to model","PENDING INPUTS",MAX(0,C327+E327-K327))</f>
        <v>0</v>
      </c>
      <c r="N327" s="3">
        <f>IF(Inputs!$B$27&lt;&gt;"Ready to model","PENDING INPUTS",L327+M327)</f>
        <v>4687.9100000000008</v>
      </c>
      <c r="O327" s="3">
        <f>IF(Inputs!$B$27&lt;&gt;"Ready to model","PENDING INPUTS",D327+E327+O326)</f>
        <v>31387.11999999977</v>
      </c>
      <c r="P327" s="3">
        <f>IF(Inputs!$B$27&lt;&gt;"Ready to model","PENDING INPUTS",J327+K327+P326)</f>
        <v>36773.209999999825</v>
      </c>
    </row>
    <row r="328" spans="1:16" ht="27.95" customHeight="1" x14ac:dyDescent="0.25">
      <c r="A328">
        <v>324</v>
      </c>
      <c r="B328" s="3">
        <f>IF(Inputs!$B$27&lt;&gt;"Ready to model","PENDING INPUTS",L327)</f>
        <v>4687.9100000000008</v>
      </c>
      <c r="C328" s="3">
        <f>IF(Inputs!$B$27&lt;&gt;"Ready to model","PENDING INPUTS",M327)</f>
        <v>0</v>
      </c>
      <c r="D328" s="3">
        <f>IF(Inputs!$B$27&lt;&gt;"Ready to model","PENDING INPUTS",ROUND(B328*(IF(A328&lt;=Inputs!$B$13,Inputs!$B$12,Inputs!$B$14))/12,2))</f>
        <v>93.76</v>
      </c>
      <c r="E328" s="3">
        <f>IF(Inputs!$B$27&lt;&gt;"Ready to model","PENDING INPUTS",ROUND(C328*Inputs!$B$5/12,2))</f>
        <v>0</v>
      </c>
      <c r="F328" s="3">
        <f>IF(Inputs!$B$27&lt;&gt;"Ready to model","PENDING INPUTS",MIN(B328+D328,MAX(Inputs!$B$16,ROUND(B328*Inputs!$B$15,2))))</f>
        <v>93.76</v>
      </c>
      <c r="G328" s="3">
        <f>IF(Inputs!$B$27&lt;&gt;"Ready to model","PENDING INPUTS",MIN(C328+E328,Inputs!$B$9))</f>
        <v>0</v>
      </c>
      <c r="H328" s="3">
        <f>IF(Inputs!$B$27&lt;&gt;"Ready to model","PENDING INPUTS",F328+G328)</f>
        <v>93.76</v>
      </c>
      <c r="I328" s="3">
        <f>IF(Inputs!$B$27&lt;&gt;"Ready to model","PENDING INPUTS",MAX(0,F328+G328-H328))</f>
        <v>0</v>
      </c>
      <c r="J328" s="3">
        <f>IF(Inputs!$B$27&lt;&gt;"Ready to model","PENDING INPUTS",IF(F328+G328&gt;H328,IF(F328+G328=0,0,H328*F328/(F328+G328)),MIN(B328+D328,F328+MAX(0,H328-F328-G328-IF((IF(A328&lt;=Inputs!$B$13,Inputs!$B$12,Inputs!$B$14))&lt;Inputs!$B$5,C328+E328-G328,0)))))</f>
        <v>93.76</v>
      </c>
      <c r="K328" s="3">
        <f>IF(Inputs!$B$27&lt;&gt;"Ready to model","PENDING INPUTS",MIN(C328+E328,MAX(0,H328-J328)))</f>
        <v>0</v>
      </c>
      <c r="L328" s="3">
        <f>IF(Inputs!$B$27&lt;&gt;"Ready to model","PENDING INPUTS",MAX(0,B328+D328-J328))</f>
        <v>4687.9100000000008</v>
      </c>
      <c r="M328" s="3">
        <f>IF(Inputs!$B$27&lt;&gt;"Ready to model","PENDING INPUTS",MAX(0,C328+E328-K328))</f>
        <v>0</v>
      </c>
      <c r="N328" s="3">
        <f>IF(Inputs!$B$27&lt;&gt;"Ready to model","PENDING INPUTS",L328+M328)</f>
        <v>4687.9100000000008</v>
      </c>
      <c r="O328" s="3">
        <f>IF(Inputs!$B$27&lt;&gt;"Ready to model","PENDING INPUTS",D328+E328+O327)</f>
        <v>31480.879999999768</v>
      </c>
      <c r="P328" s="3">
        <f>IF(Inputs!$B$27&lt;&gt;"Ready to model","PENDING INPUTS",J328+K328+P327)</f>
        <v>36866.969999999827</v>
      </c>
    </row>
    <row r="329" spans="1:16" ht="27.95" customHeight="1" x14ac:dyDescent="0.25">
      <c r="A329">
        <v>325</v>
      </c>
      <c r="B329" s="3">
        <f>IF(Inputs!$B$27&lt;&gt;"Ready to model","PENDING INPUTS",L328)</f>
        <v>4687.9100000000008</v>
      </c>
      <c r="C329" s="3">
        <f>IF(Inputs!$B$27&lt;&gt;"Ready to model","PENDING INPUTS",M328)</f>
        <v>0</v>
      </c>
      <c r="D329" s="3">
        <f>IF(Inputs!$B$27&lt;&gt;"Ready to model","PENDING INPUTS",ROUND(B329*(IF(A329&lt;=Inputs!$B$13,Inputs!$B$12,Inputs!$B$14))/12,2))</f>
        <v>93.76</v>
      </c>
      <c r="E329" s="3">
        <f>IF(Inputs!$B$27&lt;&gt;"Ready to model","PENDING INPUTS",ROUND(C329*Inputs!$B$5/12,2))</f>
        <v>0</v>
      </c>
      <c r="F329" s="3">
        <f>IF(Inputs!$B$27&lt;&gt;"Ready to model","PENDING INPUTS",MIN(B329+D329,MAX(Inputs!$B$16,ROUND(B329*Inputs!$B$15,2))))</f>
        <v>93.76</v>
      </c>
      <c r="G329" s="3">
        <f>IF(Inputs!$B$27&lt;&gt;"Ready to model","PENDING INPUTS",MIN(C329+E329,Inputs!$B$9))</f>
        <v>0</v>
      </c>
      <c r="H329" s="3">
        <f>IF(Inputs!$B$27&lt;&gt;"Ready to model","PENDING INPUTS",F329+G329)</f>
        <v>93.76</v>
      </c>
      <c r="I329" s="3">
        <f>IF(Inputs!$B$27&lt;&gt;"Ready to model","PENDING INPUTS",MAX(0,F329+G329-H329))</f>
        <v>0</v>
      </c>
      <c r="J329" s="3">
        <f>IF(Inputs!$B$27&lt;&gt;"Ready to model","PENDING INPUTS",IF(F329+G329&gt;H329,IF(F329+G329=0,0,H329*F329/(F329+G329)),MIN(B329+D329,F329+MAX(0,H329-F329-G329-IF((IF(A329&lt;=Inputs!$B$13,Inputs!$B$12,Inputs!$B$14))&lt;Inputs!$B$5,C329+E329-G329,0)))))</f>
        <v>93.76</v>
      </c>
      <c r="K329" s="3">
        <f>IF(Inputs!$B$27&lt;&gt;"Ready to model","PENDING INPUTS",MIN(C329+E329,MAX(0,H329-J329)))</f>
        <v>0</v>
      </c>
      <c r="L329" s="3">
        <f>IF(Inputs!$B$27&lt;&gt;"Ready to model","PENDING INPUTS",MAX(0,B329+D329-J329))</f>
        <v>4687.9100000000008</v>
      </c>
      <c r="M329" s="3">
        <f>IF(Inputs!$B$27&lt;&gt;"Ready to model","PENDING INPUTS",MAX(0,C329+E329-K329))</f>
        <v>0</v>
      </c>
      <c r="N329" s="3">
        <f>IF(Inputs!$B$27&lt;&gt;"Ready to model","PENDING INPUTS",L329+M329)</f>
        <v>4687.9100000000008</v>
      </c>
      <c r="O329" s="3">
        <f>IF(Inputs!$B$27&lt;&gt;"Ready to model","PENDING INPUTS",D329+E329+O328)</f>
        <v>31574.639999999767</v>
      </c>
      <c r="P329" s="3">
        <f>IF(Inputs!$B$27&lt;&gt;"Ready to model","PENDING INPUTS",J329+K329+P328)</f>
        <v>36960.729999999829</v>
      </c>
    </row>
    <row r="330" spans="1:16" ht="27.95" customHeight="1" x14ac:dyDescent="0.25">
      <c r="A330">
        <v>326</v>
      </c>
      <c r="B330" s="3">
        <f>IF(Inputs!$B$27&lt;&gt;"Ready to model","PENDING INPUTS",L329)</f>
        <v>4687.9100000000008</v>
      </c>
      <c r="C330" s="3">
        <f>IF(Inputs!$B$27&lt;&gt;"Ready to model","PENDING INPUTS",M329)</f>
        <v>0</v>
      </c>
      <c r="D330" s="3">
        <f>IF(Inputs!$B$27&lt;&gt;"Ready to model","PENDING INPUTS",ROUND(B330*(IF(A330&lt;=Inputs!$B$13,Inputs!$B$12,Inputs!$B$14))/12,2))</f>
        <v>93.76</v>
      </c>
      <c r="E330" s="3">
        <f>IF(Inputs!$B$27&lt;&gt;"Ready to model","PENDING INPUTS",ROUND(C330*Inputs!$B$5/12,2))</f>
        <v>0</v>
      </c>
      <c r="F330" s="3">
        <f>IF(Inputs!$B$27&lt;&gt;"Ready to model","PENDING INPUTS",MIN(B330+D330,MAX(Inputs!$B$16,ROUND(B330*Inputs!$B$15,2))))</f>
        <v>93.76</v>
      </c>
      <c r="G330" s="3">
        <f>IF(Inputs!$B$27&lt;&gt;"Ready to model","PENDING INPUTS",MIN(C330+E330,Inputs!$B$9))</f>
        <v>0</v>
      </c>
      <c r="H330" s="3">
        <f>IF(Inputs!$B$27&lt;&gt;"Ready to model","PENDING INPUTS",F330+G330)</f>
        <v>93.76</v>
      </c>
      <c r="I330" s="3">
        <f>IF(Inputs!$B$27&lt;&gt;"Ready to model","PENDING INPUTS",MAX(0,F330+G330-H330))</f>
        <v>0</v>
      </c>
      <c r="J330" s="3">
        <f>IF(Inputs!$B$27&lt;&gt;"Ready to model","PENDING INPUTS",IF(F330+G330&gt;H330,IF(F330+G330=0,0,H330*F330/(F330+G330)),MIN(B330+D330,F330+MAX(0,H330-F330-G330-IF((IF(A330&lt;=Inputs!$B$13,Inputs!$B$12,Inputs!$B$14))&lt;Inputs!$B$5,C330+E330-G330,0)))))</f>
        <v>93.76</v>
      </c>
      <c r="K330" s="3">
        <f>IF(Inputs!$B$27&lt;&gt;"Ready to model","PENDING INPUTS",MIN(C330+E330,MAX(0,H330-J330)))</f>
        <v>0</v>
      </c>
      <c r="L330" s="3">
        <f>IF(Inputs!$B$27&lt;&gt;"Ready to model","PENDING INPUTS",MAX(0,B330+D330-J330))</f>
        <v>4687.9100000000008</v>
      </c>
      <c r="M330" s="3">
        <f>IF(Inputs!$B$27&lt;&gt;"Ready to model","PENDING INPUTS",MAX(0,C330+E330-K330))</f>
        <v>0</v>
      </c>
      <c r="N330" s="3">
        <f>IF(Inputs!$B$27&lt;&gt;"Ready to model","PENDING INPUTS",L330+M330)</f>
        <v>4687.9100000000008</v>
      </c>
      <c r="O330" s="3">
        <f>IF(Inputs!$B$27&lt;&gt;"Ready to model","PENDING INPUTS",D330+E330+O329)</f>
        <v>31668.399999999765</v>
      </c>
      <c r="P330" s="3">
        <f>IF(Inputs!$B$27&lt;&gt;"Ready to model","PENDING INPUTS",J330+K330+P329)</f>
        <v>37054.489999999831</v>
      </c>
    </row>
    <row r="331" spans="1:16" ht="27.95" customHeight="1" x14ac:dyDescent="0.25">
      <c r="A331">
        <v>327</v>
      </c>
      <c r="B331" s="3">
        <f>IF(Inputs!$B$27&lt;&gt;"Ready to model","PENDING INPUTS",L330)</f>
        <v>4687.9100000000008</v>
      </c>
      <c r="C331" s="3">
        <f>IF(Inputs!$B$27&lt;&gt;"Ready to model","PENDING INPUTS",M330)</f>
        <v>0</v>
      </c>
      <c r="D331" s="3">
        <f>IF(Inputs!$B$27&lt;&gt;"Ready to model","PENDING INPUTS",ROUND(B331*(IF(A331&lt;=Inputs!$B$13,Inputs!$B$12,Inputs!$B$14))/12,2))</f>
        <v>93.76</v>
      </c>
      <c r="E331" s="3">
        <f>IF(Inputs!$B$27&lt;&gt;"Ready to model","PENDING INPUTS",ROUND(C331*Inputs!$B$5/12,2))</f>
        <v>0</v>
      </c>
      <c r="F331" s="3">
        <f>IF(Inputs!$B$27&lt;&gt;"Ready to model","PENDING INPUTS",MIN(B331+D331,MAX(Inputs!$B$16,ROUND(B331*Inputs!$B$15,2))))</f>
        <v>93.76</v>
      </c>
      <c r="G331" s="3">
        <f>IF(Inputs!$B$27&lt;&gt;"Ready to model","PENDING INPUTS",MIN(C331+E331,Inputs!$B$9))</f>
        <v>0</v>
      </c>
      <c r="H331" s="3">
        <f>IF(Inputs!$B$27&lt;&gt;"Ready to model","PENDING INPUTS",F331+G331)</f>
        <v>93.76</v>
      </c>
      <c r="I331" s="3">
        <f>IF(Inputs!$B$27&lt;&gt;"Ready to model","PENDING INPUTS",MAX(0,F331+G331-H331))</f>
        <v>0</v>
      </c>
      <c r="J331" s="3">
        <f>IF(Inputs!$B$27&lt;&gt;"Ready to model","PENDING INPUTS",IF(F331+G331&gt;H331,IF(F331+G331=0,0,H331*F331/(F331+G331)),MIN(B331+D331,F331+MAX(0,H331-F331-G331-IF((IF(A331&lt;=Inputs!$B$13,Inputs!$B$12,Inputs!$B$14))&lt;Inputs!$B$5,C331+E331-G331,0)))))</f>
        <v>93.76</v>
      </c>
      <c r="K331" s="3">
        <f>IF(Inputs!$B$27&lt;&gt;"Ready to model","PENDING INPUTS",MIN(C331+E331,MAX(0,H331-J331)))</f>
        <v>0</v>
      </c>
      <c r="L331" s="3">
        <f>IF(Inputs!$B$27&lt;&gt;"Ready to model","PENDING INPUTS",MAX(0,B331+D331-J331))</f>
        <v>4687.9100000000008</v>
      </c>
      <c r="M331" s="3">
        <f>IF(Inputs!$B$27&lt;&gt;"Ready to model","PENDING INPUTS",MAX(0,C331+E331-K331))</f>
        <v>0</v>
      </c>
      <c r="N331" s="3">
        <f>IF(Inputs!$B$27&lt;&gt;"Ready to model","PENDING INPUTS",L331+M331)</f>
        <v>4687.9100000000008</v>
      </c>
      <c r="O331" s="3">
        <f>IF(Inputs!$B$27&lt;&gt;"Ready to model","PENDING INPUTS",D331+E331+O330)</f>
        <v>31762.159999999763</v>
      </c>
      <c r="P331" s="3">
        <f>IF(Inputs!$B$27&lt;&gt;"Ready to model","PENDING INPUTS",J331+K331+P330)</f>
        <v>37148.249999999833</v>
      </c>
    </row>
    <row r="332" spans="1:16" ht="27.95" customHeight="1" x14ac:dyDescent="0.25">
      <c r="A332">
        <v>328</v>
      </c>
      <c r="B332" s="3">
        <f>IF(Inputs!$B$27&lt;&gt;"Ready to model","PENDING INPUTS",L331)</f>
        <v>4687.9100000000008</v>
      </c>
      <c r="C332" s="3">
        <f>IF(Inputs!$B$27&lt;&gt;"Ready to model","PENDING INPUTS",M331)</f>
        <v>0</v>
      </c>
      <c r="D332" s="3">
        <f>IF(Inputs!$B$27&lt;&gt;"Ready to model","PENDING INPUTS",ROUND(B332*(IF(A332&lt;=Inputs!$B$13,Inputs!$B$12,Inputs!$B$14))/12,2))</f>
        <v>93.76</v>
      </c>
      <c r="E332" s="3">
        <f>IF(Inputs!$B$27&lt;&gt;"Ready to model","PENDING INPUTS",ROUND(C332*Inputs!$B$5/12,2))</f>
        <v>0</v>
      </c>
      <c r="F332" s="3">
        <f>IF(Inputs!$B$27&lt;&gt;"Ready to model","PENDING INPUTS",MIN(B332+D332,MAX(Inputs!$B$16,ROUND(B332*Inputs!$B$15,2))))</f>
        <v>93.76</v>
      </c>
      <c r="G332" s="3">
        <f>IF(Inputs!$B$27&lt;&gt;"Ready to model","PENDING INPUTS",MIN(C332+E332,Inputs!$B$9))</f>
        <v>0</v>
      </c>
      <c r="H332" s="3">
        <f>IF(Inputs!$B$27&lt;&gt;"Ready to model","PENDING INPUTS",F332+G332)</f>
        <v>93.76</v>
      </c>
      <c r="I332" s="3">
        <f>IF(Inputs!$B$27&lt;&gt;"Ready to model","PENDING INPUTS",MAX(0,F332+G332-H332))</f>
        <v>0</v>
      </c>
      <c r="J332" s="3">
        <f>IF(Inputs!$B$27&lt;&gt;"Ready to model","PENDING INPUTS",IF(F332+G332&gt;H332,IF(F332+G332=0,0,H332*F332/(F332+G332)),MIN(B332+D332,F332+MAX(0,H332-F332-G332-IF((IF(A332&lt;=Inputs!$B$13,Inputs!$B$12,Inputs!$B$14))&lt;Inputs!$B$5,C332+E332-G332,0)))))</f>
        <v>93.76</v>
      </c>
      <c r="K332" s="3">
        <f>IF(Inputs!$B$27&lt;&gt;"Ready to model","PENDING INPUTS",MIN(C332+E332,MAX(0,H332-J332)))</f>
        <v>0</v>
      </c>
      <c r="L332" s="3">
        <f>IF(Inputs!$B$27&lt;&gt;"Ready to model","PENDING INPUTS",MAX(0,B332+D332-J332))</f>
        <v>4687.9100000000008</v>
      </c>
      <c r="M332" s="3">
        <f>IF(Inputs!$B$27&lt;&gt;"Ready to model","PENDING INPUTS",MAX(0,C332+E332-K332))</f>
        <v>0</v>
      </c>
      <c r="N332" s="3">
        <f>IF(Inputs!$B$27&lt;&gt;"Ready to model","PENDING INPUTS",L332+M332)</f>
        <v>4687.9100000000008</v>
      </c>
      <c r="O332" s="3">
        <f>IF(Inputs!$B$27&lt;&gt;"Ready to model","PENDING INPUTS",D332+E332+O331)</f>
        <v>31855.919999999762</v>
      </c>
      <c r="P332" s="3">
        <f>IF(Inputs!$B$27&lt;&gt;"Ready to model","PENDING INPUTS",J332+K332+P331)</f>
        <v>37242.009999999835</v>
      </c>
    </row>
    <row r="333" spans="1:16" ht="27.95" customHeight="1" x14ac:dyDescent="0.25">
      <c r="A333">
        <v>329</v>
      </c>
      <c r="B333" s="3">
        <f>IF(Inputs!$B$27&lt;&gt;"Ready to model","PENDING INPUTS",L332)</f>
        <v>4687.9100000000008</v>
      </c>
      <c r="C333" s="3">
        <f>IF(Inputs!$B$27&lt;&gt;"Ready to model","PENDING INPUTS",M332)</f>
        <v>0</v>
      </c>
      <c r="D333" s="3">
        <f>IF(Inputs!$B$27&lt;&gt;"Ready to model","PENDING INPUTS",ROUND(B333*(IF(A333&lt;=Inputs!$B$13,Inputs!$B$12,Inputs!$B$14))/12,2))</f>
        <v>93.76</v>
      </c>
      <c r="E333" s="3">
        <f>IF(Inputs!$B$27&lt;&gt;"Ready to model","PENDING INPUTS",ROUND(C333*Inputs!$B$5/12,2))</f>
        <v>0</v>
      </c>
      <c r="F333" s="3">
        <f>IF(Inputs!$B$27&lt;&gt;"Ready to model","PENDING INPUTS",MIN(B333+D333,MAX(Inputs!$B$16,ROUND(B333*Inputs!$B$15,2))))</f>
        <v>93.76</v>
      </c>
      <c r="G333" s="3">
        <f>IF(Inputs!$B$27&lt;&gt;"Ready to model","PENDING INPUTS",MIN(C333+E333,Inputs!$B$9))</f>
        <v>0</v>
      </c>
      <c r="H333" s="3">
        <f>IF(Inputs!$B$27&lt;&gt;"Ready to model","PENDING INPUTS",F333+G333)</f>
        <v>93.76</v>
      </c>
      <c r="I333" s="3">
        <f>IF(Inputs!$B$27&lt;&gt;"Ready to model","PENDING INPUTS",MAX(0,F333+G333-H333))</f>
        <v>0</v>
      </c>
      <c r="J333" s="3">
        <f>IF(Inputs!$B$27&lt;&gt;"Ready to model","PENDING INPUTS",IF(F333+G333&gt;H333,IF(F333+G333=0,0,H333*F333/(F333+G333)),MIN(B333+D333,F333+MAX(0,H333-F333-G333-IF((IF(A333&lt;=Inputs!$B$13,Inputs!$B$12,Inputs!$B$14))&lt;Inputs!$B$5,C333+E333-G333,0)))))</f>
        <v>93.76</v>
      </c>
      <c r="K333" s="3">
        <f>IF(Inputs!$B$27&lt;&gt;"Ready to model","PENDING INPUTS",MIN(C333+E333,MAX(0,H333-J333)))</f>
        <v>0</v>
      </c>
      <c r="L333" s="3">
        <f>IF(Inputs!$B$27&lt;&gt;"Ready to model","PENDING INPUTS",MAX(0,B333+D333-J333))</f>
        <v>4687.9100000000008</v>
      </c>
      <c r="M333" s="3">
        <f>IF(Inputs!$B$27&lt;&gt;"Ready to model","PENDING INPUTS",MAX(0,C333+E333-K333))</f>
        <v>0</v>
      </c>
      <c r="N333" s="3">
        <f>IF(Inputs!$B$27&lt;&gt;"Ready to model","PENDING INPUTS",L333+M333)</f>
        <v>4687.9100000000008</v>
      </c>
      <c r="O333" s="3">
        <f>IF(Inputs!$B$27&lt;&gt;"Ready to model","PENDING INPUTS",D333+E333+O332)</f>
        <v>31949.67999999976</v>
      </c>
      <c r="P333" s="3">
        <f>IF(Inputs!$B$27&lt;&gt;"Ready to model","PENDING INPUTS",J333+K333+P332)</f>
        <v>37335.769999999837</v>
      </c>
    </row>
    <row r="334" spans="1:16" ht="27.95" customHeight="1" x14ac:dyDescent="0.25">
      <c r="A334">
        <v>330</v>
      </c>
      <c r="B334" s="3">
        <f>IF(Inputs!$B$27&lt;&gt;"Ready to model","PENDING INPUTS",L333)</f>
        <v>4687.9100000000008</v>
      </c>
      <c r="C334" s="3">
        <f>IF(Inputs!$B$27&lt;&gt;"Ready to model","PENDING INPUTS",M333)</f>
        <v>0</v>
      </c>
      <c r="D334" s="3">
        <f>IF(Inputs!$B$27&lt;&gt;"Ready to model","PENDING INPUTS",ROUND(B334*(IF(A334&lt;=Inputs!$B$13,Inputs!$B$12,Inputs!$B$14))/12,2))</f>
        <v>93.76</v>
      </c>
      <c r="E334" s="3">
        <f>IF(Inputs!$B$27&lt;&gt;"Ready to model","PENDING INPUTS",ROUND(C334*Inputs!$B$5/12,2))</f>
        <v>0</v>
      </c>
      <c r="F334" s="3">
        <f>IF(Inputs!$B$27&lt;&gt;"Ready to model","PENDING INPUTS",MIN(B334+D334,MAX(Inputs!$B$16,ROUND(B334*Inputs!$B$15,2))))</f>
        <v>93.76</v>
      </c>
      <c r="G334" s="3">
        <f>IF(Inputs!$B$27&lt;&gt;"Ready to model","PENDING INPUTS",MIN(C334+E334,Inputs!$B$9))</f>
        <v>0</v>
      </c>
      <c r="H334" s="3">
        <f>IF(Inputs!$B$27&lt;&gt;"Ready to model","PENDING INPUTS",F334+G334)</f>
        <v>93.76</v>
      </c>
      <c r="I334" s="3">
        <f>IF(Inputs!$B$27&lt;&gt;"Ready to model","PENDING INPUTS",MAX(0,F334+G334-H334))</f>
        <v>0</v>
      </c>
      <c r="J334" s="3">
        <f>IF(Inputs!$B$27&lt;&gt;"Ready to model","PENDING INPUTS",IF(F334+G334&gt;H334,IF(F334+G334=0,0,H334*F334/(F334+G334)),MIN(B334+D334,F334+MAX(0,H334-F334-G334-IF((IF(A334&lt;=Inputs!$B$13,Inputs!$B$12,Inputs!$B$14))&lt;Inputs!$B$5,C334+E334-G334,0)))))</f>
        <v>93.76</v>
      </c>
      <c r="K334" s="3">
        <f>IF(Inputs!$B$27&lt;&gt;"Ready to model","PENDING INPUTS",MIN(C334+E334,MAX(0,H334-J334)))</f>
        <v>0</v>
      </c>
      <c r="L334" s="3">
        <f>IF(Inputs!$B$27&lt;&gt;"Ready to model","PENDING INPUTS",MAX(0,B334+D334-J334))</f>
        <v>4687.9100000000008</v>
      </c>
      <c r="M334" s="3">
        <f>IF(Inputs!$B$27&lt;&gt;"Ready to model","PENDING INPUTS",MAX(0,C334+E334-K334))</f>
        <v>0</v>
      </c>
      <c r="N334" s="3">
        <f>IF(Inputs!$B$27&lt;&gt;"Ready to model","PENDING INPUTS",L334+M334)</f>
        <v>4687.9100000000008</v>
      </c>
      <c r="O334" s="3">
        <f>IF(Inputs!$B$27&lt;&gt;"Ready to model","PENDING INPUTS",D334+E334+O333)</f>
        <v>32043.439999999759</v>
      </c>
      <c r="P334" s="3">
        <f>IF(Inputs!$B$27&lt;&gt;"Ready to model","PENDING INPUTS",J334+K334+P333)</f>
        <v>37429.529999999839</v>
      </c>
    </row>
    <row r="335" spans="1:16" ht="27.95" customHeight="1" x14ac:dyDescent="0.25">
      <c r="A335">
        <v>331</v>
      </c>
      <c r="B335" s="3">
        <f>IF(Inputs!$B$27&lt;&gt;"Ready to model","PENDING INPUTS",L334)</f>
        <v>4687.9100000000008</v>
      </c>
      <c r="C335" s="3">
        <f>IF(Inputs!$B$27&lt;&gt;"Ready to model","PENDING INPUTS",M334)</f>
        <v>0</v>
      </c>
      <c r="D335" s="3">
        <f>IF(Inputs!$B$27&lt;&gt;"Ready to model","PENDING INPUTS",ROUND(B335*(IF(A335&lt;=Inputs!$B$13,Inputs!$B$12,Inputs!$B$14))/12,2))</f>
        <v>93.76</v>
      </c>
      <c r="E335" s="3">
        <f>IF(Inputs!$B$27&lt;&gt;"Ready to model","PENDING INPUTS",ROUND(C335*Inputs!$B$5/12,2))</f>
        <v>0</v>
      </c>
      <c r="F335" s="3">
        <f>IF(Inputs!$B$27&lt;&gt;"Ready to model","PENDING INPUTS",MIN(B335+D335,MAX(Inputs!$B$16,ROUND(B335*Inputs!$B$15,2))))</f>
        <v>93.76</v>
      </c>
      <c r="G335" s="3">
        <f>IF(Inputs!$B$27&lt;&gt;"Ready to model","PENDING INPUTS",MIN(C335+E335,Inputs!$B$9))</f>
        <v>0</v>
      </c>
      <c r="H335" s="3">
        <f>IF(Inputs!$B$27&lt;&gt;"Ready to model","PENDING INPUTS",F335+G335)</f>
        <v>93.76</v>
      </c>
      <c r="I335" s="3">
        <f>IF(Inputs!$B$27&lt;&gt;"Ready to model","PENDING INPUTS",MAX(0,F335+G335-H335))</f>
        <v>0</v>
      </c>
      <c r="J335" s="3">
        <f>IF(Inputs!$B$27&lt;&gt;"Ready to model","PENDING INPUTS",IF(F335+G335&gt;H335,IF(F335+G335=0,0,H335*F335/(F335+G335)),MIN(B335+D335,F335+MAX(0,H335-F335-G335-IF((IF(A335&lt;=Inputs!$B$13,Inputs!$B$12,Inputs!$B$14))&lt;Inputs!$B$5,C335+E335-G335,0)))))</f>
        <v>93.76</v>
      </c>
      <c r="K335" s="3">
        <f>IF(Inputs!$B$27&lt;&gt;"Ready to model","PENDING INPUTS",MIN(C335+E335,MAX(0,H335-J335)))</f>
        <v>0</v>
      </c>
      <c r="L335" s="3">
        <f>IF(Inputs!$B$27&lt;&gt;"Ready to model","PENDING INPUTS",MAX(0,B335+D335-J335))</f>
        <v>4687.9100000000008</v>
      </c>
      <c r="M335" s="3">
        <f>IF(Inputs!$B$27&lt;&gt;"Ready to model","PENDING INPUTS",MAX(0,C335+E335-K335))</f>
        <v>0</v>
      </c>
      <c r="N335" s="3">
        <f>IF(Inputs!$B$27&lt;&gt;"Ready to model","PENDING INPUTS",L335+M335)</f>
        <v>4687.9100000000008</v>
      </c>
      <c r="O335" s="3">
        <f>IF(Inputs!$B$27&lt;&gt;"Ready to model","PENDING INPUTS",D335+E335+O334)</f>
        <v>32137.199999999757</v>
      </c>
      <c r="P335" s="3">
        <f>IF(Inputs!$B$27&lt;&gt;"Ready to model","PENDING INPUTS",J335+K335+P334)</f>
        <v>37523.289999999841</v>
      </c>
    </row>
    <row r="336" spans="1:16" ht="27.95" customHeight="1" x14ac:dyDescent="0.25">
      <c r="A336">
        <v>332</v>
      </c>
      <c r="B336" s="3">
        <f>IF(Inputs!$B$27&lt;&gt;"Ready to model","PENDING INPUTS",L335)</f>
        <v>4687.9100000000008</v>
      </c>
      <c r="C336" s="3">
        <f>IF(Inputs!$B$27&lt;&gt;"Ready to model","PENDING INPUTS",M335)</f>
        <v>0</v>
      </c>
      <c r="D336" s="3">
        <f>IF(Inputs!$B$27&lt;&gt;"Ready to model","PENDING INPUTS",ROUND(B336*(IF(A336&lt;=Inputs!$B$13,Inputs!$B$12,Inputs!$B$14))/12,2))</f>
        <v>93.76</v>
      </c>
      <c r="E336" s="3">
        <f>IF(Inputs!$B$27&lt;&gt;"Ready to model","PENDING INPUTS",ROUND(C336*Inputs!$B$5/12,2))</f>
        <v>0</v>
      </c>
      <c r="F336" s="3">
        <f>IF(Inputs!$B$27&lt;&gt;"Ready to model","PENDING INPUTS",MIN(B336+D336,MAX(Inputs!$B$16,ROUND(B336*Inputs!$B$15,2))))</f>
        <v>93.76</v>
      </c>
      <c r="G336" s="3">
        <f>IF(Inputs!$B$27&lt;&gt;"Ready to model","PENDING INPUTS",MIN(C336+E336,Inputs!$B$9))</f>
        <v>0</v>
      </c>
      <c r="H336" s="3">
        <f>IF(Inputs!$B$27&lt;&gt;"Ready to model","PENDING INPUTS",F336+G336)</f>
        <v>93.76</v>
      </c>
      <c r="I336" s="3">
        <f>IF(Inputs!$B$27&lt;&gt;"Ready to model","PENDING INPUTS",MAX(0,F336+G336-H336))</f>
        <v>0</v>
      </c>
      <c r="J336" s="3">
        <f>IF(Inputs!$B$27&lt;&gt;"Ready to model","PENDING INPUTS",IF(F336+G336&gt;H336,IF(F336+G336=0,0,H336*F336/(F336+G336)),MIN(B336+D336,F336+MAX(0,H336-F336-G336-IF((IF(A336&lt;=Inputs!$B$13,Inputs!$B$12,Inputs!$B$14))&lt;Inputs!$B$5,C336+E336-G336,0)))))</f>
        <v>93.76</v>
      </c>
      <c r="K336" s="3">
        <f>IF(Inputs!$B$27&lt;&gt;"Ready to model","PENDING INPUTS",MIN(C336+E336,MAX(0,H336-J336)))</f>
        <v>0</v>
      </c>
      <c r="L336" s="3">
        <f>IF(Inputs!$B$27&lt;&gt;"Ready to model","PENDING INPUTS",MAX(0,B336+D336-J336))</f>
        <v>4687.9100000000008</v>
      </c>
      <c r="M336" s="3">
        <f>IF(Inputs!$B$27&lt;&gt;"Ready to model","PENDING INPUTS",MAX(0,C336+E336-K336))</f>
        <v>0</v>
      </c>
      <c r="N336" s="3">
        <f>IF(Inputs!$B$27&lt;&gt;"Ready to model","PENDING INPUTS",L336+M336)</f>
        <v>4687.9100000000008</v>
      </c>
      <c r="O336" s="3">
        <f>IF(Inputs!$B$27&lt;&gt;"Ready to model","PENDING INPUTS",D336+E336+O335)</f>
        <v>32230.959999999755</v>
      </c>
      <c r="P336" s="3">
        <f>IF(Inputs!$B$27&lt;&gt;"Ready to model","PENDING INPUTS",J336+K336+P335)</f>
        <v>37617.049999999843</v>
      </c>
    </row>
    <row r="337" spans="1:16" ht="27.95" customHeight="1" x14ac:dyDescent="0.25">
      <c r="A337">
        <v>333</v>
      </c>
      <c r="B337" s="3">
        <f>IF(Inputs!$B$27&lt;&gt;"Ready to model","PENDING INPUTS",L336)</f>
        <v>4687.9100000000008</v>
      </c>
      <c r="C337" s="3">
        <f>IF(Inputs!$B$27&lt;&gt;"Ready to model","PENDING INPUTS",M336)</f>
        <v>0</v>
      </c>
      <c r="D337" s="3">
        <f>IF(Inputs!$B$27&lt;&gt;"Ready to model","PENDING INPUTS",ROUND(B337*(IF(A337&lt;=Inputs!$B$13,Inputs!$B$12,Inputs!$B$14))/12,2))</f>
        <v>93.76</v>
      </c>
      <c r="E337" s="3">
        <f>IF(Inputs!$B$27&lt;&gt;"Ready to model","PENDING INPUTS",ROUND(C337*Inputs!$B$5/12,2))</f>
        <v>0</v>
      </c>
      <c r="F337" s="3">
        <f>IF(Inputs!$B$27&lt;&gt;"Ready to model","PENDING INPUTS",MIN(B337+D337,MAX(Inputs!$B$16,ROUND(B337*Inputs!$B$15,2))))</f>
        <v>93.76</v>
      </c>
      <c r="G337" s="3">
        <f>IF(Inputs!$B$27&lt;&gt;"Ready to model","PENDING INPUTS",MIN(C337+E337,Inputs!$B$9))</f>
        <v>0</v>
      </c>
      <c r="H337" s="3">
        <f>IF(Inputs!$B$27&lt;&gt;"Ready to model","PENDING INPUTS",F337+G337)</f>
        <v>93.76</v>
      </c>
      <c r="I337" s="3">
        <f>IF(Inputs!$B$27&lt;&gt;"Ready to model","PENDING INPUTS",MAX(0,F337+G337-H337))</f>
        <v>0</v>
      </c>
      <c r="J337" s="3">
        <f>IF(Inputs!$B$27&lt;&gt;"Ready to model","PENDING INPUTS",IF(F337+G337&gt;H337,IF(F337+G337=0,0,H337*F337/(F337+G337)),MIN(B337+D337,F337+MAX(0,H337-F337-G337-IF((IF(A337&lt;=Inputs!$B$13,Inputs!$B$12,Inputs!$B$14))&lt;Inputs!$B$5,C337+E337-G337,0)))))</f>
        <v>93.76</v>
      </c>
      <c r="K337" s="3">
        <f>IF(Inputs!$B$27&lt;&gt;"Ready to model","PENDING INPUTS",MIN(C337+E337,MAX(0,H337-J337)))</f>
        <v>0</v>
      </c>
      <c r="L337" s="3">
        <f>IF(Inputs!$B$27&lt;&gt;"Ready to model","PENDING INPUTS",MAX(0,B337+D337-J337))</f>
        <v>4687.9100000000008</v>
      </c>
      <c r="M337" s="3">
        <f>IF(Inputs!$B$27&lt;&gt;"Ready to model","PENDING INPUTS",MAX(0,C337+E337-K337))</f>
        <v>0</v>
      </c>
      <c r="N337" s="3">
        <f>IF(Inputs!$B$27&lt;&gt;"Ready to model","PENDING INPUTS",L337+M337)</f>
        <v>4687.9100000000008</v>
      </c>
      <c r="O337" s="3">
        <f>IF(Inputs!$B$27&lt;&gt;"Ready to model","PENDING INPUTS",D337+E337+O336)</f>
        <v>32324.719999999754</v>
      </c>
      <c r="P337" s="3">
        <f>IF(Inputs!$B$27&lt;&gt;"Ready to model","PENDING INPUTS",J337+K337+P336)</f>
        <v>37710.809999999845</v>
      </c>
    </row>
    <row r="338" spans="1:16" ht="27.95" customHeight="1" x14ac:dyDescent="0.25">
      <c r="A338">
        <v>334</v>
      </c>
      <c r="B338" s="3">
        <f>IF(Inputs!$B$27&lt;&gt;"Ready to model","PENDING INPUTS",L337)</f>
        <v>4687.9100000000008</v>
      </c>
      <c r="C338" s="3">
        <f>IF(Inputs!$B$27&lt;&gt;"Ready to model","PENDING INPUTS",M337)</f>
        <v>0</v>
      </c>
      <c r="D338" s="3">
        <f>IF(Inputs!$B$27&lt;&gt;"Ready to model","PENDING INPUTS",ROUND(B338*(IF(A338&lt;=Inputs!$B$13,Inputs!$B$12,Inputs!$B$14))/12,2))</f>
        <v>93.76</v>
      </c>
      <c r="E338" s="3">
        <f>IF(Inputs!$B$27&lt;&gt;"Ready to model","PENDING INPUTS",ROUND(C338*Inputs!$B$5/12,2))</f>
        <v>0</v>
      </c>
      <c r="F338" s="3">
        <f>IF(Inputs!$B$27&lt;&gt;"Ready to model","PENDING INPUTS",MIN(B338+D338,MAX(Inputs!$B$16,ROUND(B338*Inputs!$B$15,2))))</f>
        <v>93.76</v>
      </c>
      <c r="G338" s="3">
        <f>IF(Inputs!$B$27&lt;&gt;"Ready to model","PENDING INPUTS",MIN(C338+E338,Inputs!$B$9))</f>
        <v>0</v>
      </c>
      <c r="H338" s="3">
        <f>IF(Inputs!$B$27&lt;&gt;"Ready to model","PENDING INPUTS",F338+G338)</f>
        <v>93.76</v>
      </c>
      <c r="I338" s="3">
        <f>IF(Inputs!$B$27&lt;&gt;"Ready to model","PENDING INPUTS",MAX(0,F338+G338-H338))</f>
        <v>0</v>
      </c>
      <c r="J338" s="3">
        <f>IF(Inputs!$B$27&lt;&gt;"Ready to model","PENDING INPUTS",IF(F338+G338&gt;H338,IF(F338+G338=0,0,H338*F338/(F338+G338)),MIN(B338+D338,F338+MAX(0,H338-F338-G338-IF((IF(A338&lt;=Inputs!$B$13,Inputs!$B$12,Inputs!$B$14))&lt;Inputs!$B$5,C338+E338-G338,0)))))</f>
        <v>93.76</v>
      </c>
      <c r="K338" s="3">
        <f>IF(Inputs!$B$27&lt;&gt;"Ready to model","PENDING INPUTS",MIN(C338+E338,MAX(0,H338-J338)))</f>
        <v>0</v>
      </c>
      <c r="L338" s="3">
        <f>IF(Inputs!$B$27&lt;&gt;"Ready to model","PENDING INPUTS",MAX(0,B338+D338-J338))</f>
        <v>4687.9100000000008</v>
      </c>
      <c r="M338" s="3">
        <f>IF(Inputs!$B$27&lt;&gt;"Ready to model","PENDING INPUTS",MAX(0,C338+E338-K338))</f>
        <v>0</v>
      </c>
      <c r="N338" s="3">
        <f>IF(Inputs!$B$27&lt;&gt;"Ready to model","PENDING INPUTS",L338+M338)</f>
        <v>4687.9100000000008</v>
      </c>
      <c r="O338" s="3">
        <f>IF(Inputs!$B$27&lt;&gt;"Ready to model","PENDING INPUTS",D338+E338+O337)</f>
        <v>32418.479999999752</v>
      </c>
      <c r="P338" s="3">
        <f>IF(Inputs!$B$27&lt;&gt;"Ready to model","PENDING INPUTS",J338+K338+P337)</f>
        <v>37804.569999999847</v>
      </c>
    </row>
    <row r="339" spans="1:16" ht="27.95" customHeight="1" x14ac:dyDescent="0.25">
      <c r="A339">
        <v>335</v>
      </c>
      <c r="B339" s="3">
        <f>IF(Inputs!$B$27&lt;&gt;"Ready to model","PENDING INPUTS",L338)</f>
        <v>4687.9100000000008</v>
      </c>
      <c r="C339" s="3">
        <f>IF(Inputs!$B$27&lt;&gt;"Ready to model","PENDING INPUTS",M338)</f>
        <v>0</v>
      </c>
      <c r="D339" s="3">
        <f>IF(Inputs!$B$27&lt;&gt;"Ready to model","PENDING INPUTS",ROUND(B339*(IF(A339&lt;=Inputs!$B$13,Inputs!$B$12,Inputs!$B$14))/12,2))</f>
        <v>93.76</v>
      </c>
      <c r="E339" s="3">
        <f>IF(Inputs!$B$27&lt;&gt;"Ready to model","PENDING INPUTS",ROUND(C339*Inputs!$B$5/12,2))</f>
        <v>0</v>
      </c>
      <c r="F339" s="3">
        <f>IF(Inputs!$B$27&lt;&gt;"Ready to model","PENDING INPUTS",MIN(B339+D339,MAX(Inputs!$B$16,ROUND(B339*Inputs!$B$15,2))))</f>
        <v>93.76</v>
      </c>
      <c r="G339" s="3">
        <f>IF(Inputs!$B$27&lt;&gt;"Ready to model","PENDING INPUTS",MIN(C339+E339,Inputs!$B$9))</f>
        <v>0</v>
      </c>
      <c r="H339" s="3">
        <f>IF(Inputs!$B$27&lt;&gt;"Ready to model","PENDING INPUTS",F339+G339)</f>
        <v>93.76</v>
      </c>
      <c r="I339" s="3">
        <f>IF(Inputs!$B$27&lt;&gt;"Ready to model","PENDING INPUTS",MAX(0,F339+G339-H339))</f>
        <v>0</v>
      </c>
      <c r="J339" s="3">
        <f>IF(Inputs!$B$27&lt;&gt;"Ready to model","PENDING INPUTS",IF(F339+G339&gt;H339,IF(F339+G339=0,0,H339*F339/(F339+G339)),MIN(B339+D339,F339+MAX(0,H339-F339-G339-IF((IF(A339&lt;=Inputs!$B$13,Inputs!$B$12,Inputs!$B$14))&lt;Inputs!$B$5,C339+E339-G339,0)))))</f>
        <v>93.76</v>
      </c>
      <c r="K339" s="3">
        <f>IF(Inputs!$B$27&lt;&gt;"Ready to model","PENDING INPUTS",MIN(C339+E339,MAX(0,H339-J339)))</f>
        <v>0</v>
      </c>
      <c r="L339" s="3">
        <f>IF(Inputs!$B$27&lt;&gt;"Ready to model","PENDING INPUTS",MAX(0,B339+D339-J339))</f>
        <v>4687.9100000000008</v>
      </c>
      <c r="M339" s="3">
        <f>IF(Inputs!$B$27&lt;&gt;"Ready to model","PENDING INPUTS",MAX(0,C339+E339-K339))</f>
        <v>0</v>
      </c>
      <c r="N339" s="3">
        <f>IF(Inputs!$B$27&lt;&gt;"Ready to model","PENDING INPUTS",L339+M339)</f>
        <v>4687.9100000000008</v>
      </c>
      <c r="O339" s="3">
        <f>IF(Inputs!$B$27&lt;&gt;"Ready to model","PENDING INPUTS",D339+E339+O338)</f>
        <v>32512.239999999751</v>
      </c>
      <c r="P339" s="3">
        <f>IF(Inputs!$B$27&lt;&gt;"Ready to model","PENDING INPUTS",J339+K339+P338)</f>
        <v>37898.329999999849</v>
      </c>
    </row>
    <row r="340" spans="1:16" ht="27.95" customHeight="1" x14ac:dyDescent="0.25">
      <c r="A340">
        <v>336</v>
      </c>
      <c r="B340" s="3">
        <f>IF(Inputs!$B$27&lt;&gt;"Ready to model","PENDING INPUTS",L339)</f>
        <v>4687.9100000000008</v>
      </c>
      <c r="C340" s="3">
        <f>IF(Inputs!$B$27&lt;&gt;"Ready to model","PENDING INPUTS",M339)</f>
        <v>0</v>
      </c>
      <c r="D340" s="3">
        <f>IF(Inputs!$B$27&lt;&gt;"Ready to model","PENDING INPUTS",ROUND(B340*(IF(A340&lt;=Inputs!$B$13,Inputs!$B$12,Inputs!$B$14))/12,2))</f>
        <v>93.76</v>
      </c>
      <c r="E340" s="3">
        <f>IF(Inputs!$B$27&lt;&gt;"Ready to model","PENDING INPUTS",ROUND(C340*Inputs!$B$5/12,2))</f>
        <v>0</v>
      </c>
      <c r="F340" s="3">
        <f>IF(Inputs!$B$27&lt;&gt;"Ready to model","PENDING INPUTS",MIN(B340+D340,MAX(Inputs!$B$16,ROUND(B340*Inputs!$B$15,2))))</f>
        <v>93.76</v>
      </c>
      <c r="G340" s="3">
        <f>IF(Inputs!$B$27&lt;&gt;"Ready to model","PENDING INPUTS",MIN(C340+E340,Inputs!$B$9))</f>
        <v>0</v>
      </c>
      <c r="H340" s="3">
        <f>IF(Inputs!$B$27&lt;&gt;"Ready to model","PENDING INPUTS",F340+G340)</f>
        <v>93.76</v>
      </c>
      <c r="I340" s="3">
        <f>IF(Inputs!$B$27&lt;&gt;"Ready to model","PENDING INPUTS",MAX(0,F340+G340-H340))</f>
        <v>0</v>
      </c>
      <c r="J340" s="3">
        <f>IF(Inputs!$B$27&lt;&gt;"Ready to model","PENDING INPUTS",IF(F340+G340&gt;H340,IF(F340+G340=0,0,H340*F340/(F340+G340)),MIN(B340+D340,F340+MAX(0,H340-F340-G340-IF((IF(A340&lt;=Inputs!$B$13,Inputs!$B$12,Inputs!$B$14))&lt;Inputs!$B$5,C340+E340-G340,0)))))</f>
        <v>93.76</v>
      </c>
      <c r="K340" s="3">
        <f>IF(Inputs!$B$27&lt;&gt;"Ready to model","PENDING INPUTS",MIN(C340+E340,MAX(0,H340-J340)))</f>
        <v>0</v>
      </c>
      <c r="L340" s="3">
        <f>IF(Inputs!$B$27&lt;&gt;"Ready to model","PENDING INPUTS",MAX(0,B340+D340-J340))</f>
        <v>4687.9100000000008</v>
      </c>
      <c r="M340" s="3">
        <f>IF(Inputs!$B$27&lt;&gt;"Ready to model","PENDING INPUTS",MAX(0,C340+E340-K340))</f>
        <v>0</v>
      </c>
      <c r="N340" s="3">
        <f>IF(Inputs!$B$27&lt;&gt;"Ready to model","PENDING INPUTS",L340+M340)</f>
        <v>4687.9100000000008</v>
      </c>
      <c r="O340" s="3">
        <f>IF(Inputs!$B$27&lt;&gt;"Ready to model","PENDING INPUTS",D340+E340+O339)</f>
        <v>32605.999999999749</v>
      </c>
      <c r="P340" s="3">
        <f>IF(Inputs!$B$27&lt;&gt;"Ready to model","PENDING INPUTS",J340+K340+P339)</f>
        <v>37992.089999999851</v>
      </c>
    </row>
    <row r="341" spans="1:16" ht="27.95" customHeight="1" x14ac:dyDescent="0.25">
      <c r="A341">
        <v>337</v>
      </c>
      <c r="B341" s="3">
        <f>IF(Inputs!$B$27&lt;&gt;"Ready to model","PENDING INPUTS",L340)</f>
        <v>4687.9100000000008</v>
      </c>
      <c r="C341" s="3">
        <f>IF(Inputs!$B$27&lt;&gt;"Ready to model","PENDING INPUTS",M340)</f>
        <v>0</v>
      </c>
      <c r="D341" s="3">
        <f>IF(Inputs!$B$27&lt;&gt;"Ready to model","PENDING INPUTS",ROUND(B341*(IF(A341&lt;=Inputs!$B$13,Inputs!$B$12,Inputs!$B$14))/12,2))</f>
        <v>93.76</v>
      </c>
      <c r="E341" s="3">
        <f>IF(Inputs!$B$27&lt;&gt;"Ready to model","PENDING INPUTS",ROUND(C341*Inputs!$B$5/12,2))</f>
        <v>0</v>
      </c>
      <c r="F341" s="3">
        <f>IF(Inputs!$B$27&lt;&gt;"Ready to model","PENDING INPUTS",MIN(B341+D341,MAX(Inputs!$B$16,ROUND(B341*Inputs!$B$15,2))))</f>
        <v>93.76</v>
      </c>
      <c r="G341" s="3">
        <f>IF(Inputs!$B$27&lt;&gt;"Ready to model","PENDING INPUTS",MIN(C341+E341,Inputs!$B$9))</f>
        <v>0</v>
      </c>
      <c r="H341" s="3">
        <f>IF(Inputs!$B$27&lt;&gt;"Ready to model","PENDING INPUTS",F341+G341)</f>
        <v>93.76</v>
      </c>
      <c r="I341" s="3">
        <f>IF(Inputs!$B$27&lt;&gt;"Ready to model","PENDING INPUTS",MAX(0,F341+G341-H341))</f>
        <v>0</v>
      </c>
      <c r="J341" s="3">
        <f>IF(Inputs!$B$27&lt;&gt;"Ready to model","PENDING INPUTS",IF(F341+G341&gt;H341,IF(F341+G341=0,0,H341*F341/(F341+G341)),MIN(B341+D341,F341+MAX(0,H341-F341-G341-IF((IF(A341&lt;=Inputs!$B$13,Inputs!$B$12,Inputs!$B$14))&lt;Inputs!$B$5,C341+E341-G341,0)))))</f>
        <v>93.76</v>
      </c>
      <c r="K341" s="3">
        <f>IF(Inputs!$B$27&lt;&gt;"Ready to model","PENDING INPUTS",MIN(C341+E341,MAX(0,H341-J341)))</f>
        <v>0</v>
      </c>
      <c r="L341" s="3">
        <f>IF(Inputs!$B$27&lt;&gt;"Ready to model","PENDING INPUTS",MAX(0,B341+D341-J341))</f>
        <v>4687.9100000000008</v>
      </c>
      <c r="M341" s="3">
        <f>IF(Inputs!$B$27&lt;&gt;"Ready to model","PENDING INPUTS",MAX(0,C341+E341-K341))</f>
        <v>0</v>
      </c>
      <c r="N341" s="3">
        <f>IF(Inputs!$B$27&lt;&gt;"Ready to model","PENDING INPUTS",L341+M341)</f>
        <v>4687.9100000000008</v>
      </c>
      <c r="O341" s="3">
        <f>IF(Inputs!$B$27&lt;&gt;"Ready to model","PENDING INPUTS",D341+E341+O340)</f>
        <v>32699.759999999747</v>
      </c>
      <c r="P341" s="3">
        <f>IF(Inputs!$B$27&lt;&gt;"Ready to model","PENDING INPUTS",J341+K341+P340)</f>
        <v>38085.849999999853</v>
      </c>
    </row>
    <row r="342" spans="1:16" ht="27.95" customHeight="1" x14ac:dyDescent="0.25">
      <c r="A342">
        <v>338</v>
      </c>
      <c r="B342" s="3">
        <f>IF(Inputs!$B$27&lt;&gt;"Ready to model","PENDING INPUTS",L341)</f>
        <v>4687.9100000000008</v>
      </c>
      <c r="C342" s="3">
        <f>IF(Inputs!$B$27&lt;&gt;"Ready to model","PENDING INPUTS",M341)</f>
        <v>0</v>
      </c>
      <c r="D342" s="3">
        <f>IF(Inputs!$B$27&lt;&gt;"Ready to model","PENDING INPUTS",ROUND(B342*(IF(A342&lt;=Inputs!$B$13,Inputs!$B$12,Inputs!$B$14))/12,2))</f>
        <v>93.76</v>
      </c>
      <c r="E342" s="3">
        <f>IF(Inputs!$B$27&lt;&gt;"Ready to model","PENDING INPUTS",ROUND(C342*Inputs!$B$5/12,2))</f>
        <v>0</v>
      </c>
      <c r="F342" s="3">
        <f>IF(Inputs!$B$27&lt;&gt;"Ready to model","PENDING INPUTS",MIN(B342+D342,MAX(Inputs!$B$16,ROUND(B342*Inputs!$B$15,2))))</f>
        <v>93.76</v>
      </c>
      <c r="G342" s="3">
        <f>IF(Inputs!$B$27&lt;&gt;"Ready to model","PENDING INPUTS",MIN(C342+E342,Inputs!$B$9))</f>
        <v>0</v>
      </c>
      <c r="H342" s="3">
        <f>IF(Inputs!$B$27&lt;&gt;"Ready to model","PENDING INPUTS",F342+G342)</f>
        <v>93.76</v>
      </c>
      <c r="I342" s="3">
        <f>IF(Inputs!$B$27&lt;&gt;"Ready to model","PENDING INPUTS",MAX(0,F342+G342-H342))</f>
        <v>0</v>
      </c>
      <c r="J342" s="3">
        <f>IF(Inputs!$B$27&lt;&gt;"Ready to model","PENDING INPUTS",IF(F342+G342&gt;H342,IF(F342+G342=0,0,H342*F342/(F342+G342)),MIN(B342+D342,F342+MAX(0,H342-F342-G342-IF((IF(A342&lt;=Inputs!$B$13,Inputs!$B$12,Inputs!$B$14))&lt;Inputs!$B$5,C342+E342-G342,0)))))</f>
        <v>93.76</v>
      </c>
      <c r="K342" s="3">
        <f>IF(Inputs!$B$27&lt;&gt;"Ready to model","PENDING INPUTS",MIN(C342+E342,MAX(0,H342-J342)))</f>
        <v>0</v>
      </c>
      <c r="L342" s="3">
        <f>IF(Inputs!$B$27&lt;&gt;"Ready to model","PENDING INPUTS",MAX(0,B342+D342-J342))</f>
        <v>4687.9100000000008</v>
      </c>
      <c r="M342" s="3">
        <f>IF(Inputs!$B$27&lt;&gt;"Ready to model","PENDING INPUTS",MAX(0,C342+E342-K342))</f>
        <v>0</v>
      </c>
      <c r="N342" s="3">
        <f>IF(Inputs!$B$27&lt;&gt;"Ready to model","PENDING INPUTS",L342+M342)</f>
        <v>4687.9100000000008</v>
      </c>
      <c r="O342" s="3">
        <f>IF(Inputs!$B$27&lt;&gt;"Ready to model","PENDING INPUTS",D342+E342+O341)</f>
        <v>32793.519999999749</v>
      </c>
      <c r="P342" s="3">
        <f>IF(Inputs!$B$27&lt;&gt;"Ready to model","PENDING INPUTS",J342+K342+P341)</f>
        <v>38179.609999999855</v>
      </c>
    </row>
    <row r="343" spans="1:16" ht="27.95" customHeight="1" x14ac:dyDescent="0.25">
      <c r="A343">
        <v>339</v>
      </c>
      <c r="B343" s="3">
        <f>IF(Inputs!$B$27&lt;&gt;"Ready to model","PENDING INPUTS",L342)</f>
        <v>4687.9100000000008</v>
      </c>
      <c r="C343" s="3">
        <f>IF(Inputs!$B$27&lt;&gt;"Ready to model","PENDING INPUTS",M342)</f>
        <v>0</v>
      </c>
      <c r="D343" s="3">
        <f>IF(Inputs!$B$27&lt;&gt;"Ready to model","PENDING INPUTS",ROUND(B343*(IF(A343&lt;=Inputs!$B$13,Inputs!$B$12,Inputs!$B$14))/12,2))</f>
        <v>93.76</v>
      </c>
      <c r="E343" s="3">
        <f>IF(Inputs!$B$27&lt;&gt;"Ready to model","PENDING INPUTS",ROUND(C343*Inputs!$B$5/12,2))</f>
        <v>0</v>
      </c>
      <c r="F343" s="3">
        <f>IF(Inputs!$B$27&lt;&gt;"Ready to model","PENDING INPUTS",MIN(B343+D343,MAX(Inputs!$B$16,ROUND(B343*Inputs!$B$15,2))))</f>
        <v>93.76</v>
      </c>
      <c r="G343" s="3">
        <f>IF(Inputs!$B$27&lt;&gt;"Ready to model","PENDING INPUTS",MIN(C343+E343,Inputs!$B$9))</f>
        <v>0</v>
      </c>
      <c r="H343" s="3">
        <f>IF(Inputs!$B$27&lt;&gt;"Ready to model","PENDING INPUTS",F343+G343)</f>
        <v>93.76</v>
      </c>
      <c r="I343" s="3">
        <f>IF(Inputs!$B$27&lt;&gt;"Ready to model","PENDING INPUTS",MAX(0,F343+G343-H343))</f>
        <v>0</v>
      </c>
      <c r="J343" s="3">
        <f>IF(Inputs!$B$27&lt;&gt;"Ready to model","PENDING INPUTS",IF(F343+G343&gt;H343,IF(F343+G343=0,0,H343*F343/(F343+G343)),MIN(B343+D343,F343+MAX(0,H343-F343-G343-IF((IF(A343&lt;=Inputs!$B$13,Inputs!$B$12,Inputs!$B$14))&lt;Inputs!$B$5,C343+E343-G343,0)))))</f>
        <v>93.76</v>
      </c>
      <c r="K343" s="3">
        <f>IF(Inputs!$B$27&lt;&gt;"Ready to model","PENDING INPUTS",MIN(C343+E343,MAX(0,H343-J343)))</f>
        <v>0</v>
      </c>
      <c r="L343" s="3">
        <f>IF(Inputs!$B$27&lt;&gt;"Ready to model","PENDING INPUTS",MAX(0,B343+D343-J343))</f>
        <v>4687.9100000000008</v>
      </c>
      <c r="M343" s="3">
        <f>IF(Inputs!$B$27&lt;&gt;"Ready to model","PENDING INPUTS",MAX(0,C343+E343-K343))</f>
        <v>0</v>
      </c>
      <c r="N343" s="3">
        <f>IF(Inputs!$B$27&lt;&gt;"Ready to model","PENDING INPUTS",L343+M343)</f>
        <v>4687.9100000000008</v>
      </c>
      <c r="O343" s="3">
        <f>IF(Inputs!$B$27&lt;&gt;"Ready to model","PENDING INPUTS",D343+E343+O342)</f>
        <v>32887.279999999751</v>
      </c>
      <c r="P343" s="3">
        <f>IF(Inputs!$B$27&lt;&gt;"Ready to model","PENDING INPUTS",J343+K343+P342)</f>
        <v>38273.369999999857</v>
      </c>
    </row>
    <row r="344" spans="1:16" ht="27.95" customHeight="1" x14ac:dyDescent="0.25">
      <c r="A344">
        <v>340</v>
      </c>
      <c r="B344" s="3">
        <f>IF(Inputs!$B$27&lt;&gt;"Ready to model","PENDING INPUTS",L343)</f>
        <v>4687.9100000000008</v>
      </c>
      <c r="C344" s="3">
        <f>IF(Inputs!$B$27&lt;&gt;"Ready to model","PENDING INPUTS",M343)</f>
        <v>0</v>
      </c>
      <c r="D344" s="3">
        <f>IF(Inputs!$B$27&lt;&gt;"Ready to model","PENDING INPUTS",ROUND(B344*(IF(A344&lt;=Inputs!$B$13,Inputs!$B$12,Inputs!$B$14))/12,2))</f>
        <v>93.76</v>
      </c>
      <c r="E344" s="3">
        <f>IF(Inputs!$B$27&lt;&gt;"Ready to model","PENDING INPUTS",ROUND(C344*Inputs!$B$5/12,2))</f>
        <v>0</v>
      </c>
      <c r="F344" s="3">
        <f>IF(Inputs!$B$27&lt;&gt;"Ready to model","PENDING INPUTS",MIN(B344+D344,MAX(Inputs!$B$16,ROUND(B344*Inputs!$B$15,2))))</f>
        <v>93.76</v>
      </c>
      <c r="G344" s="3">
        <f>IF(Inputs!$B$27&lt;&gt;"Ready to model","PENDING INPUTS",MIN(C344+E344,Inputs!$B$9))</f>
        <v>0</v>
      </c>
      <c r="H344" s="3">
        <f>IF(Inputs!$B$27&lt;&gt;"Ready to model","PENDING INPUTS",F344+G344)</f>
        <v>93.76</v>
      </c>
      <c r="I344" s="3">
        <f>IF(Inputs!$B$27&lt;&gt;"Ready to model","PENDING INPUTS",MAX(0,F344+G344-H344))</f>
        <v>0</v>
      </c>
      <c r="J344" s="3">
        <f>IF(Inputs!$B$27&lt;&gt;"Ready to model","PENDING INPUTS",IF(F344+G344&gt;H344,IF(F344+G344=0,0,H344*F344/(F344+G344)),MIN(B344+D344,F344+MAX(0,H344-F344-G344-IF((IF(A344&lt;=Inputs!$B$13,Inputs!$B$12,Inputs!$B$14))&lt;Inputs!$B$5,C344+E344-G344,0)))))</f>
        <v>93.76</v>
      </c>
      <c r="K344" s="3">
        <f>IF(Inputs!$B$27&lt;&gt;"Ready to model","PENDING INPUTS",MIN(C344+E344,MAX(0,H344-J344)))</f>
        <v>0</v>
      </c>
      <c r="L344" s="3">
        <f>IF(Inputs!$B$27&lt;&gt;"Ready to model","PENDING INPUTS",MAX(0,B344+D344-J344))</f>
        <v>4687.9100000000008</v>
      </c>
      <c r="M344" s="3">
        <f>IF(Inputs!$B$27&lt;&gt;"Ready to model","PENDING INPUTS",MAX(0,C344+E344-K344))</f>
        <v>0</v>
      </c>
      <c r="N344" s="3">
        <f>IF(Inputs!$B$27&lt;&gt;"Ready to model","PENDING INPUTS",L344+M344)</f>
        <v>4687.9100000000008</v>
      </c>
      <c r="O344" s="3">
        <f>IF(Inputs!$B$27&lt;&gt;"Ready to model","PENDING INPUTS",D344+E344+O343)</f>
        <v>32981.039999999753</v>
      </c>
      <c r="P344" s="3">
        <f>IF(Inputs!$B$27&lt;&gt;"Ready to model","PENDING INPUTS",J344+K344+P343)</f>
        <v>38367.129999999859</v>
      </c>
    </row>
    <row r="345" spans="1:16" ht="27.95" customHeight="1" x14ac:dyDescent="0.25">
      <c r="A345">
        <v>341</v>
      </c>
      <c r="B345" s="3">
        <f>IF(Inputs!$B$27&lt;&gt;"Ready to model","PENDING INPUTS",L344)</f>
        <v>4687.9100000000008</v>
      </c>
      <c r="C345" s="3">
        <f>IF(Inputs!$B$27&lt;&gt;"Ready to model","PENDING INPUTS",M344)</f>
        <v>0</v>
      </c>
      <c r="D345" s="3">
        <f>IF(Inputs!$B$27&lt;&gt;"Ready to model","PENDING INPUTS",ROUND(B345*(IF(A345&lt;=Inputs!$B$13,Inputs!$B$12,Inputs!$B$14))/12,2))</f>
        <v>93.76</v>
      </c>
      <c r="E345" s="3">
        <f>IF(Inputs!$B$27&lt;&gt;"Ready to model","PENDING INPUTS",ROUND(C345*Inputs!$B$5/12,2))</f>
        <v>0</v>
      </c>
      <c r="F345" s="3">
        <f>IF(Inputs!$B$27&lt;&gt;"Ready to model","PENDING INPUTS",MIN(B345+D345,MAX(Inputs!$B$16,ROUND(B345*Inputs!$B$15,2))))</f>
        <v>93.76</v>
      </c>
      <c r="G345" s="3">
        <f>IF(Inputs!$B$27&lt;&gt;"Ready to model","PENDING INPUTS",MIN(C345+E345,Inputs!$B$9))</f>
        <v>0</v>
      </c>
      <c r="H345" s="3">
        <f>IF(Inputs!$B$27&lt;&gt;"Ready to model","PENDING INPUTS",F345+G345)</f>
        <v>93.76</v>
      </c>
      <c r="I345" s="3">
        <f>IF(Inputs!$B$27&lt;&gt;"Ready to model","PENDING INPUTS",MAX(0,F345+G345-H345))</f>
        <v>0</v>
      </c>
      <c r="J345" s="3">
        <f>IF(Inputs!$B$27&lt;&gt;"Ready to model","PENDING INPUTS",IF(F345+G345&gt;H345,IF(F345+G345=0,0,H345*F345/(F345+G345)),MIN(B345+D345,F345+MAX(0,H345-F345-G345-IF((IF(A345&lt;=Inputs!$B$13,Inputs!$B$12,Inputs!$B$14))&lt;Inputs!$B$5,C345+E345-G345,0)))))</f>
        <v>93.76</v>
      </c>
      <c r="K345" s="3">
        <f>IF(Inputs!$B$27&lt;&gt;"Ready to model","PENDING INPUTS",MIN(C345+E345,MAX(0,H345-J345)))</f>
        <v>0</v>
      </c>
      <c r="L345" s="3">
        <f>IF(Inputs!$B$27&lt;&gt;"Ready to model","PENDING INPUTS",MAX(0,B345+D345-J345))</f>
        <v>4687.9100000000008</v>
      </c>
      <c r="M345" s="3">
        <f>IF(Inputs!$B$27&lt;&gt;"Ready to model","PENDING INPUTS",MAX(0,C345+E345-K345))</f>
        <v>0</v>
      </c>
      <c r="N345" s="3">
        <f>IF(Inputs!$B$27&lt;&gt;"Ready to model","PENDING INPUTS",L345+M345)</f>
        <v>4687.9100000000008</v>
      </c>
      <c r="O345" s="3">
        <f>IF(Inputs!$B$27&lt;&gt;"Ready to model","PENDING INPUTS",D345+E345+O344)</f>
        <v>33074.799999999756</v>
      </c>
      <c r="P345" s="3">
        <f>IF(Inputs!$B$27&lt;&gt;"Ready to model","PENDING INPUTS",J345+K345+P344)</f>
        <v>38460.889999999861</v>
      </c>
    </row>
    <row r="346" spans="1:16" ht="27.95" customHeight="1" x14ac:dyDescent="0.25">
      <c r="A346">
        <v>342</v>
      </c>
      <c r="B346" s="3">
        <f>IF(Inputs!$B$27&lt;&gt;"Ready to model","PENDING INPUTS",L345)</f>
        <v>4687.9100000000008</v>
      </c>
      <c r="C346" s="3">
        <f>IF(Inputs!$B$27&lt;&gt;"Ready to model","PENDING INPUTS",M345)</f>
        <v>0</v>
      </c>
      <c r="D346" s="3">
        <f>IF(Inputs!$B$27&lt;&gt;"Ready to model","PENDING INPUTS",ROUND(B346*(IF(A346&lt;=Inputs!$B$13,Inputs!$B$12,Inputs!$B$14))/12,2))</f>
        <v>93.76</v>
      </c>
      <c r="E346" s="3">
        <f>IF(Inputs!$B$27&lt;&gt;"Ready to model","PENDING INPUTS",ROUND(C346*Inputs!$B$5/12,2))</f>
        <v>0</v>
      </c>
      <c r="F346" s="3">
        <f>IF(Inputs!$B$27&lt;&gt;"Ready to model","PENDING INPUTS",MIN(B346+D346,MAX(Inputs!$B$16,ROUND(B346*Inputs!$B$15,2))))</f>
        <v>93.76</v>
      </c>
      <c r="G346" s="3">
        <f>IF(Inputs!$B$27&lt;&gt;"Ready to model","PENDING INPUTS",MIN(C346+E346,Inputs!$B$9))</f>
        <v>0</v>
      </c>
      <c r="H346" s="3">
        <f>IF(Inputs!$B$27&lt;&gt;"Ready to model","PENDING INPUTS",F346+G346)</f>
        <v>93.76</v>
      </c>
      <c r="I346" s="3">
        <f>IF(Inputs!$B$27&lt;&gt;"Ready to model","PENDING INPUTS",MAX(0,F346+G346-H346))</f>
        <v>0</v>
      </c>
      <c r="J346" s="3">
        <f>IF(Inputs!$B$27&lt;&gt;"Ready to model","PENDING INPUTS",IF(F346+G346&gt;H346,IF(F346+G346=0,0,H346*F346/(F346+G346)),MIN(B346+D346,F346+MAX(0,H346-F346-G346-IF((IF(A346&lt;=Inputs!$B$13,Inputs!$B$12,Inputs!$B$14))&lt;Inputs!$B$5,C346+E346-G346,0)))))</f>
        <v>93.76</v>
      </c>
      <c r="K346" s="3">
        <f>IF(Inputs!$B$27&lt;&gt;"Ready to model","PENDING INPUTS",MIN(C346+E346,MAX(0,H346-J346)))</f>
        <v>0</v>
      </c>
      <c r="L346" s="3">
        <f>IF(Inputs!$B$27&lt;&gt;"Ready to model","PENDING INPUTS",MAX(0,B346+D346-J346))</f>
        <v>4687.9100000000008</v>
      </c>
      <c r="M346" s="3">
        <f>IF(Inputs!$B$27&lt;&gt;"Ready to model","PENDING INPUTS",MAX(0,C346+E346-K346))</f>
        <v>0</v>
      </c>
      <c r="N346" s="3">
        <f>IF(Inputs!$B$27&lt;&gt;"Ready to model","PENDING INPUTS",L346+M346)</f>
        <v>4687.9100000000008</v>
      </c>
      <c r="O346" s="3">
        <f>IF(Inputs!$B$27&lt;&gt;"Ready to model","PENDING INPUTS",D346+E346+O345)</f>
        <v>33168.559999999758</v>
      </c>
      <c r="P346" s="3">
        <f>IF(Inputs!$B$27&lt;&gt;"Ready to model","PENDING INPUTS",J346+K346+P345)</f>
        <v>38554.649999999863</v>
      </c>
    </row>
    <row r="347" spans="1:16" ht="27.95" customHeight="1" x14ac:dyDescent="0.25">
      <c r="A347">
        <v>343</v>
      </c>
      <c r="B347" s="3">
        <f>IF(Inputs!$B$27&lt;&gt;"Ready to model","PENDING INPUTS",L346)</f>
        <v>4687.9100000000008</v>
      </c>
      <c r="C347" s="3">
        <f>IF(Inputs!$B$27&lt;&gt;"Ready to model","PENDING INPUTS",M346)</f>
        <v>0</v>
      </c>
      <c r="D347" s="3">
        <f>IF(Inputs!$B$27&lt;&gt;"Ready to model","PENDING INPUTS",ROUND(B347*(IF(A347&lt;=Inputs!$B$13,Inputs!$B$12,Inputs!$B$14))/12,2))</f>
        <v>93.76</v>
      </c>
      <c r="E347" s="3">
        <f>IF(Inputs!$B$27&lt;&gt;"Ready to model","PENDING INPUTS",ROUND(C347*Inputs!$B$5/12,2))</f>
        <v>0</v>
      </c>
      <c r="F347" s="3">
        <f>IF(Inputs!$B$27&lt;&gt;"Ready to model","PENDING INPUTS",MIN(B347+D347,MAX(Inputs!$B$16,ROUND(B347*Inputs!$B$15,2))))</f>
        <v>93.76</v>
      </c>
      <c r="G347" s="3">
        <f>IF(Inputs!$B$27&lt;&gt;"Ready to model","PENDING INPUTS",MIN(C347+E347,Inputs!$B$9))</f>
        <v>0</v>
      </c>
      <c r="H347" s="3">
        <f>IF(Inputs!$B$27&lt;&gt;"Ready to model","PENDING INPUTS",F347+G347)</f>
        <v>93.76</v>
      </c>
      <c r="I347" s="3">
        <f>IF(Inputs!$B$27&lt;&gt;"Ready to model","PENDING INPUTS",MAX(0,F347+G347-H347))</f>
        <v>0</v>
      </c>
      <c r="J347" s="3">
        <f>IF(Inputs!$B$27&lt;&gt;"Ready to model","PENDING INPUTS",IF(F347+G347&gt;H347,IF(F347+G347=0,0,H347*F347/(F347+G347)),MIN(B347+D347,F347+MAX(0,H347-F347-G347-IF((IF(A347&lt;=Inputs!$B$13,Inputs!$B$12,Inputs!$B$14))&lt;Inputs!$B$5,C347+E347-G347,0)))))</f>
        <v>93.76</v>
      </c>
      <c r="K347" s="3">
        <f>IF(Inputs!$B$27&lt;&gt;"Ready to model","PENDING INPUTS",MIN(C347+E347,MAX(0,H347-J347)))</f>
        <v>0</v>
      </c>
      <c r="L347" s="3">
        <f>IF(Inputs!$B$27&lt;&gt;"Ready to model","PENDING INPUTS",MAX(0,B347+D347-J347))</f>
        <v>4687.9100000000008</v>
      </c>
      <c r="M347" s="3">
        <f>IF(Inputs!$B$27&lt;&gt;"Ready to model","PENDING INPUTS",MAX(0,C347+E347-K347))</f>
        <v>0</v>
      </c>
      <c r="N347" s="3">
        <f>IF(Inputs!$B$27&lt;&gt;"Ready to model","PENDING INPUTS",L347+M347)</f>
        <v>4687.9100000000008</v>
      </c>
      <c r="O347" s="3">
        <f>IF(Inputs!$B$27&lt;&gt;"Ready to model","PENDING INPUTS",D347+E347+O346)</f>
        <v>33262.31999999976</v>
      </c>
      <c r="P347" s="3">
        <f>IF(Inputs!$B$27&lt;&gt;"Ready to model","PENDING INPUTS",J347+K347+P346)</f>
        <v>38648.409999999865</v>
      </c>
    </row>
    <row r="348" spans="1:16" ht="27.95" customHeight="1" x14ac:dyDescent="0.25">
      <c r="A348">
        <v>344</v>
      </c>
      <c r="B348" s="3">
        <f>IF(Inputs!$B$27&lt;&gt;"Ready to model","PENDING INPUTS",L347)</f>
        <v>4687.9100000000008</v>
      </c>
      <c r="C348" s="3">
        <f>IF(Inputs!$B$27&lt;&gt;"Ready to model","PENDING INPUTS",M347)</f>
        <v>0</v>
      </c>
      <c r="D348" s="3">
        <f>IF(Inputs!$B$27&lt;&gt;"Ready to model","PENDING INPUTS",ROUND(B348*(IF(A348&lt;=Inputs!$B$13,Inputs!$B$12,Inputs!$B$14))/12,2))</f>
        <v>93.76</v>
      </c>
      <c r="E348" s="3">
        <f>IF(Inputs!$B$27&lt;&gt;"Ready to model","PENDING INPUTS",ROUND(C348*Inputs!$B$5/12,2))</f>
        <v>0</v>
      </c>
      <c r="F348" s="3">
        <f>IF(Inputs!$B$27&lt;&gt;"Ready to model","PENDING INPUTS",MIN(B348+D348,MAX(Inputs!$B$16,ROUND(B348*Inputs!$B$15,2))))</f>
        <v>93.76</v>
      </c>
      <c r="G348" s="3">
        <f>IF(Inputs!$B$27&lt;&gt;"Ready to model","PENDING INPUTS",MIN(C348+E348,Inputs!$B$9))</f>
        <v>0</v>
      </c>
      <c r="H348" s="3">
        <f>IF(Inputs!$B$27&lt;&gt;"Ready to model","PENDING INPUTS",F348+G348)</f>
        <v>93.76</v>
      </c>
      <c r="I348" s="3">
        <f>IF(Inputs!$B$27&lt;&gt;"Ready to model","PENDING INPUTS",MAX(0,F348+G348-H348))</f>
        <v>0</v>
      </c>
      <c r="J348" s="3">
        <f>IF(Inputs!$B$27&lt;&gt;"Ready to model","PENDING INPUTS",IF(F348+G348&gt;H348,IF(F348+G348=0,0,H348*F348/(F348+G348)),MIN(B348+D348,F348+MAX(0,H348-F348-G348-IF((IF(A348&lt;=Inputs!$B$13,Inputs!$B$12,Inputs!$B$14))&lt;Inputs!$B$5,C348+E348-G348,0)))))</f>
        <v>93.76</v>
      </c>
      <c r="K348" s="3">
        <f>IF(Inputs!$B$27&lt;&gt;"Ready to model","PENDING INPUTS",MIN(C348+E348,MAX(0,H348-J348)))</f>
        <v>0</v>
      </c>
      <c r="L348" s="3">
        <f>IF(Inputs!$B$27&lt;&gt;"Ready to model","PENDING INPUTS",MAX(0,B348+D348-J348))</f>
        <v>4687.9100000000008</v>
      </c>
      <c r="M348" s="3">
        <f>IF(Inputs!$B$27&lt;&gt;"Ready to model","PENDING INPUTS",MAX(0,C348+E348-K348))</f>
        <v>0</v>
      </c>
      <c r="N348" s="3">
        <f>IF(Inputs!$B$27&lt;&gt;"Ready to model","PENDING INPUTS",L348+M348)</f>
        <v>4687.9100000000008</v>
      </c>
      <c r="O348" s="3">
        <f>IF(Inputs!$B$27&lt;&gt;"Ready to model","PENDING INPUTS",D348+E348+O347)</f>
        <v>33356.079999999762</v>
      </c>
      <c r="P348" s="3">
        <f>IF(Inputs!$B$27&lt;&gt;"Ready to model","PENDING INPUTS",J348+K348+P347)</f>
        <v>38742.169999999867</v>
      </c>
    </row>
    <row r="349" spans="1:16" ht="27.95" customHeight="1" x14ac:dyDescent="0.25">
      <c r="A349">
        <v>345</v>
      </c>
      <c r="B349" s="3">
        <f>IF(Inputs!$B$27&lt;&gt;"Ready to model","PENDING INPUTS",L348)</f>
        <v>4687.9100000000008</v>
      </c>
      <c r="C349" s="3">
        <f>IF(Inputs!$B$27&lt;&gt;"Ready to model","PENDING INPUTS",M348)</f>
        <v>0</v>
      </c>
      <c r="D349" s="3">
        <f>IF(Inputs!$B$27&lt;&gt;"Ready to model","PENDING INPUTS",ROUND(B349*(IF(A349&lt;=Inputs!$B$13,Inputs!$B$12,Inputs!$B$14))/12,2))</f>
        <v>93.76</v>
      </c>
      <c r="E349" s="3">
        <f>IF(Inputs!$B$27&lt;&gt;"Ready to model","PENDING INPUTS",ROUND(C349*Inputs!$B$5/12,2))</f>
        <v>0</v>
      </c>
      <c r="F349" s="3">
        <f>IF(Inputs!$B$27&lt;&gt;"Ready to model","PENDING INPUTS",MIN(B349+D349,MAX(Inputs!$B$16,ROUND(B349*Inputs!$B$15,2))))</f>
        <v>93.76</v>
      </c>
      <c r="G349" s="3">
        <f>IF(Inputs!$B$27&lt;&gt;"Ready to model","PENDING INPUTS",MIN(C349+E349,Inputs!$B$9))</f>
        <v>0</v>
      </c>
      <c r="H349" s="3">
        <f>IF(Inputs!$B$27&lt;&gt;"Ready to model","PENDING INPUTS",F349+G349)</f>
        <v>93.76</v>
      </c>
      <c r="I349" s="3">
        <f>IF(Inputs!$B$27&lt;&gt;"Ready to model","PENDING INPUTS",MAX(0,F349+G349-H349))</f>
        <v>0</v>
      </c>
      <c r="J349" s="3">
        <f>IF(Inputs!$B$27&lt;&gt;"Ready to model","PENDING INPUTS",IF(F349+G349&gt;H349,IF(F349+G349=0,0,H349*F349/(F349+G349)),MIN(B349+D349,F349+MAX(0,H349-F349-G349-IF((IF(A349&lt;=Inputs!$B$13,Inputs!$B$12,Inputs!$B$14))&lt;Inputs!$B$5,C349+E349-G349,0)))))</f>
        <v>93.76</v>
      </c>
      <c r="K349" s="3">
        <f>IF(Inputs!$B$27&lt;&gt;"Ready to model","PENDING INPUTS",MIN(C349+E349,MAX(0,H349-J349)))</f>
        <v>0</v>
      </c>
      <c r="L349" s="3">
        <f>IF(Inputs!$B$27&lt;&gt;"Ready to model","PENDING INPUTS",MAX(0,B349+D349-J349))</f>
        <v>4687.9100000000008</v>
      </c>
      <c r="M349" s="3">
        <f>IF(Inputs!$B$27&lt;&gt;"Ready to model","PENDING INPUTS",MAX(0,C349+E349-K349))</f>
        <v>0</v>
      </c>
      <c r="N349" s="3">
        <f>IF(Inputs!$B$27&lt;&gt;"Ready to model","PENDING INPUTS",L349+M349)</f>
        <v>4687.9100000000008</v>
      </c>
      <c r="O349" s="3">
        <f>IF(Inputs!$B$27&lt;&gt;"Ready to model","PENDING INPUTS",D349+E349+O348)</f>
        <v>33449.839999999764</v>
      </c>
      <c r="P349" s="3">
        <f>IF(Inputs!$B$27&lt;&gt;"Ready to model","PENDING INPUTS",J349+K349+P348)</f>
        <v>38835.929999999869</v>
      </c>
    </row>
    <row r="350" spans="1:16" ht="27.95" customHeight="1" x14ac:dyDescent="0.25">
      <c r="A350">
        <v>346</v>
      </c>
      <c r="B350" s="3">
        <f>IF(Inputs!$B$27&lt;&gt;"Ready to model","PENDING INPUTS",L349)</f>
        <v>4687.9100000000008</v>
      </c>
      <c r="C350" s="3">
        <f>IF(Inputs!$B$27&lt;&gt;"Ready to model","PENDING INPUTS",M349)</f>
        <v>0</v>
      </c>
      <c r="D350" s="3">
        <f>IF(Inputs!$B$27&lt;&gt;"Ready to model","PENDING INPUTS",ROUND(B350*(IF(A350&lt;=Inputs!$B$13,Inputs!$B$12,Inputs!$B$14))/12,2))</f>
        <v>93.76</v>
      </c>
      <c r="E350" s="3">
        <f>IF(Inputs!$B$27&lt;&gt;"Ready to model","PENDING INPUTS",ROUND(C350*Inputs!$B$5/12,2))</f>
        <v>0</v>
      </c>
      <c r="F350" s="3">
        <f>IF(Inputs!$B$27&lt;&gt;"Ready to model","PENDING INPUTS",MIN(B350+D350,MAX(Inputs!$B$16,ROUND(B350*Inputs!$B$15,2))))</f>
        <v>93.76</v>
      </c>
      <c r="G350" s="3">
        <f>IF(Inputs!$B$27&lt;&gt;"Ready to model","PENDING INPUTS",MIN(C350+E350,Inputs!$B$9))</f>
        <v>0</v>
      </c>
      <c r="H350" s="3">
        <f>IF(Inputs!$B$27&lt;&gt;"Ready to model","PENDING INPUTS",F350+G350)</f>
        <v>93.76</v>
      </c>
      <c r="I350" s="3">
        <f>IF(Inputs!$B$27&lt;&gt;"Ready to model","PENDING INPUTS",MAX(0,F350+G350-H350))</f>
        <v>0</v>
      </c>
      <c r="J350" s="3">
        <f>IF(Inputs!$B$27&lt;&gt;"Ready to model","PENDING INPUTS",IF(F350+G350&gt;H350,IF(F350+G350=0,0,H350*F350/(F350+G350)),MIN(B350+D350,F350+MAX(0,H350-F350-G350-IF((IF(A350&lt;=Inputs!$B$13,Inputs!$B$12,Inputs!$B$14))&lt;Inputs!$B$5,C350+E350-G350,0)))))</f>
        <v>93.76</v>
      </c>
      <c r="K350" s="3">
        <f>IF(Inputs!$B$27&lt;&gt;"Ready to model","PENDING INPUTS",MIN(C350+E350,MAX(0,H350-J350)))</f>
        <v>0</v>
      </c>
      <c r="L350" s="3">
        <f>IF(Inputs!$B$27&lt;&gt;"Ready to model","PENDING INPUTS",MAX(0,B350+D350-J350))</f>
        <v>4687.9100000000008</v>
      </c>
      <c r="M350" s="3">
        <f>IF(Inputs!$B$27&lt;&gt;"Ready to model","PENDING INPUTS",MAX(0,C350+E350-K350))</f>
        <v>0</v>
      </c>
      <c r="N350" s="3">
        <f>IF(Inputs!$B$27&lt;&gt;"Ready to model","PENDING INPUTS",L350+M350)</f>
        <v>4687.9100000000008</v>
      </c>
      <c r="O350" s="3">
        <f>IF(Inputs!$B$27&lt;&gt;"Ready to model","PENDING INPUTS",D350+E350+O349)</f>
        <v>33543.599999999766</v>
      </c>
      <c r="P350" s="3">
        <f>IF(Inputs!$B$27&lt;&gt;"Ready to model","PENDING INPUTS",J350+K350+P349)</f>
        <v>38929.689999999871</v>
      </c>
    </row>
    <row r="351" spans="1:16" ht="27.95" customHeight="1" x14ac:dyDescent="0.25">
      <c r="A351">
        <v>347</v>
      </c>
      <c r="B351" s="3">
        <f>IF(Inputs!$B$27&lt;&gt;"Ready to model","PENDING INPUTS",L350)</f>
        <v>4687.9100000000008</v>
      </c>
      <c r="C351" s="3">
        <f>IF(Inputs!$B$27&lt;&gt;"Ready to model","PENDING INPUTS",M350)</f>
        <v>0</v>
      </c>
      <c r="D351" s="3">
        <f>IF(Inputs!$B$27&lt;&gt;"Ready to model","PENDING INPUTS",ROUND(B351*(IF(A351&lt;=Inputs!$B$13,Inputs!$B$12,Inputs!$B$14))/12,2))</f>
        <v>93.76</v>
      </c>
      <c r="E351" s="3">
        <f>IF(Inputs!$B$27&lt;&gt;"Ready to model","PENDING INPUTS",ROUND(C351*Inputs!$B$5/12,2))</f>
        <v>0</v>
      </c>
      <c r="F351" s="3">
        <f>IF(Inputs!$B$27&lt;&gt;"Ready to model","PENDING INPUTS",MIN(B351+D351,MAX(Inputs!$B$16,ROUND(B351*Inputs!$B$15,2))))</f>
        <v>93.76</v>
      </c>
      <c r="G351" s="3">
        <f>IF(Inputs!$B$27&lt;&gt;"Ready to model","PENDING INPUTS",MIN(C351+E351,Inputs!$B$9))</f>
        <v>0</v>
      </c>
      <c r="H351" s="3">
        <f>IF(Inputs!$B$27&lt;&gt;"Ready to model","PENDING INPUTS",F351+G351)</f>
        <v>93.76</v>
      </c>
      <c r="I351" s="3">
        <f>IF(Inputs!$B$27&lt;&gt;"Ready to model","PENDING INPUTS",MAX(0,F351+G351-H351))</f>
        <v>0</v>
      </c>
      <c r="J351" s="3">
        <f>IF(Inputs!$B$27&lt;&gt;"Ready to model","PENDING INPUTS",IF(F351+G351&gt;H351,IF(F351+G351=0,0,H351*F351/(F351+G351)),MIN(B351+D351,F351+MAX(0,H351-F351-G351-IF((IF(A351&lt;=Inputs!$B$13,Inputs!$B$12,Inputs!$B$14))&lt;Inputs!$B$5,C351+E351-G351,0)))))</f>
        <v>93.76</v>
      </c>
      <c r="K351" s="3">
        <f>IF(Inputs!$B$27&lt;&gt;"Ready to model","PENDING INPUTS",MIN(C351+E351,MAX(0,H351-J351)))</f>
        <v>0</v>
      </c>
      <c r="L351" s="3">
        <f>IF(Inputs!$B$27&lt;&gt;"Ready to model","PENDING INPUTS",MAX(0,B351+D351-J351))</f>
        <v>4687.9100000000008</v>
      </c>
      <c r="M351" s="3">
        <f>IF(Inputs!$B$27&lt;&gt;"Ready to model","PENDING INPUTS",MAX(0,C351+E351-K351))</f>
        <v>0</v>
      </c>
      <c r="N351" s="3">
        <f>IF(Inputs!$B$27&lt;&gt;"Ready to model","PENDING INPUTS",L351+M351)</f>
        <v>4687.9100000000008</v>
      </c>
      <c r="O351" s="3">
        <f>IF(Inputs!$B$27&lt;&gt;"Ready to model","PENDING INPUTS",D351+E351+O350)</f>
        <v>33637.359999999768</v>
      </c>
      <c r="P351" s="3">
        <f>IF(Inputs!$B$27&lt;&gt;"Ready to model","PENDING INPUTS",J351+K351+P350)</f>
        <v>39023.449999999873</v>
      </c>
    </row>
    <row r="352" spans="1:16" ht="27.95" customHeight="1" x14ac:dyDescent="0.25">
      <c r="A352">
        <v>348</v>
      </c>
      <c r="B352" s="3">
        <f>IF(Inputs!$B$27&lt;&gt;"Ready to model","PENDING INPUTS",L351)</f>
        <v>4687.9100000000008</v>
      </c>
      <c r="C352" s="3">
        <f>IF(Inputs!$B$27&lt;&gt;"Ready to model","PENDING INPUTS",M351)</f>
        <v>0</v>
      </c>
      <c r="D352" s="3">
        <f>IF(Inputs!$B$27&lt;&gt;"Ready to model","PENDING INPUTS",ROUND(B352*(IF(A352&lt;=Inputs!$B$13,Inputs!$B$12,Inputs!$B$14))/12,2))</f>
        <v>93.76</v>
      </c>
      <c r="E352" s="3">
        <f>IF(Inputs!$B$27&lt;&gt;"Ready to model","PENDING INPUTS",ROUND(C352*Inputs!$B$5/12,2))</f>
        <v>0</v>
      </c>
      <c r="F352" s="3">
        <f>IF(Inputs!$B$27&lt;&gt;"Ready to model","PENDING INPUTS",MIN(B352+D352,MAX(Inputs!$B$16,ROUND(B352*Inputs!$B$15,2))))</f>
        <v>93.76</v>
      </c>
      <c r="G352" s="3">
        <f>IF(Inputs!$B$27&lt;&gt;"Ready to model","PENDING INPUTS",MIN(C352+E352,Inputs!$B$9))</f>
        <v>0</v>
      </c>
      <c r="H352" s="3">
        <f>IF(Inputs!$B$27&lt;&gt;"Ready to model","PENDING INPUTS",F352+G352)</f>
        <v>93.76</v>
      </c>
      <c r="I352" s="3">
        <f>IF(Inputs!$B$27&lt;&gt;"Ready to model","PENDING INPUTS",MAX(0,F352+G352-H352))</f>
        <v>0</v>
      </c>
      <c r="J352" s="3">
        <f>IF(Inputs!$B$27&lt;&gt;"Ready to model","PENDING INPUTS",IF(F352+G352&gt;H352,IF(F352+G352=0,0,H352*F352/(F352+G352)),MIN(B352+D352,F352+MAX(0,H352-F352-G352-IF((IF(A352&lt;=Inputs!$B$13,Inputs!$B$12,Inputs!$B$14))&lt;Inputs!$B$5,C352+E352-G352,0)))))</f>
        <v>93.76</v>
      </c>
      <c r="K352" s="3">
        <f>IF(Inputs!$B$27&lt;&gt;"Ready to model","PENDING INPUTS",MIN(C352+E352,MAX(0,H352-J352)))</f>
        <v>0</v>
      </c>
      <c r="L352" s="3">
        <f>IF(Inputs!$B$27&lt;&gt;"Ready to model","PENDING INPUTS",MAX(0,B352+D352-J352))</f>
        <v>4687.9100000000008</v>
      </c>
      <c r="M352" s="3">
        <f>IF(Inputs!$B$27&lt;&gt;"Ready to model","PENDING INPUTS",MAX(0,C352+E352-K352))</f>
        <v>0</v>
      </c>
      <c r="N352" s="3">
        <f>IF(Inputs!$B$27&lt;&gt;"Ready to model","PENDING INPUTS",L352+M352)</f>
        <v>4687.9100000000008</v>
      </c>
      <c r="O352" s="3">
        <f>IF(Inputs!$B$27&lt;&gt;"Ready to model","PENDING INPUTS",D352+E352+O351)</f>
        <v>33731.11999999977</v>
      </c>
      <c r="P352" s="3">
        <f>IF(Inputs!$B$27&lt;&gt;"Ready to model","PENDING INPUTS",J352+K352+P351)</f>
        <v>39117.209999999875</v>
      </c>
    </row>
    <row r="353" spans="1:16" ht="27.95" customHeight="1" x14ac:dyDescent="0.25">
      <c r="A353">
        <v>349</v>
      </c>
      <c r="B353" s="3">
        <f>IF(Inputs!$B$27&lt;&gt;"Ready to model","PENDING INPUTS",L352)</f>
        <v>4687.9100000000008</v>
      </c>
      <c r="C353" s="3">
        <f>IF(Inputs!$B$27&lt;&gt;"Ready to model","PENDING INPUTS",M352)</f>
        <v>0</v>
      </c>
      <c r="D353" s="3">
        <f>IF(Inputs!$B$27&lt;&gt;"Ready to model","PENDING INPUTS",ROUND(B353*(IF(A353&lt;=Inputs!$B$13,Inputs!$B$12,Inputs!$B$14))/12,2))</f>
        <v>93.76</v>
      </c>
      <c r="E353" s="3">
        <f>IF(Inputs!$B$27&lt;&gt;"Ready to model","PENDING INPUTS",ROUND(C353*Inputs!$B$5/12,2))</f>
        <v>0</v>
      </c>
      <c r="F353" s="3">
        <f>IF(Inputs!$B$27&lt;&gt;"Ready to model","PENDING INPUTS",MIN(B353+D353,MAX(Inputs!$B$16,ROUND(B353*Inputs!$B$15,2))))</f>
        <v>93.76</v>
      </c>
      <c r="G353" s="3">
        <f>IF(Inputs!$B$27&lt;&gt;"Ready to model","PENDING INPUTS",MIN(C353+E353,Inputs!$B$9))</f>
        <v>0</v>
      </c>
      <c r="H353" s="3">
        <f>IF(Inputs!$B$27&lt;&gt;"Ready to model","PENDING INPUTS",F353+G353)</f>
        <v>93.76</v>
      </c>
      <c r="I353" s="3">
        <f>IF(Inputs!$B$27&lt;&gt;"Ready to model","PENDING INPUTS",MAX(0,F353+G353-H353))</f>
        <v>0</v>
      </c>
      <c r="J353" s="3">
        <f>IF(Inputs!$B$27&lt;&gt;"Ready to model","PENDING INPUTS",IF(F353+G353&gt;H353,IF(F353+G353=0,0,H353*F353/(F353+G353)),MIN(B353+D353,F353+MAX(0,H353-F353-G353-IF((IF(A353&lt;=Inputs!$B$13,Inputs!$B$12,Inputs!$B$14))&lt;Inputs!$B$5,C353+E353-G353,0)))))</f>
        <v>93.76</v>
      </c>
      <c r="K353" s="3">
        <f>IF(Inputs!$B$27&lt;&gt;"Ready to model","PENDING INPUTS",MIN(C353+E353,MAX(0,H353-J353)))</f>
        <v>0</v>
      </c>
      <c r="L353" s="3">
        <f>IF(Inputs!$B$27&lt;&gt;"Ready to model","PENDING INPUTS",MAX(0,B353+D353-J353))</f>
        <v>4687.9100000000008</v>
      </c>
      <c r="M353" s="3">
        <f>IF(Inputs!$B$27&lt;&gt;"Ready to model","PENDING INPUTS",MAX(0,C353+E353-K353))</f>
        <v>0</v>
      </c>
      <c r="N353" s="3">
        <f>IF(Inputs!$B$27&lt;&gt;"Ready to model","PENDING INPUTS",L353+M353)</f>
        <v>4687.9100000000008</v>
      </c>
      <c r="O353" s="3">
        <f>IF(Inputs!$B$27&lt;&gt;"Ready to model","PENDING INPUTS",D353+E353+O352)</f>
        <v>33824.879999999772</v>
      </c>
      <c r="P353" s="3">
        <f>IF(Inputs!$B$27&lt;&gt;"Ready to model","PENDING INPUTS",J353+K353+P352)</f>
        <v>39210.969999999877</v>
      </c>
    </row>
    <row r="354" spans="1:16" ht="27.95" customHeight="1" x14ac:dyDescent="0.25">
      <c r="A354">
        <v>350</v>
      </c>
      <c r="B354" s="3">
        <f>IF(Inputs!$B$27&lt;&gt;"Ready to model","PENDING INPUTS",L353)</f>
        <v>4687.9100000000008</v>
      </c>
      <c r="C354" s="3">
        <f>IF(Inputs!$B$27&lt;&gt;"Ready to model","PENDING INPUTS",M353)</f>
        <v>0</v>
      </c>
      <c r="D354" s="3">
        <f>IF(Inputs!$B$27&lt;&gt;"Ready to model","PENDING INPUTS",ROUND(B354*(IF(A354&lt;=Inputs!$B$13,Inputs!$B$12,Inputs!$B$14))/12,2))</f>
        <v>93.76</v>
      </c>
      <c r="E354" s="3">
        <f>IF(Inputs!$B$27&lt;&gt;"Ready to model","PENDING INPUTS",ROUND(C354*Inputs!$B$5/12,2))</f>
        <v>0</v>
      </c>
      <c r="F354" s="3">
        <f>IF(Inputs!$B$27&lt;&gt;"Ready to model","PENDING INPUTS",MIN(B354+D354,MAX(Inputs!$B$16,ROUND(B354*Inputs!$B$15,2))))</f>
        <v>93.76</v>
      </c>
      <c r="G354" s="3">
        <f>IF(Inputs!$B$27&lt;&gt;"Ready to model","PENDING INPUTS",MIN(C354+E354,Inputs!$B$9))</f>
        <v>0</v>
      </c>
      <c r="H354" s="3">
        <f>IF(Inputs!$B$27&lt;&gt;"Ready to model","PENDING INPUTS",F354+G354)</f>
        <v>93.76</v>
      </c>
      <c r="I354" s="3">
        <f>IF(Inputs!$B$27&lt;&gt;"Ready to model","PENDING INPUTS",MAX(0,F354+G354-H354))</f>
        <v>0</v>
      </c>
      <c r="J354" s="3">
        <f>IF(Inputs!$B$27&lt;&gt;"Ready to model","PENDING INPUTS",IF(F354+G354&gt;H354,IF(F354+G354=0,0,H354*F354/(F354+G354)),MIN(B354+D354,F354+MAX(0,H354-F354-G354-IF((IF(A354&lt;=Inputs!$B$13,Inputs!$B$12,Inputs!$B$14))&lt;Inputs!$B$5,C354+E354-G354,0)))))</f>
        <v>93.76</v>
      </c>
      <c r="K354" s="3">
        <f>IF(Inputs!$B$27&lt;&gt;"Ready to model","PENDING INPUTS",MIN(C354+E354,MAX(0,H354-J354)))</f>
        <v>0</v>
      </c>
      <c r="L354" s="3">
        <f>IF(Inputs!$B$27&lt;&gt;"Ready to model","PENDING INPUTS",MAX(0,B354+D354-J354))</f>
        <v>4687.9100000000008</v>
      </c>
      <c r="M354" s="3">
        <f>IF(Inputs!$B$27&lt;&gt;"Ready to model","PENDING INPUTS",MAX(0,C354+E354-K354))</f>
        <v>0</v>
      </c>
      <c r="N354" s="3">
        <f>IF(Inputs!$B$27&lt;&gt;"Ready to model","PENDING INPUTS",L354+M354)</f>
        <v>4687.9100000000008</v>
      </c>
      <c r="O354" s="3">
        <f>IF(Inputs!$B$27&lt;&gt;"Ready to model","PENDING INPUTS",D354+E354+O353)</f>
        <v>33918.639999999774</v>
      </c>
      <c r="P354" s="3">
        <f>IF(Inputs!$B$27&lt;&gt;"Ready to model","PENDING INPUTS",J354+K354+P353)</f>
        <v>39304.72999999988</v>
      </c>
    </row>
    <row r="355" spans="1:16" ht="27.95" customHeight="1" x14ac:dyDescent="0.25">
      <c r="A355">
        <v>351</v>
      </c>
      <c r="B355" s="3">
        <f>IF(Inputs!$B$27&lt;&gt;"Ready to model","PENDING INPUTS",L354)</f>
        <v>4687.9100000000008</v>
      </c>
      <c r="C355" s="3">
        <f>IF(Inputs!$B$27&lt;&gt;"Ready to model","PENDING INPUTS",M354)</f>
        <v>0</v>
      </c>
      <c r="D355" s="3">
        <f>IF(Inputs!$B$27&lt;&gt;"Ready to model","PENDING INPUTS",ROUND(B355*(IF(A355&lt;=Inputs!$B$13,Inputs!$B$12,Inputs!$B$14))/12,2))</f>
        <v>93.76</v>
      </c>
      <c r="E355" s="3">
        <f>IF(Inputs!$B$27&lt;&gt;"Ready to model","PENDING INPUTS",ROUND(C355*Inputs!$B$5/12,2))</f>
        <v>0</v>
      </c>
      <c r="F355" s="3">
        <f>IF(Inputs!$B$27&lt;&gt;"Ready to model","PENDING INPUTS",MIN(B355+D355,MAX(Inputs!$B$16,ROUND(B355*Inputs!$B$15,2))))</f>
        <v>93.76</v>
      </c>
      <c r="G355" s="3">
        <f>IF(Inputs!$B$27&lt;&gt;"Ready to model","PENDING INPUTS",MIN(C355+E355,Inputs!$B$9))</f>
        <v>0</v>
      </c>
      <c r="H355" s="3">
        <f>IF(Inputs!$B$27&lt;&gt;"Ready to model","PENDING INPUTS",F355+G355)</f>
        <v>93.76</v>
      </c>
      <c r="I355" s="3">
        <f>IF(Inputs!$B$27&lt;&gt;"Ready to model","PENDING INPUTS",MAX(0,F355+G355-H355))</f>
        <v>0</v>
      </c>
      <c r="J355" s="3">
        <f>IF(Inputs!$B$27&lt;&gt;"Ready to model","PENDING INPUTS",IF(F355+G355&gt;H355,IF(F355+G355=0,0,H355*F355/(F355+G355)),MIN(B355+D355,F355+MAX(0,H355-F355-G355-IF((IF(A355&lt;=Inputs!$B$13,Inputs!$B$12,Inputs!$B$14))&lt;Inputs!$B$5,C355+E355-G355,0)))))</f>
        <v>93.76</v>
      </c>
      <c r="K355" s="3">
        <f>IF(Inputs!$B$27&lt;&gt;"Ready to model","PENDING INPUTS",MIN(C355+E355,MAX(0,H355-J355)))</f>
        <v>0</v>
      </c>
      <c r="L355" s="3">
        <f>IF(Inputs!$B$27&lt;&gt;"Ready to model","PENDING INPUTS",MAX(0,B355+D355-J355))</f>
        <v>4687.9100000000008</v>
      </c>
      <c r="M355" s="3">
        <f>IF(Inputs!$B$27&lt;&gt;"Ready to model","PENDING INPUTS",MAX(0,C355+E355-K355))</f>
        <v>0</v>
      </c>
      <c r="N355" s="3">
        <f>IF(Inputs!$B$27&lt;&gt;"Ready to model","PENDING INPUTS",L355+M355)</f>
        <v>4687.9100000000008</v>
      </c>
      <c r="O355" s="3">
        <f>IF(Inputs!$B$27&lt;&gt;"Ready to model","PENDING INPUTS",D355+E355+O354)</f>
        <v>34012.399999999776</v>
      </c>
      <c r="P355" s="3">
        <f>IF(Inputs!$B$27&lt;&gt;"Ready to model","PENDING INPUTS",J355+K355+P354)</f>
        <v>39398.489999999882</v>
      </c>
    </row>
    <row r="356" spans="1:16" ht="27.95" customHeight="1" x14ac:dyDescent="0.25">
      <c r="A356">
        <v>352</v>
      </c>
      <c r="B356" s="3">
        <f>IF(Inputs!$B$27&lt;&gt;"Ready to model","PENDING INPUTS",L355)</f>
        <v>4687.9100000000008</v>
      </c>
      <c r="C356" s="3">
        <f>IF(Inputs!$B$27&lt;&gt;"Ready to model","PENDING INPUTS",M355)</f>
        <v>0</v>
      </c>
      <c r="D356" s="3">
        <f>IF(Inputs!$B$27&lt;&gt;"Ready to model","PENDING INPUTS",ROUND(B356*(IF(A356&lt;=Inputs!$B$13,Inputs!$B$12,Inputs!$B$14))/12,2))</f>
        <v>93.76</v>
      </c>
      <c r="E356" s="3">
        <f>IF(Inputs!$B$27&lt;&gt;"Ready to model","PENDING INPUTS",ROUND(C356*Inputs!$B$5/12,2))</f>
        <v>0</v>
      </c>
      <c r="F356" s="3">
        <f>IF(Inputs!$B$27&lt;&gt;"Ready to model","PENDING INPUTS",MIN(B356+D356,MAX(Inputs!$B$16,ROUND(B356*Inputs!$B$15,2))))</f>
        <v>93.76</v>
      </c>
      <c r="G356" s="3">
        <f>IF(Inputs!$B$27&lt;&gt;"Ready to model","PENDING INPUTS",MIN(C356+E356,Inputs!$B$9))</f>
        <v>0</v>
      </c>
      <c r="H356" s="3">
        <f>IF(Inputs!$B$27&lt;&gt;"Ready to model","PENDING INPUTS",F356+G356)</f>
        <v>93.76</v>
      </c>
      <c r="I356" s="3">
        <f>IF(Inputs!$B$27&lt;&gt;"Ready to model","PENDING INPUTS",MAX(0,F356+G356-H356))</f>
        <v>0</v>
      </c>
      <c r="J356" s="3">
        <f>IF(Inputs!$B$27&lt;&gt;"Ready to model","PENDING INPUTS",IF(F356+G356&gt;H356,IF(F356+G356=0,0,H356*F356/(F356+G356)),MIN(B356+D356,F356+MAX(0,H356-F356-G356-IF((IF(A356&lt;=Inputs!$B$13,Inputs!$B$12,Inputs!$B$14))&lt;Inputs!$B$5,C356+E356-G356,0)))))</f>
        <v>93.76</v>
      </c>
      <c r="K356" s="3">
        <f>IF(Inputs!$B$27&lt;&gt;"Ready to model","PENDING INPUTS",MIN(C356+E356,MAX(0,H356-J356)))</f>
        <v>0</v>
      </c>
      <c r="L356" s="3">
        <f>IF(Inputs!$B$27&lt;&gt;"Ready to model","PENDING INPUTS",MAX(0,B356+D356-J356))</f>
        <v>4687.9100000000008</v>
      </c>
      <c r="M356" s="3">
        <f>IF(Inputs!$B$27&lt;&gt;"Ready to model","PENDING INPUTS",MAX(0,C356+E356-K356))</f>
        <v>0</v>
      </c>
      <c r="N356" s="3">
        <f>IF(Inputs!$B$27&lt;&gt;"Ready to model","PENDING INPUTS",L356+M356)</f>
        <v>4687.9100000000008</v>
      </c>
      <c r="O356" s="3">
        <f>IF(Inputs!$B$27&lt;&gt;"Ready to model","PENDING INPUTS",D356+E356+O355)</f>
        <v>34106.159999999778</v>
      </c>
      <c r="P356" s="3">
        <f>IF(Inputs!$B$27&lt;&gt;"Ready to model","PENDING INPUTS",J356+K356+P355)</f>
        <v>39492.249999999884</v>
      </c>
    </row>
    <row r="357" spans="1:16" ht="27.95" customHeight="1" x14ac:dyDescent="0.25">
      <c r="A357">
        <v>353</v>
      </c>
      <c r="B357" s="3">
        <f>IF(Inputs!$B$27&lt;&gt;"Ready to model","PENDING INPUTS",L356)</f>
        <v>4687.9100000000008</v>
      </c>
      <c r="C357" s="3">
        <f>IF(Inputs!$B$27&lt;&gt;"Ready to model","PENDING INPUTS",M356)</f>
        <v>0</v>
      </c>
      <c r="D357" s="3">
        <f>IF(Inputs!$B$27&lt;&gt;"Ready to model","PENDING INPUTS",ROUND(B357*(IF(A357&lt;=Inputs!$B$13,Inputs!$B$12,Inputs!$B$14))/12,2))</f>
        <v>93.76</v>
      </c>
      <c r="E357" s="3">
        <f>IF(Inputs!$B$27&lt;&gt;"Ready to model","PENDING INPUTS",ROUND(C357*Inputs!$B$5/12,2))</f>
        <v>0</v>
      </c>
      <c r="F357" s="3">
        <f>IF(Inputs!$B$27&lt;&gt;"Ready to model","PENDING INPUTS",MIN(B357+D357,MAX(Inputs!$B$16,ROUND(B357*Inputs!$B$15,2))))</f>
        <v>93.76</v>
      </c>
      <c r="G357" s="3">
        <f>IF(Inputs!$B$27&lt;&gt;"Ready to model","PENDING INPUTS",MIN(C357+E357,Inputs!$B$9))</f>
        <v>0</v>
      </c>
      <c r="H357" s="3">
        <f>IF(Inputs!$B$27&lt;&gt;"Ready to model","PENDING INPUTS",F357+G357)</f>
        <v>93.76</v>
      </c>
      <c r="I357" s="3">
        <f>IF(Inputs!$B$27&lt;&gt;"Ready to model","PENDING INPUTS",MAX(0,F357+G357-H357))</f>
        <v>0</v>
      </c>
      <c r="J357" s="3">
        <f>IF(Inputs!$B$27&lt;&gt;"Ready to model","PENDING INPUTS",IF(F357+G357&gt;H357,IF(F357+G357=0,0,H357*F357/(F357+G357)),MIN(B357+D357,F357+MAX(0,H357-F357-G357-IF((IF(A357&lt;=Inputs!$B$13,Inputs!$B$12,Inputs!$B$14))&lt;Inputs!$B$5,C357+E357-G357,0)))))</f>
        <v>93.76</v>
      </c>
      <c r="K357" s="3">
        <f>IF(Inputs!$B$27&lt;&gt;"Ready to model","PENDING INPUTS",MIN(C357+E357,MAX(0,H357-J357)))</f>
        <v>0</v>
      </c>
      <c r="L357" s="3">
        <f>IF(Inputs!$B$27&lt;&gt;"Ready to model","PENDING INPUTS",MAX(0,B357+D357-J357))</f>
        <v>4687.9100000000008</v>
      </c>
      <c r="M357" s="3">
        <f>IF(Inputs!$B$27&lt;&gt;"Ready to model","PENDING INPUTS",MAX(0,C357+E357-K357))</f>
        <v>0</v>
      </c>
      <c r="N357" s="3">
        <f>IF(Inputs!$B$27&lt;&gt;"Ready to model","PENDING INPUTS",L357+M357)</f>
        <v>4687.9100000000008</v>
      </c>
      <c r="O357" s="3">
        <f>IF(Inputs!$B$27&lt;&gt;"Ready to model","PENDING INPUTS",D357+E357+O356)</f>
        <v>34199.91999999978</v>
      </c>
      <c r="P357" s="3">
        <f>IF(Inputs!$B$27&lt;&gt;"Ready to model","PENDING INPUTS",J357+K357+P356)</f>
        <v>39586.009999999886</v>
      </c>
    </row>
    <row r="358" spans="1:16" ht="27.95" customHeight="1" x14ac:dyDescent="0.25">
      <c r="A358">
        <v>354</v>
      </c>
      <c r="B358" s="3">
        <f>IF(Inputs!$B$27&lt;&gt;"Ready to model","PENDING INPUTS",L357)</f>
        <v>4687.9100000000008</v>
      </c>
      <c r="C358" s="3">
        <f>IF(Inputs!$B$27&lt;&gt;"Ready to model","PENDING INPUTS",M357)</f>
        <v>0</v>
      </c>
      <c r="D358" s="3">
        <f>IF(Inputs!$B$27&lt;&gt;"Ready to model","PENDING INPUTS",ROUND(B358*(IF(A358&lt;=Inputs!$B$13,Inputs!$B$12,Inputs!$B$14))/12,2))</f>
        <v>93.76</v>
      </c>
      <c r="E358" s="3">
        <f>IF(Inputs!$B$27&lt;&gt;"Ready to model","PENDING INPUTS",ROUND(C358*Inputs!$B$5/12,2))</f>
        <v>0</v>
      </c>
      <c r="F358" s="3">
        <f>IF(Inputs!$B$27&lt;&gt;"Ready to model","PENDING INPUTS",MIN(B358+D358,MAX(Inputs!$B$16,ROUND(B358*Inputs!$B$15,2))))</f>
        <v>93.76</v>
      </c>
      <c r="G358" s="3">
        <f>IF(Inputs!$B$27&lt;&gt;"Ready to model","PENDING INPUTS",MIN(C358+E358,Inputs!$B$9))</f>
        <v>0</v>
      </c>
      <c r="H358" s="3">
        <f>IF(Inputs!$B$27&lt;&gt;"Ready to model","PENDING INPUTS",F358+G358)</f>
        <v>93.76</v>
      </c>
      <c r="I358" s="3">
        <f>IF(Inputs!$B$27&lt;&gt;"Ready to model","PENDING INPUTS",MAX(0,F358+G358-H358))</f>
        <v>0</v>
      </c>
      <c r="J358" s="3">
        <f>IF(Inputs!$B$27&lt;&gt;"Ready to model","PENDING INPUTS",IF(F358+G358&gt;H358,IF(F358+G358=0,0,H358*F358/(F358+G358)),MIN(B358+D358,F358+MAX(0,H358-F358-G358-IF((IF(A358&lt;=Inputs!$B$13,Inputs!$B$12,Inputs!$B$14))&lt;Inputs!$B$5,C358+E358-G358,0)))))</f>
        <v>93.76</v>
      </c>
      <c r="K358" s="3">
        <f>IF(Inputs!$B$27&lt;&gt;"Ready to model","PENDING INPUTS",MIN(C358+E358,MAX(0,H358-J358)))</f>
        <v>0</v>
      </c>
      <c r="L358" s="3">
        <f>IF(Inputs!$B$27&lt;&gt;"Ready to model","PENDING INPUTS",MAX(0,B358+D358-J358))</f>
        <v>4687.9100000000008</v>
      </c>
      <c r="M358" s="3">
        <f>IF(Inputs!$B$27&lt;&gt;"Ready to model","PENDING INPUTS",MAX(0,C358+E358-K358))</f>
        <v>0</v>
      </c>
      <c r="N358" s="3">
        <f>IF(Inputs!$B$27&lt;&gt;"Ready to model","PENDING INPUTS",L358+M358)</f>
        <v>4687.9100000000008</v>
      </c>
      <c r="O358" s="3">
        <f>IF(Inputs!$B$27&lt;&gt;"Ready to model","PENDING INPUTS",D358+E358+O357)</f>
        <v>34293.679999999782</v>
      </c>
      <c r="P358" s="3">
        <f>IF(Inputs!$B$27&lt;&gt;"Ready to model","PENDING INPUTS",J358+K358+P357)</f>
        <v>39679.769999999888</v>
      </c>
    </row>
    <row r="359" spans="1:16" ht="27.95" customHeight="1" x14ac:dyDescent="0.25">
      <c r="A359">
        <v>355</v>
      </c>
      <c r="B359" s="3">
        <f>IF(Inputs!$B$27&lt;&gt;"Ready to model","PENDING INPUTS",L358)</f>
        <v>4687.9100000000008</v>
      </c>
      <c r="C359" s="3">
        <f>IF(Inputs!$B$27&lt;&gt;"Ready to model","PENDING INPUTS",M358)</f>
        <v>0</v>
      </c>
      <c r="D359" s="3">
        <f>IF(Inputs!$B$27&lt;&gt;"Ready to model","PENDING INPUTS",ROUND(B359*(IF(A359&lt;=Inputs!$B$13,Inputs!$B$12,Inputs!$B$14))/12,2))</f>
        <v>93.76</v>
      </c>
      <c r="E359" s="3">
        <f>IF(Inputs!$B$27&lt;&gt;"Ready to model","PENDING INPUTS",ROUND(C359*Inputs!$B$5/12,2))</f>
        <v>0</v>
      </c>
      <c r="F359" s="3">
        <f>IF(Inputs!$B$27&lt;&gt;"Ready to model","PENDING INPUTS",MIN(B359+D359,MAX(Inputs!$B$16,ROUND(B359*Inputs!$B$15,2))))</f>
        <v>93.76</v>
      </c>
      <c r="G359" s="3">
        <f>IF(Inputs!$B$27&lt;&gt;"Ready to model","PENDING INPUTS",MIN(C359+E359,Inputs!$B$9))</f>
        <v>0</v>
      </c>
      <c r="H359" s="3">
        <f>IF(Inputs!$B$27&lt;&gt;"Ready to model","PENDING INPUTS",F359+G359)</f>
        <v>93.76</v>
      </c>
      <c r="I359" s="3">
        <f>IF(Inputs!$B$27&lt;&gt;"Ready to model","PENDING INPUTS",MAX(0,F359+G359-H359))</f>
        <v>0</v>
      </c>
      <c r="J359" s="3">
        <f>IF(Inputs!$B$27&lt;&gt;"Ready to model","PENDING INPUTS",IF(F359+G359&gt;H359,IF(F359+G359=0,0,H359*F359/(F359+G359)),MIN(B359+D359,F359+MAX(0,H359-F359-G359-IF((IF(A359&lt;=Inputs!$B$13,Inputs!$B$12,Inputs!$B$14))&lt;Inputs!$B$5,C359+E359-G359,0)))))</f>
        <v>93.76</v>
      </c>
      <c r="K359" s="3">
        <f>IF(Inputs!$B$27&lt;&gt;"Ready to model","PENDING INPUTS",MIN(C359+E359,MAX(0,H359-J359)))</f>
        <v>0</v>
      </c>
      <c r="L359" s="3">
        <f>IF(Inputs!$B$27&lt;&gt;"Ready to model","PENDING INPUTS",MAX(0,B359+D359-J359))</f>
        <v>4687.9100000000008</v>
      </c>
      <c r="M359" s="3">
        <f>IF(Inputs!$B$27&lt;&gt;"Ready to model","PENDING INPUTS",MAX(0,C359+E359-K359))</f>
        <v>0</v>
      </c>
      <c r="N359" s="3">
        <f>IF(Inputs!$B$27&lt;&gt;"Ready to model","PENDING INPUTS",L359+M359)</f>
        <v>4687.9100000000008</v>
      </c>
      <c r="O359" s="3">
        <f>IF(Inputs!$B$27&lt;&gt;"Ready to model","PENDING INPUTS",D359+E359+O358)</f>
        <v>34387.439999999784</v>
      </c>
      <c r="P359" s="3">
        <f>IF(Inputs!$B$27&lt;&gt;"Ready to model","PENDING INPUTS",J359+K359+P358)</f>
        <v>39773.52999999989</v>
      </c>
    </row>
    <row r="360" spans="1:16" ht="27.95" customHeight="1" x14ac:dyDescent="0.25">
      <c r="A360">
        <v>356</v>
      </c>
      <c r="B360" s="3">
        <f>IF(Inputs!$B$27&lt;&gt;"Ready to model","PENDING INPUTS",L359)</f>
        <v>4687.9100000000008</v>
      </c>
      <c r="C360" s="3">
        <f>IF(Inputs!$B$27&lt;&gt;"Ready to model","PENDING INPUTS",M359)</f>
        <v>0</v>
      </c>
      <c r="D360" s="3">
        <f>IF(Inputs!$B$27&lt;&gt;"Ready to model","PENDING INPUTS",ROUND(B360*(IF(A360&lt;=Inputs!$B$13,Inputs!$B$12,Inputs!$B$14))/12,2))</f>
        <v>93.76</v>
      </c>
      <c r="E360" s="3">
        <f>IF(Inputs!$B$27&lt;&gt;"Ready to model","PENDING INPUTS",ROUND(C360*Inputs!$B$5/12,2))</f>
        <v>0</v>
      </c>
      <c r="F360" s="3">
        <f>IF(Inputs!$B$27&lt;&gt;"Ready to model","PENDING INPUTS",MIN(B360+D360,MAX(Inputs!$B$16,ROUND(B360*Inputs!$B$15,2))))</f>
        <v>93.76</v>
      </c>
      <c r="G360" s="3">
        <f>IF(Inputs!$B$27&lt;&gt;"Ready to model","PENDING INPUTS",MIN(C360+E360,Inputs!$B$9))</f>
        <v>0</v>
      </c>
      <c r="H360" s="3">
        <f>IF(Inputs!$B$27&lt;&gt;"Ready to model","PENDING INPUTS",F360+G360)</f>
        <v>93.76</v>
      </c>
      <c r="I360" s="3">
        <f>IF(Inputs!$B$27&lt;&gt;"Ready to model","PENDING INPUTS",MAX(0,F360+G360-H360))</f>
        <v>0</v>
      </c>
      <c r="J360" s="3">
        <f>IF(Inputs!$B$27&lt;&gt;"Ready to model","PENDING INPUTS",IF(F360+G360&gt;H360,IF(F360+G360=0,0,H360*F360/(F360+G360)),MIN(B360+D360,F360+MAX(0,H360-F360-G360-IF((IF(A360&lt;=Inputs!$B$13,Inputs!$B$12,Inputs!$B$14))&lt;Inputs!$B$5,C360+E360-G360,0)))))</f>
        <v>93.76</v>
      </c>
      <c r="K360" s="3">
        <f>IF(Inputs!$B$27&lt;&gt;"Ready to model","PENDING INPUTS",MIN(C360+E360,MAX(0,H360-J360)))</f>
        <v>0</v>
      </c>
      <c r="L360" s="3">
        <f>IF(Inputs!$B$27&lt;&gt;"Ready to model","PENDING INPUTS",MAX(0,B360+D360-J360))</f>
        <v>4687.9100000000008</v>
      </c>
      <c r="M360" s="3">
        <f>IF(Inputs!$B$27&lt;&gt;"Ready to model","PENDING INPUTS",MAX(0,C360+E360-K360))</f>
        <v>0</v>
      </c>
      <c r="N360" s="3">
        <f>IF(Inputs!$B$27&lt;&gt;"Ready to model","PENDING INPUTS",L360+M360)</f>
        <v>4687.9100000000008</v>
      </c>
      <c r="O360" s="3">
        <f>IF(Inputs!$B$27&lt;&gt;"Ready to model","PENDING INPUTS",D360+E360+O359)</f>
        <v>34481.199999999786</v>
      </c>
      <c r="P360" s="3">
        <f>IF(Inputs!$B$27&lt;&gt;"Ready to model","PENDING INPUTS",J360+K360+P359)</f>
        <v>39867.289999999892</v>
      </c>
    </row>
    <row r="361" spans="1:16" ht="27.95" customHeight="1" x14ac:dyDescent="0.25">
      <c r="A361">
        <v>357</v>
      </c>
      <c r="B361" s="3">
        <f>IF(Inputs!$B$27&lt;&gt;"Ready to model","PENDING INPUTS",L360)</f>
        <v>4687.9100000000008</v>
      </c>
      <c r="C361" s="3">
        <f>IF(Inputs!$B$27&lt;&gt;"Ready to model","PENDING INPUTS",M360)</f>
        <v>0</v>
      </c>
      <c r="D361" s="3">
        <f>IF(Inputs!$B$27&lt;&gt;"Ready to model","PENDING INPUTS",ROUND(B361*(IF(A361&lt;=Inputs!$B$13,Inputs!$B$12,Inputs!$B$14))/12,2))</f>
        <v>93.76</v>
      </c>
      <c r="E361" s="3">
        <f>IF(Inputs!$B$27&lt;&gt;"Ready to model","PENDING INPUTS",ROUND(C361*Inputs!$B$5/12,2))</f>
        <v>0</v>
      </c>
      <c r="F361" s="3">
        <f>IF(Inputs!$B$27&lt;&gt;"Ready to model","PENDING INPUTS",MIN(B361+D361,MAX(Inputs!$B$16,ROUND(B361*Inputs!$B$15,2))))</f>
        <v>93.76</v>
      </c>
      <c r="G361" s="3">
        <f>IF(Inputs!$B$27&lt;&gt;"Ready to model","PENDING INPUTS",MIN(C361+E361,Inputs!$B$9))</f>
        <v>0</v>
      </c>
      <c r="H361" s="3">
        <f>IF(Inputs!$B$27&lt;&gt;"Ready to model","PENDING INPUTS",F361+G361)</f>
        <v>93.76</v>
      </c>
      <c r="I361" s="3">
        <f>IF(Inputs!$B$27&lt;&gt;"Ready to model","PENDING INPUTS",MAX(0,F361+G361-H361))</f>
        <v>0</v>
      </c>
      <c r="J361" s="3">
        <f>IF(Inputs!$B$27&lt;&gt;"Ready to model","PENDING INPUTS",IF(F361+G361&gt;H361,IF(F361+G361=0,0,H361*F361/(F361+G361)),MIN(B361+D361,F361+MAX(0,H361-F361-G361-IF((IF(A361&lt;=Inputs!$B$13,Inputs!$B$12,Inputs!$B$14))&lt;Inputs!$B$5,C361+E361-G361,0)))))</f>
        <v>93.76</v>
      </c>
      <c r="K361" s="3">
        <f>IF(Inputs!$B$27&lt;&gt;"Ready to model","PENDING INPUTS",MIN(C361+E361,MAX(0,H361-J361)))</f>
        <v>0</v>
      </c>
      <c r="L361" s="3">
        <f>IF(Inputs!$B$27&lt;&gt;"Ready to model","PENDING INPUTS",MAX(0,B361+D361-J361))</f>
        <v>4687.9100000000008</v>
      </c>
      <c r="M361" s="3">
        <f>IF(Inputs!$B$27&lt;&gt;"Ready to model","PENDING INPUTS",MAX(0,C361+E361-K361))</f>
        <v>0</v>
      </c>
      <c r="N361" s="3">
        <f>IF(Inputs!$B$27&lt;&gt;"Ready to model","PENDING INPUTS",L361+M361)</f>
        <v>4687.9100000000008</v>
      </c>
      <c r="O361" s="3">
        <f>IF(Inputs!$B$27&lt;&gt;"Ready to model","PENDING INPUTS",D361+E361+O360)</f>
        <v>34574.959999999788</v>
      </c>
      <c r="P361" s="3">
        <f>IF(Inputs!$B$27&lt;&gt;"Ready to model","PENDING INPUTS",J361+K361+P360)</f>
        <v>39961.049999999894</v>
      </c>
    </row>
    <row r="362" spans="1:16" ht="27.95" customHeight="1" x14ac:dyDescent="0.25">
      <c r="A362">
        <v>358</v>
      </c>
      <c r="B362" s="3">
        <f>IF(Inputs!$B$27&lt;&gt;"Ready to model","PENDING INPUTS",L361)</f>
        <v>4687.9100000000008</v>
      </c>
      <c r="C362" s="3">
        <f>IF(Inputs!$B$27&lt;&gt;"Ready to model","PENDING INPUTS",M361)</f>
        <v>0</v>
      </c>
      <c r="D362" s="3">
        <f>IF(Inputs!$B$27&lt;&gt;"Ready to model","PENDING INPUTS",ROUND(B362*(IF(A362&lt;=Inputs!$B$13,Inputs!$B$12,Inputs!$B$14))/12,2))</f>
        <v>93.76</v>
      </c>
      <c r="E362" s="3">
        <f>IF(Inputs!$B$27&lt;&gt;"Ready to model","PENDING INPUTS",ROUND(C362*Inputs!$B$5/12,2))</f>
        <v>0</v>
      </c>
      <c r="F362" s="3">
        <f>IF(Inputs!$B$27&lt;&gt;"Ready to model","PENDING INPUTS",MIN(B362+D362,MAX(Inputs!$B$16,ROUND(B362*Inputs!$B$15,2))))</f>
        <v>93.76</v>
      </c>
      <c r="G362" s="3">
        <f>IF(Inputs!$B$27&lt;&gt;"Ready to model","PENDING INPUTS",MIN(C362+E362,Inputs!$B$9))</f>
        <v>0</v>
      </c>
      <c r="H362" s="3">
        <f>IF(Inputs!$B$27&lt;&gt;"Ready to model","PENDING INPUTS",F362+G362)</f>
        <v>93.76</v>
      </c>
      <c r="I362" s="3">
        <f>IF(Inputs!$B$27&lt;&gt;"Ready to model","PENDING INPUTS",MAX(0,F362+G362-H362))</f>
        <v>0</v>
      </c>
      <c r="J362" s="3">
        <f>IF(Inputs!$B$27&lt;&gt;"Ready to model","PENDING INPUTS",IF(F362+G362&gt;H362,IF(F362+G362=0,0,H362*F362/(F362+G362)),MIN(B362+D362,F362+MAX(0,H362-F362-G362-IF((IF(A362&lt;=Inputs!$B$13,Inputs!$B$12,Inputs!$B$14))&lt;Inputs!$B$5,C362+E362-G362,0)))))</f>
        <v>93.76</v>
      </c>
      <c r="K362" s="3">
        <f>IF(Inputs!$B$27&lt;&gt;"Ready to model","PENDING INPUTS",MIN(C362+E362,MAX(0,H362-J362)))</f>
        <v>0</v>
      </c>
      <c r="L362" s="3">
        <f>IF(Inputs!$B$27&lt;&gt;"Ready to model","PENDING INPUTS",MAX(0,B362+D362-J362))</f>
        <v>4687.9100000000008</v>
      </c>
      <c r="M362" s="3">
        <f>IF(Inputs!$B$27&lt;&gt;"Ready to model","PENDING INPUTS",MAX(0,C362+E362-K362))</f>
        <v>0</v>
      </c>
      <c r="N362" s="3">
        <f>IF(Inputs!$B$27&lt;&gt;"Ready to model","PENDING INPUTS",L362+M362)</f>
        <v>4687.9100000000008</v>
      </c>
      <c r="O362" s="3">
        <f>IF(Inputs!$B$27&lt;&gt;"Ready to model","PENDING INPUTS",D362+E362+O361)</f>
        <v>34668.71999999979</v>
      </c>
      <c r="P362" s="3">
        <f>IF(Inputs!$B$27&lt;&gt;"Ready to model","PENDING INPUTS",J362+K362+P361)</f>
        <v>40054.809999999896</v>
      </c>
    </row>
    <row r="363" spans="1:16" ht="27.95" customHeight="1" x14ac:dyDescent="0.25">
      <c r="A363">
        <v>359</v>
      </c>
      <c r="B363" s="3">
        <f>IF(Inputs!$B$27&lt;&gt;"Ready to model","PENDING INPUTS",L362)</f>
        <v>4687.9100000000008</v>
      </c>
      <c r="C363" s="3">
        <f>IF(Inputs!$B$27&lt;&gt;"Ready to model","PENDING INPUTS",M362)</f>
        <v>0</v>
      </c>
      <c r="D363" s="3">
        <f>IF(Inputs!$B$27&lt;&gt;"Ready to model","PENDING INPUTS",ROUND(B363*(IF(A363&lt;=Inputs!$B$13,Inputs!$B$12,Inputs!$B$14))/12,2))</f>
        <v>93.76</v>
      </c>
      <c r="E363" s="3">
        <f>IF(Inputs!$B$27&lt;&gt;"Ready to model","PENDING INPUTS",ROUND(C363*Inputs!$B$5/12,2))</f>
        <v>0</v>
      </c>
      <c r="F363" s="3">
        <f>IF(Inputs!$B$27&lt;&gt;"Ready to model","PENDING INPUTS",MIN(B363+D363,MAX(Inputs!$B$16,ROUND(B363*Inputs!$B$15,2))))</f>
        <v>93.76</v>
      </c>
      <c r="G363" s="3">
        <f>IF(Inputs!$B$27&lt;&gt;"Ready to model","PENDING INPUTS",MIN(C363+E363,Inputs!$B$9))</f>
        <v>0</v>
      </c>
      <c r="H363" s="3">
        <f>IF(Inputs!$B$27&lt;&gt;"Ready to model","PENDING INPUTS",F363+G363)</f>
        <v>93.76</v>
      </c>
      <c r="I363" s="3">
        <f>IF(Inputs!$B$27&lt;&gt;"Ready to model","PENDING INPUTS",MAX(0,F363+G363-H363))</f>
        <v>0</v>
      </c>
      <c r="J363" s="3">
        <f>IF(Inputs!$B$27&lt;&gt;"Ready to model","PENDING INPUTS",IF(F363+G363&gt;H363,IF(F363+G363=0,0,H363*F363/(F363+G363)),MIN(B363+D363,F363+MAX(0,H363-F363-G363-IF((IF(A363&lt;=Inputs!$B$13,Inputs!$B$12,Inputs!$B$14))&lt;Inputs!$B$5,C363+E363-G363,0)))))</f>
        <v>93.76</v>
      </c>
      <c r="K363" s="3">
        <f>IF(Inputs!$B$27&lt;&gt;"Ready to model","PENDING INPUTS",MIN(C363+E363,MAX(0,H363-J363)))</f>
        <v>0</v>
      </c>
      <c r="L363" s="3">
        <f>IF(Inputs!$B$27&lt;&gt;"Ready to model","PENDING INPUTS",MAX(0,B363+D363-J363))</f>
        <v>4687.9100000000008</v>
      </c>
      <c r="M363" s="3">
        <f>IF(Inputs!$B$27&lt;&gt;"Ready to model","PENDING INPUTS",MAX(0,C363+E363-K363))</f>
        <v>0</v>
      </c>
      <c r="N363" s="3">
        <f>IF(Inputs!$B$27&lt;&gt;"Ready to model","PENDING INPUTS",L363+M363)</f>
        <v>4687.9100000000008</v>
      </c>
      <c r="O363" s="3">
        <f>IF(Inputs!$B$27&lt;&gt;"Ready to model","PENDING INPUTS",D363+E363+O362)</f>
        <v>34762.479999999792</v>
      </c>
      <c r="P363" s="3">
        <f>IF(Inputs!$B$27&lt;&gt;"Ready to model","PENDING INPUTS",J363+K363+P362)</f>
        <v>40148.569999999898</v>
      </c>
    </row>
    <row r="364" spans="1:16" ht="27.95" customHeight="1" x14ac:dyDescent="0.25">
      <c r="A364">
        <v>360</v>
      </c>
      <c r="B364" s="3">
        <f>IF(Inputs!$B$27&lt;&gt;"Ready to model","PENDING INPUTS",L363)</f>
        <v>4687.9100000000008</v>
      </c>
      <c r="C364" s="3">
        <f>IF(Inputs!$B$27&lt;&gt;"Ready to model","PENDING INPUTS",M363)</f>
        <v>0</v>
      </c>
      <c r="D364" s="3">
        <f>IF(Inputs!$B$27&lt;&gt;"Ready to model","PENDING INPUTS",ROUND(B364*(IF(A364&lt;=Inputs!$B$13,Inputs!$B$12,Inputs!$B$14))/12,2))</f>
        <v>93.76</v>
      </c>
      <c r="E364" s="3">
        <f>IF(Inputs!$B$27&lt;&gt;"Ready to model","PENDING INPUTS",ROUND(C364*Inputs!$B$5/12,2))</f>
        <v>0</v>
      </c>
      <c r="F364" s="3">
        <f>IF(Inputs!$B$27&lt;&gt;"Ready to model","PENDING INPUTS",MIN(B364+D364,MAX(Inputs!$B$16,ROUND(B364*Inputs!$B$15,2))))</f>
        <v>93.76</v>
      </c>
      <c r="G364" s="3">
        <f>IF(Inputs!$B$27&lt;&gt;"Ready to model","PENDING INPUTS",MIN(C364+E364,Inputs!$B$9))</f>
        <v>0</v>
      </c>
      <c r="H364" s="3">
        <f>IF(Inputs!$B$27&lt;&gt;"Ready to model","PENDING INPUTS",F364+G364)</f>
        <v>93.76</v>
      </c>
      <c r="I364" s="3">
        <f>IF(Inputs!$B$27&lt;&gt;"Ready to model","PENDING INPUTS",MAX(0,F364+G364-H364))</f>
        <v>0</v>
      </c>
      <c r="J364" s="3">
        <f>IF(Inputs!$B$27&lt;&gt;"Ready to model","PENDING INPUTS",IF(F364+G364&gt;H364,IF(F364+G364=0,0,H364*F364/(F364+G364)),MIN(B364+D364,F364+MAX(0,H364-F364-G364-IF((IF(A364&lt;=Inputs!$B$13,Inputs!$B$12,Inputs!$B$14))&lt;Inputs!$B$5,C364+E364-G364,0)))))</f>
        <v>93.76</v>
      </c>
      <c r="K364" s="3">
        <f>IF(Inputs!$B$27&lt;&gt;"Ready to model","PENDING INPUTS",MIN(C364+E364,MAX(0,H364-J364)))</f>
        <v>0</v>
      </c>
      <c r="L364" s="3">
        <f>IF(Inputs!$B$27&lt;&gt;"Ready to model","PENDING INPUTS",MAX(0,B364+D364-J364))</f>
        <v>4687.9100000000008</v>
      </c>
      <c r="M364" s="3">
        <f>IF(Inputs!$B$27&lt;&gt;"Ready to model","PENDING INPUTS",MAX(0,C364+E364-K364))</f>
        <v>0</v>
      </c>
      <c r="N364" s="3">
        <f>IF(Inputs!$B$27&lt;&gt;"Ready to model","PENDING INPUTS",L364+M364)</f>
        <v>4687.9100000000008</v>
      </c>
      <c r="O364" s="3">
        <f>IF(Inputs!$B$27&lt;&gt;"Ready to model","PENDING INPUTS",D364+E364+O363)</f>
        <v>34856.239999999794</v>
      </c>
      <c r="P364" s="3">
        <f>IF(Inputs!$B$27&lt;&gt;"Ready to model","PENDING INPUTS",J364+K364+P363)</f>
        <v>40242.3299999999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>
        <f>IF(Inputs!$B$28&lt;&gt;"Ready to model","PENDING INPUTS",Inputs!B8*(1+Inputs!B19*Inputs!B20))</f>
        <v>5916</v>
      </c>
      <c r="C5" s="3">
        <f>IF(Inputs!$B$28&lt;&gt;"Ready to model","PENDING INPUTS",MAX(0,Inputs!B4-Inputs!B8))</f>
        <v>4100</v>
      </c>
      <c r="D5" s="3">
        <f>IF(Inputs!$B$28&lt;&gt;"Ready to model","PENDING INPUTS",ROUND(B5*(Inputs!$B$17)/12,2))</f>
        <v>69.02</v>
      </c>
      <c r="E5" s="3">
        <f>IF(Inputs!$B$28&lt;&gt;"Ready to model","PENDING INPUTS",ROUND(C5*Inputs!$B$5/12,2))</f>
        <v>75.17</v>
      </c>
      <c r="F5" s="3">
        <f>IF(Inputs!$B$28&lt;&gt;"Ready to model","PENDING INPUTS",MIN(B5+D5,IF(A5&gt;=Inputs!$B$18,B5+D5,ROUND(IF(Inputs!$B$17=0,Inputs!$B$8*(1+Inputs!$B$19*Inputs!$B$20)/Inputs!$B$18,-PMT(Inputs!$B$17/12,Inputs!$B$18,Inputs!$B$8*(1+Inputs!$B$19*Inputs!$B$20))),2))))</f>
        <v>137.65</v>
      </c>
      <c r="G5" s="3">
        <f>IF(Inputs!$B$28&lt;&gt;"Ready to model","PENDING INPUTS",MIN(C5+E5,Inputs!$B$9))</f>
        <v>125</v>
      </c>
      <c r="H5" s="3">
        <f>IF(Inputs!$B$28&lt;&gt;"Ready to model","PENDING INPUTS",F5+G5)</f>
        <v>262.64999999999998</v>
      </c>
      <c r="I5" s="3">
        <f>IF(Inputs!$B$28&lt;&gt;"Ready to model","PENDING INPUTS",MAX(0,F5+G5-H5))</f>
        <v>0</v>
      </c>
      <c r="J5" s="3">
        <f>IF(Inputs!$B$28&lt;&gt;"Ready to model","PENDING INPUTS",IF(F5+G5&gt;H5,IF(F5+G5=0,0,H5*F5/(F5+G5)),MIN(B5+D5,F5+MAX(0,H5-F5-G5-IF((Inputs!$B$17)&lt;Inputs!$B$5,C5+E5-G5,0)))))</f>
        <v>137.65</v>
      </c>
      <c r="K5" s="3">
        <f>IF(Inputs!$B$28&lt;&gt;"Ready to model","PENDING INPUTS",MIN(C5+E5,MAX(0,H5-J5)))</f>
        <v>124.99999999999997</v>
      </c>
      <c r="L5" s="3">
        <f>IF(Inputs!$B$28&lt;&gt;"Ready to model","PENDING INPUTS",MAX(0,B5+D5-J5))</f>
        <v>5847.3700000000008</v>
      </c>
      <c r="M5" s="3">
        <f>IF(Inputs!$B$28&lt;&gt;"Ready to model","PENDING INPUTS",MAX(0,C5+E5-K5))</f>
        <v>4050.17</v>
      </c>
      <c r="N5" s="3">
        <f>IF(Inputs!$B$28&lt;&gt;"Ready to model","PENDING INPUTS",L5+M5)</f>
        <v>9897.5400000000009</v>
      </c>
      <c r="O5" s="3">
        <f>IF(Inputs!$B$28&lt;&gt;"Ready to model","PENDING INPUTS",D5+E5)</f>
        <v>144.19</v>
      </c>
      <c r="P5" s="3">
        <f>IF(Inputs!$B$28&lt;&gt;"Ready to model","PENDING INPUTS",J5+K5)</f>
        <v>262.64999999999998</v>
      </c>
    </row>
    <row r="6" spans="1:16" ht="27.95" customHeight="1" x14ac:dyDescent="0.25">
      <c r="A6">
        <v>2</v>
      </c>
      <c r="B6" s="3">
        <f>IF(Inputs!$B$28&lt;&gt;"Ready to model","PENDING INPUTS",L5)</f>
        <v>5847.3700000000008</v>
      </c>
      <c r="C6" s="3">
        <f>IF(Inputs!$B$28&lt;&gt;"Ready to model","PENDING INPUTS",M5)</f>
        <v>4050.17</v>
      </c>
      <c r="D6" s="3">
        <f>IF(Inputs!$B$28&lt;&gt;"Ready to model","PENDING INPUTS",ROUND(B6*(Inputs!$B$17)/12,2))</f>
        <v>68.22</v>
      </c>
      <c r="E6" s="3">
        <f>IF(Inputs!$B$28&lt;&gt;"Ready to model","PENDING INPUTS",ROUND(C6*Inputs!$B$5/12,2))</f>
        <v>74.25</v>
      </c>
      <c r="F6" s="3">
        <f>IF(Inputs!$B$28&lt;&gt;"Ready to model","PENDING INPUTS",MIN(B6+D6,IF(A6&gt;=Inputs!$B$18,B6+D6,ROUND(IF(Inputs!$B$17=0,Inputs!$B$8*(1+Inputs!$B$19*Inputs!$B$20)/Inputs!$B$18,-PMT(Inputs!$B$17/12,Inputs!$B$18,Inputs!$B$8*(1+Inputs!$B$19*Inputs!$B$20))),2))))</f>
        <v>137.65</v>
      </c>
      <c r="G6" s="3">
        <f>IF(Inputs!$B$28&lt;&gt;"Ready to model","PENDING INPUTS",MIN(C6+E6,Inputs!$B$9))</f>
        <v>125</v>
      </c>
      <c r="H6" s="3">
        <f>IF(Inputs!$B$28&lt;&gt;"Ready to model","PENDING INPUTS",F6+G6)</f>
        <v>262.64999999999998</v>
      </c>
      <c r="I6" s="3">
        <f>IF(Inputs!$B$28&lt;&gt;"Ready to model","PENDING INPUTS",MAX(0,F6+G6-H6))</f>
        <v>0</v>
      </c>
      <c r="J6" s="3">
        <f>IF(Inputs!$B$28&lt;&gt;"Ready to model","PENDING INPUTS",IF(F6+G6&gt;H6,IF(F6+G6=0,0,H6*F6/(F6+G6)),MIN(B6+D6,F6+MAX(0,H6-F6-G6-IF((Inputs!$B$17)&lt;Inputs!$B$5,C6+E6-G6,0)))))</f>
        <v>137.65</v>
      </c>
      <c r="K6" s="3">
        <f>IF(Inputs!$B$28&lt;&gt;"Ready to model","PENDING INPUTS",MIN(C6+E6,MAX(0,H6-J6)))</f>
        <v>124.99999999999997</v>
      </c>
      <c r="L6" s="3">
        <f>IF(Inputs!$B$28&lt;&gt;"Ready to model","PENDING INPUTS",MAX(0,B6+D6-J6))</f>
        <v>5777.9400000000014</v>
      </c>
      <c r="M6" s="3">
        <f>IF(Inputs!$B$28&lt;&gt;"Ready to model","PENDING INPUTS",MAX(0,C6+E6-K6))</f>
        <v>3999.42</v>
      </c>
      <c r="N6" s="3">
        <f>IF(Inputs!$B$28&lt;&gt;"Ready to model","PENDING INPUTS",L6+M6)</f>
        <v>9777.36</v>
      </c>
      <c r="O6" s="3">
        <f>IF(Inputs!$B$28&lt;&gt;"Ready to model","PENDING INPUTS",D6+E6+O5)</f>
        <v>286.65999999999997</v>
      </c>
      <c r="P6" s="3">
        <f>IF(Inputs!$B$28&lt;&gt;"Ready to model","PENDING INPUTS",J6+K6+P5)</f>
        <v>525.29999999999995</v>
      </c>
    </row>
    <row r="7" spans="1:16" ht="27.95" customHeight="1" x14ac:dyDescent="0.25">
      <c r="A7">
        <v>3</v>
      </c>
      <c r="B7" s="3">
        <f>IF(Inputs!$B$28&lt;&gt;"Ready to model","PENDING INPUTS",L6)</f>
        <v>5777.9400000000014</v>
      </c>
      <c r="C7" s="3">
        <f>IF(Inputs!$B$28&lt;&gt;"Ready to model","PENDING INPUTS",M6)</f>
        <v>3999.42</v>
      </c>
      <c r="D7" s="3">
        <f>IF(Inputs!$B$28&lt;&gt;"Ready to model","PENDING INPUTS",ROUND(B7*(Inputs!$B$17)/12,2))</f>
        <v>67.41</v>
      </c>
      <c r="E7" s="3">
        <f>IF(Inputs!$B$28&lt;&gt;"Ready to model","PENDING INPUTS",ROUND(C7*Inputs!$B$5/12,2))</f>
        <v>73.319999999999993</v>
      </c>
      <c r="F7" s="3">
        <f>IF(Inputs!$B$28&lt;&gt;"Ready to model","PENDING INPUTS",MIN(B7+D7,IF(A7&gt;=Inputs!$B$18,B7+D7,ROUND(IF(Inputs!$B$17=0,Inputs!$B$8*(1+Inputs!$B$19*Inputs!$B$20)/Inputs!$B$18,-PMT(Inputs!$B$17/12,Inputs!$B$18,Inputs!$B$8*(1+Inputs!$B$19*Inputs!$B$20))),2))))</f>
        <v>137.65</v>
      </c>
      <c r="G7" s="3">
        <f>IF(Inputs!$B$28&lt;&gt;"Ready to model","PENDING INPUTS",MIN(C7+E7,Inputs!$B$9))</f>
        <v>125</v>
      </c>
      <c r="H7" s="3">
        <f>IF(Inputs!$B$28&lt;&gt;"Ready to model","PENDING INPUTS",F7+G7)</f>
        <v>262.64999999999998</v>
      </c>
      <c r="I7" s="3">
        <f>IF(Inputs!$B$28&lt;&gt;"Ready to model","PENDING INPUTS",MAX(0,F7+G7-H7))</f>
        <v>0</v>
      </c>
      <c r="J7" s="3">
        <f>IF(Inputs!$B$28&lt;&gt;"Ready to model","PENDING INPUTS",IF(F7+G7&gt;H7,IF(F7+G7=0,0,H7*F7/(F7+G7)),MIN(B7+D7,F7+MAX(0,H7-F7-G7-IF((Inputs!$B$17)&lt;Inputs!$B$5,C7+E7-G7,0)))))</f>
        <v>137.65</v>
      </c>
      <c r="K7" s="3">
        <f>IF(Inputs!$B$28&lt;&gt;"Ready to model","PENDING INPUTS",MIN(C7+E7,MAX(0,H7-J7)))</f>
        <v>124.99999999999997</v>
      </c>
      <c r="L7" s="3">
        <f>IF(Inputs!$B$28&lt;&gt;"Ready to model","PENDING INPUTS",MAX(0,B7+D7-J7))</f>
        <v>5707.7000000000016</v>
      </c>
      <c r="M7" s="3">
        <f>IF(Inputs!$B$28&lt;&gt;"Ready to model","PENDING INPUTS",MAX(0,C7+E7-K7))</f>
        <v>3947.7400000000002</v>
      </c>
      <c r="N7" s="3">
        <f>IF(Inputs!$B$28&lt;&gt;"Ready to model","PENDING INPUTS",L7+M7)</f>
        <v>9655.4400000000023</v>
      </c>
      <c r="O7" s="3">
        <f>IF(Inputs!$B$28&lt;&gt;"Ready to model","PENDING INPUTS",D7+E7+O6)</f>
        <v>427.39</v>
      </c>
      <c r="P7" s="3">
        <f>IF(Inputs!$B$28&lt;&gt;"Ready to model","PENDING INPUTS",J7+K7+P6)</f>
        <v>787.94999999999993</v>
      </c>
    </row>
    <row r="8" spans="1:16" ht="27.95" customHeight="1" x14ac:dyDescent="0.25">
      <c r="A8">
        <v>4</v>
      </c>
      <c r="B8" s="3">
        <f>IF(Inputs!$B$28&lt;&gt;"Ready to model","PENDING INPUTS",L7)</f>
        <v>5707.7000000000016</v>
      </c>
      <c r="C8" s="3">
        <f>IF(Inputs!$B$28&lt;&gt;"Ready to model","PENDING INPUTS",M7)</f>
        <v>3947.7400000000002</v>
      </c>
      <c r="D8" s="3">
        <f>IF(Inputs!$B$28&lt;&gt;"Ready to model","PENDING INPUTS",ROUND(B8*(Inputs!$B$17)/12,2))</f>
        <v>66.59</v>
      </c>
      <c r="E8" s="3">
        <f>IF(Inputs!$B$28&lt;&gt;"Ready to model","PENDING INPUTS",ROUND(C8*Inputs!$B$5/12,2))</f>
        <v>72.38</v>
      </c>
      <c r="F8" s="3">
        <f>IF(Inputs!$B$28&lt;&gt;"Ready to model","PENDING INPUTS",MIN(B8+D8,IF(A8&gt;=Inputs!$B$18,B8+D8,ROUND(IF(Inputs!$B$17=0,Inputs!$B$8*(1+Inputs!$B$19*Inputs!$B$20)/Inputs!$B$18,-PMT(Inputs!$B$17/12,Inputs!$B$18,Inputs!$B$8*(1+Inputs!$B$19*Inputs!$B$20))),2))))</f>
        <v>137.65</v>
      </c>
      <c r="G8" s="3">
        <f>IF(Inputs!$B$28&lt;&gt;"Ready to model","PENDING INPUTS",MIN(C8+E8,Inputs!$B$9))</f>
        <v>125</v>
      </c>
      <c r="H8" s="3">
        <f>IF(Inputs!$B$28&lt;&gt;"Ready to model","PENDING INPUTS",F8+G8)</f>
        <v>262.64999999999998</v>
      </c>
      <c r="I8" s="3">
        <f>IF(Inputs!$B$28&lt;&gt;"Ready to model","PENDING INPUTS",MAX(0,F8+G8-H8))</f>
        <v>0</v>
      </c>
      <c r="J8" s="3">
        <f>IF(Inputs!$B$28&lt;&gt;"Ready to model","PENDING INPUTS",IF(F8+G8&gt;H8,IF(F8+G8=0,0,H8*F8/(F8+G8)),MIN(B8+D8,F8+MAX(0,H8-F8-G8-IF((Inputs!$B$17)&lt;Inputs!$B$5,C8+E8-G8,0)))))</f>
        <v>137.65</v>
      </c>
      <c r="K8" s="3">
        <f>IF(Inputs!$B$28&lt;&gt;"Ready to model","PENDING INPUTS",MIN(C8+E8,MAX(0,H8-J8)))</f>
        <v>124.99999999999997</v>
      </c>
      <c r="L8" s="3">
        <f>IF(Inputs!$B$28&lt;&gt;"Ready to model","PENDING INPUTS",MAX(0,B8+D8-J8))</f>
        <v>5636.6400000000021</v>
      </c>
      <c r="M8" s="3">
        <f>IF(Inputs!$B$28&lt;&gt;"Ready to model","PENDING INPUTS",MAX(0,C8+E8-K8))</f>
        <v>3895.1200000000003</v>
      </c>
      <c r="N8" s="3">
        <f>IF(Inputs!$B$28&lt;&gt;"Ready to model","PENDING INPUTS",L8+M8)</f>
        <v>9531.760000000002</v>
      </c>
      <c r="O8" s="3">
        <f>IF(Inputs!$B$28&lt;&gt;"Ready to model","PENDING INPUTS",D8+E8+O7)</f>
        <v>566.36</v>
      </c>
      <c r="P8" s="3">
        <f>IF(Inputs!$B$28&lt;&gt;"Ready to model","PENDING INPUTS",J8+K8+P7)</f>
        <v>1050.5999999999999</v>
      </c>
    </row>
    <row r="9" spans="1:16" ht="27.95" customHeight="1" x14ac:dyDescent="0.25">
      <c r="A9">
        <v>5</v>
      </c>
      <c r="B9" s="3">
        <f>IF(Inputs!$B$28&lt;&gt;"Ready to model","PENDING INPUTS",L8)</f>
        <v>5636.6400000000021</v>
      </c>
      <c r="C9" s="3">
        <f>IF(Inputs!$B$28&lt;&gt;"Ready to model","PENDING INPUTS",M8)</f>
        <v>3895.1200000000003</v>
      </c>
      <c r="D9" s="3">
        <f>IF(Inputs!$B$28&lt;&gt;"Ready to model","PENDING INPUTS",ROUND(B9*(Inputs!$B$17)/12,2))</f>
        <v>65.760000000000005</v>
      </c>
      <c r="E9" s="3">
        <f>IF(Inputs!$B$28&lt;&gt;"Ready to model","PENDING INPUTS",ROUND(C9*Inputs!$B$5/12,2))</f>
        <v>71.41</v>
      </c>
      <c r="F9" s="3">
        <f>IF(Inputs!$B$28&lt;&gt;"Ready to model","PENDING INPUTS",MIN(B9+D9,IF(A9&gt;=Inputs!$B$18,B9+D9,ROUND(IF(Inputs!$B$17=0,Inputs!$B$8*(1+Inputs!$B$19*Inputs!$B$20)/Inputs!$B$18,-PMT(Inputs!$B$17/12,Inputs!$B$18,Inputs!$B$8*(1+Inputs!$B$19*Inputs!$B$20))),2))))</f>
        <v>137.65</v>
      </c>
      <c r="G9" s="3">
        <f>IF(Inputs!$B$28&lt;&gt;"Ready to model","PENDING INPUTS",MIN(C9+E9,Inputs!$B$9))</f>
        <v>125</v>
      </c>
      <c r="H9" s="3">
        <f>IF(Inputs!$B$28&lt;&gt;"Ready to model","PENDING INPUTS",F9+G9)</f>
        <v>262.64999999999998</v>
      </c>
      <c r="I9" s="3">
        <f>IF(Inputs!$B$28&lt;&gt;"Ready to model","PENDING INPUTS",MAX(0,F9+G9-H9))</f>
        <v>0</v>
      </c>
      <c r="J9" s="3">
        <f>IF(Inputs!$B$28&lt;&gt;"Ready to model","PENDING INPUTS",IF(F9+G9&gt;H9,IF(F9+G9=0,0,H9*F9/(F9+G9)),MIN(B9+D9,F9+MAX(0,H9-F9-G9-IF((Inputs!$B$17)&lt;Inputs!$B$5,C9+E9-G9,0)))))</f>
        <v>137.65</v>
      </c>
      <c r="K9" s="3">
        <f>IF(Inputs!$B$28&lt;&gt;"Ready to model","PENDING INPUTS",MIN(C9+E9,MAX(0,H9-J9)))</f>
        <v>124.99999999999997</v>
      </c>
      <c r="L9" s="3">
        <f>IF(Inputs!$B$28&lt;&gt;"Ready to model","PENDING INPUTS",MAX(0,B9+D9-J9))</f>
        <v>5564.7500000000027</v>
      </c>
      <c r="M9" s="3">
        <f>IF(Inputs!$B$28&lt;&gt;"Ready to model","PENDING INPUTS",MAX(0,C9+E9-K9))</f>
        <v>3841.53</v>
      </c>
      <c r="N9" s="3">
        <f>IF(Inputs!$B$28&lt;&gt;"Ready to model","PENDING INPUTS",L9+M9)</f>
        <v>9406.2800000000025</v>
      </c>
      <c r="O9" s="3">
        <f>IF(Inputs!$B$28&lt;&gt;"Ready to model","PENDING INPUTS",D9+E9+O8)</f>
        <v>703.53</v>
      </c>
      <c r="P9" s="3">
        <f>IF(Inputs!$B$28&lt;&gt;"Ready to model","PENDING INPUTS",J9+K9+P8)</f>
        <v>1313.25</v>
      </c>
    </row>
    <row r="10" spans="1:16" ht="27.95" customHeight="1" x14ac:dyDescent="0.25">
      <c r="A10">
        <v>6</v>
      </c>
      <c r="B10" s="3">
        <f>IF(Inputs!$B$28&lt;&gt;"Ready to model","PENDING INPUTS",L9)</f>
        <v>5564.7500000000027</v>
      </c>
      <c r="C10" s="3">
        <f>IF(Inputs!$B$28&lt;&gt;"Ready to model","PENDING INPUTS",M9)</f>
        <v>3841.53</v>
      </c>
      <c r="D10" s="3">
        <f>IF(Inputs!$B$28&lt;&gt;"Ready to model","PENDING INPUTS",ROUND(B10*(Inputs!$B$17)/12,2))</f>
        <v>64.92</v>
      </c>
      <c r="E10" s="3">
        <f>IF(Inputs!$B$28&lt;&gt;"Ready to model","PENDING INPUTS",ROUND(C10*Inputs!$B$5/12,2))</f>
        <v>70.430000000000007</v>
      </c>
      <c r="F10" s="3">
        <f>IF(Inputs!$B$28&lt;&gt;"Ready to model","PENDING INPUTS",MIN(B10+D10,IF(A10&gt;=Inputs!$B$18,B10+D10,ROUND(IF(Inputs!$B$17=0,Inputs!$B$8*(1+Inputs!$B$19*Inputs!$B$20)/Inputs!$B$18,-PMT(Inputs!$B$17/12,Inputs!$B$18,Inputs!$B$8*(1+Inputs!$B$19*Inputs!$B$20))),2))))</f>
        <v>137.65</v>
      </c>
      <c r="G10" s="3">
        <f>IF(Inputs!$B$28&lt;&gt;"Ready to model","PENDING INPUTS",MIN(C10+E10,Inputs!$B$9))</f>
        <v>125</v>
      </c>
      <c r="H10" s="3">
        <f>IF(Inputs!$B$28&lt;&gt;"Ready to model","PENDING INPUTS",F10+G10)</f>
        <v>262.64999999999998</v>
      </c>
      <c r="I10" s="3">
        <f>IF(Inputs!$B$28&lt;&gt;"Ready to model","PENDING INPUTS",MAX(0,F10+G10-H10))</f>
        <v>0</v>
      </c>
      <c r="J10" s="3">
        <f>IF(Inputs!$B$28&lt;&gt;"Ready to model","PENDING INPUTS",IF(F10+G10&gt;H10,IF(F10+G10=0,0,H10*F10/(F10+G10)),MIN(B10+D10,F10+MAX(0,H10-F10-G10-IF((Inputs!$B$17)&lt;Inputs!$B$5,C10+E10-G10,0)))))</f>
        <v>137.65</v>
      </c>
      <c r="K10" s="3">
        <f>IF(Inputs!$B$28&lt;&gt;"Ready to model","PENDING INPUTS",MIN(C10+E10,MAX(0,H10-J10)))</f>
        <v>124.99999999999997</v>
      </c>
      <c r="L10" s="3">
        <f>IF(Inputs!$B$28&lt;&gt;"Ready to model","PENDING INPUTS",MAX(0,B10+D10-J10))</f>
        <v>5492.0200000000032</v>
      </c>
      <c r="M10" s="3">
        <f>IF(Inputs!$B$28&lt;&gt;"Ready to model","PENDING INPUTS",MAX(0,C10+E10-K10))</f>
        <v>3786.96</v>
      </c>
      <c r="N10" s="3">
        <f>IF(Inputs!$B$28&lt;&gt;"Ready to model","PENDING INPUTS",L10+M10)</f>
        <v>9278.9800000000032</v>
      </c>
      <c r="O10" s="3">
        <f>IF(Inputs!$B$28&lt;&gt;"Ready to model","PENDING INPUTS",D10+E10+O9)</f>
        <v>838.88</v>
      </c>
      <c r="P10" s="3">
        <f>IF(Inputs!$B$28&lt;&gt;"Ready to model","PENDING INPUTS",J10+K10+P9)</f>
        <v>1575.9</v>
      </c>
    </row>
    <row r="11" spans="1:16" ht="27.95" customHeight="1" x14ac:dyDescent="0.25">
      <c r="A11">
        <v>7</v>
      </c>
      <c r="B11" s="3">
        <f>IF(Inputs!$B$28&lt;&gt;"Ready to model","PENDING INPUTS",L10)</f>
        <v>5492.0200000000032</v>
      </c>
      <c r="C11" s="3">
        <f>IF(Inputs!$B$28&lt;&gt;"Ready to model","PENDING INPUTS",M10)</f>
        <v>3786.96</v>
      </c>
      <c r="D11" s="3">
        <f>IF(Inputs!$B$28&lt;&gt;"Ready to model","PENDING INPUTS",ROUND(B11*(Inputs!$B$17)/12,2))</f>
        <v>64.069999999999993</v>
      </c>
      <c r="E11" s="3">
        <f>IF(Inputs!$B$28&lt;&gt;"Ready to model","PENDING INPUTS",ROUND(C11*Inputs!$B$5/12,2))</f>
        <v>69.430000000000007</v>
      </c>
      <c r="F11" s="3">
        <f>IF(Inputs!$B$28&lt;&gt;"Ready to model","PENDING INPUTS",MIN(B11+D11,IF(A11&gt;=Inputs!$B$18,B11+D11,ROUND(IF(Inputs!$B$17=0,Inputs!$B$8*(1+Inputs!$B$19*Inputs!$B$20)/Inputs!$B$18,-PMT(Inputs!$B$17/12,Inputs!$B$18,Inputs!$B$8*(1+Inputs!$B$19*Inputs!$B$20))),2))))</f>
        <v>137.65</v>
      </c>
      <c r="G11" s="3">
        <f>IF(Inputs!$B$28&lt;&gt;"Ready to model","PENDING INPUTS",MIN(C11+E11,Inputs!$B$9))</f>
        <v>125</v>
      </c>
      <c r="H11" s="3">
        <f>IF(Inputs!$B$28&lt;&gt;"Ready to model","PENDING INPUTS",F11+G11)</f>
        <v>262.64999999999998</v>
      </c>
      <c r="I11" s="3">
        <f>IF(Inputs!$B$28&lt;&gt;"Ready to model","PENDING INPUTS",MAX(0,F11+G11-H11))</f>
        <v>0</v>
      </c>
      <c r="J11" s="3">
        <f>IF(Inputs!$B$28&lt;&gt;"Ready to model","PENDING INPUTS",IF(F11+G11&gt;H11,IF(F11+G11=0,0,H11*F11/(F11+G11)),MIN(B11+D11,F11+MAX(0,H11-F11-G11-IF((Inputs!$B$17)&lt;Inputs!$B$5,C11+E11-G11,0)))))</f>
        <v>137.65</v>
      </c>
      <c r="K11" s="3">
        <f>IF(Inputs!$B$28&lt;&gt;"Ready to model","PENDING INPUTS",MIN(C11+E11,MAX(0,H11-J11)))</f>
        <v>124.99999999999997</v>
      </c>
      <c r="L11" s="3">
        <f>IF(Inputs!$B$28&lt;&gt;"Ready to model","PENDING INPUTS",MAX(0,B11+D11-J11))</f>
        <v>5418.4400000000032</v>
      </c>
      <c r="M11" s="3">
        <f>IF(Inputs!$B$28&lt;&gt;"Ready to model","PENDING INPUTS",MAX(0,C11+E11-K11))</f>
        <v>3731.39</v>
      </c>
      <c r="N11" s="3">
        <f>IF(Inputs!$B$28&lt;&gt;"Ready to model","PENDING INPUTS",L11+M11)</f>
        <v>9149.8300000000036</v>
      </c>
      <c r="O11" s="3">
        <f>IF(Inputs!$B$28&lt;&gt;"Ready to model","PENDING INPUTS",D11+E11+O10)</f>
        <v>972.38</v>
      </c>
      <c r="P11" s="3">
        <f>IF(Inputs!$B$28&lt;&gt;"Ready to model","PENDING INPUTS",J11+K11+P10)</f>
        <v>1838.5500000000002</v>
      </c>
    </row>
    <row r="12" spans="1:16" ht="27.95" customHeight="1" x14ac:dyDescent="0.25">
      <c r="A12">
        <v>8</v>
      </c>
      <c r="B12" s="3">
        <f>IF(Inputs!$B$28&lt;&gt;"Ready to model","PENDING INPUTS",L11)</f>
        <v>5418.4400000000032</v>
      </c>
      <c r="C12" s="3">
        <f>IF(Inputs!$B$28&lt;&gt;"Ready to model","PENDING INPUTS",M11)</f>
        <v>3731.39</v>
      </c>
      <c r="D12" s="3">
        <f>IF(Inputs!$B$28&lt;&gt;"Ready to model","PENDING INPUTS",ROUND(B12*(Inputs!$B$17)/12,2))</f>
        <v>63.22</v>
      </c>
      <c r="E12" s="3">
        <f>IF(Inputs!$B$28&lt;&gt;"Ready to model","PENDING INPUTS",ROUND(C12*Inputs!$B$5/12,2))</f>
        <v>68.41</v>
      </c>
      <c r="F12" s="3">
        <f>IF(Inputs!$B$28&lt;&gt;"Ready to model","PENDING INPUTS",MIN(B12+D12,IF(A12&gt;=Inputs!$B$18,B12+D12,ROUND(IF(Inputs!$B$17=0,Inputs!$B$8*(1+Inputs!$B$19*Inputs!$B$20)/Inputs!$B$18,-PMT(Inputs!$B$17/12,Inputs!$B$18,Inputs!$B$8*(1+Inputs!$B$19*Inputs!$B$20))),2))))</f>
        <v>137.65</v>
      </c>
      <c r="G12" s="3">
        <f>IF(Inputs!$B$28&lt;&gt;"Ready to model","PENDING INPUTS",MIN(C12+E12,Inputs!$B$9))</f>
        <v>125</v>
      </c>
      <c r="H12" s="3">
        <f>IF(Inputs!$B$28&lt;&gt;"Ready to model","PENDING INPUTS",F12+G12)</f>
        <v>262.64999999999998</v>
      </c>
      <c r="I12" s="3">
        <f>IF(Inputs!$B$28&lt;&gt;"Ready to model","PENDING INPUTS",MAX(0,F12+G12-H12))</f>
        <v>0</v>
      </c>
      <c r="J12" s="3">
        <f>IF(Inputs!$B$28&lt;&gt;"Ready to model","PENDING INPUTS",IF(F12+G12&gt;H12,IF(F12+G12=0,0,H12*F12/(F12+G12)),MIN(B12+D12,F12+MAX(0,H12-F12-G12-IF((Inputs!$B$17)&lt;Inputs!$B$5,C12+E12-G12,0)))))</f>
        <v>137.65</v>
      </c>
      <c r="K12" s="3">
        <f>IF(Inputs!$B$28&lt;&gt;"Ready to model","PENDING INPUTS",MIN(C12+E12,MAX(0,H12-J12)))</f>
        <v>124.99999999999997</v>
      </c>
      <c r="L12" s="3">
        <f>IF(Inputs!$B$28&lt;&gt;"Ready to model","PENDING INPUTS",MAX(0,B12+D12-J12))</f>
        <v>5344.0100000000039</v>
      </c>
      <c r="M12" s="3">
        <f>IF(Inputs!$B$28&lt;&gt;"Ready to model","PENDING INPUTS",MAX(0,C12+E12-K12))</f>
        <v>3674.7999999999997</v>
      </c>
      <c r="N12" s="3">
        <f>IF(Inputs!$B$28&lt;&gt;"Ready to model","PENDING INPUTS",L12+M12)</f>
        <v>9018.8100000000031</v>
      </c>
      <c r="O12" s="3">
        <f>IF(Inputs!$B$28&lt;&gt;"Ready to model","PENDING INPUTS",D12+E12+O11)</f>
        <v>1104.01</v>
      </c>
      <c r="P12" s="3">
        <f>IF(Inputs!$B$28&lt;&gt;"Ready to model","PENDING INPUTS",J12+K12+P11)</f>
        <v>2101.2000000000003</v>
      </c>
    </row>
    <row r="13" spans="1:16" ht="27.95" customHeight="1" x14ac:dyDescent="0.25">
      <c r="A13">
        <v>9</v>
      </c>
      <c r="B13" s="3">
        <f>IF(Inputs!$B$28&lt;&gt;"Ready to model","PENDING INPUTS",L12)</f>
        <v>5344.0100000000039</v>
      </c>
      <c r="C13" s="3">
        <f>IF(Inputs!$B$28&lt;&gt;"Ready to model","PENDING INPUTS",M12)</f>
        <v>3674.7999999999997</v>
      </c>
      <c r="D13" s="3">
        <f>IF(Inputs!$B$28&lt;&gt;"Ready to model","PENDING INPUTS",ROUND(B13*(Inputs!$B$17)/12,2))</f>
        <v>62.35</v>
      </c>
      <c r="E13" s="3">
        <f>IF(Inputs!$B$28&lt;&gt;"Ready to model","PENDING INPUTS",ROUND(C13*Inputs!$B$5/12,2))</f>
        <v>67.37</v>
      </c>
      <c r="F13" s="3">
        <f>IF(Inputs!$B$28&lt;&gt;"Ready to model","PENDING INPUTS",MIN(B13+D13,IF(A13&gt;=Inputs!$B$18,B13+D13,ROUND(IF(Inputs!$B$17=0,Inputs!$B$8*(1+Inputs!$B$19*Inputs!$B$20)/Inputs!$B$18,-PMT(Inputs!$B$17/12,Inputs!$B$18,Inputs!$B$8*(1+Inputs!$B$19*Inputs!$B$20))),2))))</f>
        <v>137.65</v>
      </c>
      <c r="G13" s="3">
        <f>IF(Inputs!$B$28&lt;&gt;"Ready to model","PENDING INPUTS",MIN(C13+E13,Inputs!$B$9))</f>
        <v>125</v>
      </c>
      <c r="H13" s="3">
        <f>IF(Inputs!$B$28&lt;&gt;"Ready to model","PENDING INPUTS",F13+G13)</f>
        <v>262.64999999999998</v>
      </c>
      <c r="I13" s="3">
        <f>IF(Inputs!$B$28&lt;&gt;"Ready to model","PENDING INPUTS",MAX(0,F13+G13-H13))</f>
        <v>0</v>
      </c>
      <c r="J13" s="3">
        <f>IF(Inputs!$B$28&lt;&gt;"Ready to model","PENDING INPUTS",IF(F13+G13&gt;H13,IF(F13+G13=0,0,H13*F13/(F13+G13)),MIN(B13+D13,F13+MAX(0,H13-F13-G13-IF((Inputs!$B$17)&lt;Inputs!$B$5,C13+E13-G13,0)))))</f>
        <v>137.65</v>
      </c>
      <c r="K13" s="3">
        <f>IF(Inputs!$B$28&lt;&gt;"Ready to model","PENDING INPUTS",MIN(C13+E13,MAX(0,H13-J13)))</f>
        <v>124.99999999999997</v>
      </c>
      <c r="L13" s="3">
        <f>IF(Inputs!$B$28&lt;&gt;"Ready to model","PENDING INPUTS",MAX(0,B13+D13-J13))</f>
        <v>5268.7100000000046</v>
      </c>
      <c r="M13" s="3">
        <f>IF(Inputs!$B$28&lt;&gt;"Ready to model","PENDING INPUTS",MAX(0,C13+E13-K13))</f>
        <v>3617.1699999999996</v>
      </c>
      <c r="N13" s="3">
        <f>IF(Inputs!$B$28&lt;&gt;"Ready to model","PENDING INPUTS",L13+M13)</f>
        <v>8885.8800000000047</v>
      </c>
      <c r="O13" s="3">
        <f>IF(Inputs!$B$28&lt;&gt;"Ready to model","PENDING INPUTS",D13+E13+O12)</f>
        <v>1233.73</v>
      </c>
      <c r="P13" s="3">
        <f>IF(Inputs!$B$28&lt;&gt;"Ready to model","PENDING INPUTS",J13+K13+P12)</f>
        <v>2363.8500000000004</v>
      </c>
    </row>
    <row r="14" spans="1:16" ht="27.95" customHeight="1" x14ac:dyDescent="0.25">
      <c r="A14">
        <v>10</v>
      </c>
      <c r="B14" s="3">
        <f>IF(Inputs!$B$28&lt;&gt;"Ready to model","PENDING INPUTS",L13)</f>
        <v>5268.7100000000046</v>
      </c>
      <c r="C14" s="3">
        <f>IF(Inputs!$B$28&lt;&gt;"Ready to model","PENDING INPUTS",M13)</f>
        <v>3617.1699999999996</v>
      </c>
      <c r="D14" s="3">
        <f>IF(Inputs!$B$28&lt;&gt;"Ready to model","PENDING INPUTS",ROUND(B14*(Inputs!$B$17)/12,2))</f>
        <v>61.47</v>
      </c>
      <c r="E14" s="3">
        <f>IF(Inputs!$B$28&lt;&gt;"Ready to model","PENDING INPUTS",ROUND(C14*Inputs!$B$5/12,2))</f>
        <v>66.31</v>
      </c>
      <c r="F14" s="3">
        <f>IF(Inputs!$B$28&lt;&gt;"Ready to model","PENDING INPUTS",MIN(B14+D14,IF(A14&gt;=Inputs!$B$18,B14+D14,ROUND(IF(Inputs!$B$17=0,Inputs!$B$8*(1+Inputs!$B$19*Inputs!$B$20)/Inputs!$B$18,-PMT(Inputs!$B$17/12,Inputs!$B$18,Inputs!$B$8*(1+Inputs!$B$19*Inputs!$B$20))),2))))</f>
        <v>137.65</v>
      </c>
      <c r="G14" s="3">
        <f>IF(Inputs!$B$28&lt;&gt;"Ready to model","PENDING INPUTS",MIN(C14+E14,Inputs!$B$9))</f>
        <v>125</v>
      </c>
      <c r="H14" s="3">
        <f>IF(Inputs!$B$28&lt;&gt;"Ready to model","PENDING INPUTS",F14+G14)</f>
        <v>262.64999999999998</v>
      </c>
      <c r="I14" s="3">
        <f>IF(Inputs!$B$28&lt;&gt;"Ready to model","PENDING INPUTS",MAX(0,F14+G14-H14))</f>
        <v>0</v>
      </c>
      <c r="J14" s="3">
        <f>IF(Inputs!$B$28&lt;&gt;"Ready to model","PENDING INPUTS",IF(F14+G14&gt;H14,IF(F14+G14=0,0,H14*F14/(F14+G14)),MIN(B14+D14,F14+MAX(0,H14-F14-G14-IF((Inputs!$B$17)&lt;Inputs!$B$5,C14+E14-G14,0)))))</f>
        <v>137.65</v>
      </c>
      <c r="K14" s="3">
        <f>IF(Inputs!$B$28&lt;&gt;"Ready to model","PENDING INPUTS",MIN(C14+E14,MAX(0,H14-J14)))</f>
        <v>124.99999999999997</v>
      </c>
      <c r="L14" s="3">
        <f>IF(Inputs!$B$28&lt;&gt;"Ready to model","PENDING INPUTS",MAX(0,B14+D14-J14))</f>
        <v>5192.5300000000052</v>
      </c>
      <c r="M14" s="3">
        <f>IF(Inputs!$B$28&lt;&gt;"Ready to model","PENDING INPUTS",MAX(0,C14+E14-K14))</f>
        <v>3558.4799999999996</v>
      </c>
      <c r="N14" s="3">
        <f>IF(Inputs!$B$28&lt;&gt;"Ready to model","PENDING INPUTS",L14+M14)</f>
        <v>8751.0100000000057</v>
      </c>
      <c r="O14" s="3">
        <f>IF(Inputs!$B$28&lt;&gt;"Ready to model","PENDING INPUTS",D14+E14+O13)</f>
        <v>1361.51</v>
      </c>
      <c r="P14" s="3">
        <f>IF(Inputs!$B$28&lt;&gt;"Ready to model","PENDING INPUTS",J14+K14+P13)</f>
        <v>2626.5000000000005</v>
      </c>
    </row>
    <row r="15" spans="1:16" ht="27.95" customHeight="1" x14ac:dyDescent="0.25">
      <c r="A15">
        <v>11</v>
      </c>
      <c r="B15" s="3">
        <f>IF(Inputs!$B$28&lt;&gt;"Ready to model","PENDING INPUTS",L14)</f>
        <v>5192.5300000000052</v>
      </c>
      <c r="C15" s="3">
        <f>IF(Inputs!$B$28&lt;&gt;"Ready to model","PENDING INPUTS",M14)</f>
        <v>3558.4799999999996</v>
      </c>
      <c r="D15" s="3">
        <f>IF(Inputs!$B$28&lt;&gt;"Ready to model","PENDING INPUTS",ROUND(B15*(Inputs!$B$17)/12,2))</f>
        <v>60.58</v>
      </c>
      <c r="E15" s="3">
        <f>IF(Inputs!$B$28&lt;&gt;"Ready to model","PENDING INPUTS",ROUND(C15*Inputs!$B$5/12,2))</f>
        <v>65.239999999999995</v>
      </c>
      <c r="F15" s="3">
        <f>IF(Inputs!$B$28&lt;&gt;"Ready to model","PENDING INPUTS",MIN(B15+D15,IF(A15&gt;=Inputs!$B$18,B15+D15,ROUND(IF(Inputs!$B$17=0,Inputs!$B$8*(1+Inputs!$B$19*Inputs!$B$20)/Inputs!$B$18,-PMT(Inputs!$B$17/12,Inputs!$B$18,Inputs!$B$8*(1+Inputs!$B$19*Inputs!$B$20))),2))))</f>
        <v>137.65</v>
      </c>
      <c r="G15" s="3">
        <f>IF(Inputs!$B$28&lt;&gt;"Ready to model","PENDING INPUTS",MIN(C15+E15,Inputs!$B$9))</f>
        <v>125</v>
      </c>
      <c r="H15" s="3">
        <f>IF(Inputs!$B$28&lt;&gt;"Ready to model","PENDING INPUTS",F15+G15)</f>
        <v>262.64999999999998</v>
      </c>
      <c r="I15" s="3">
        <f>IF(Inputs!$B$28&lt;&gt;"Ready to model","PENDING INPUTS",MAX(0,F15+G15-H15))</f>
        <v>0</v>
      </c>
      <c r="J15" s="3">
        <f>IF(Inputs!$B$28&lt;&gt;"Ready to model","PENDING INPUTS",IF(F15+G15&gt;H15,IF(F15+G15=0,0,H15*F15/(F15+G15)),MIN(B15+D15,F15+MAX(0,H15-F15-G15-IF((Inputs!$B$17)&lt;Inputs!$B$5,C15+E15-G15,0)))))</f>
        <v>137.65</v>
      </c>
      <c r="K15" s="3">
        <f>IF(Inputs!$B$28&lt;&gt;"Ready to model","PENDING INPUTS",MIN(C15+E15,MAX(0,H15-J15)))</f>
        <v>124.99999999999997</v>
      </c>
      <c r="L15" s="3">
        <f>IF(Inputs!$B$28&lt;&gt;"Ready to model","PENDING INPUTS",MAX(0,B15+D15-J15))</f>
        <v>5115.4600000000055</v>
      </c>
      <c r="M15" s="3">
        <f>IF(Inputs!$B$28&lt;&gt;"Ready to model","PENDING INPUTS",MAX(0,C15+E15-K15))</f>
        <v>3498.7199999999993</v>
      </c>
      <c r="N15" s="3">
        <f>IF(Inputs!$B$28&lt;&gt;"Ready to model","PENDING INPUTS",L15+M15)</f>
        <v>8614.1800000000039</v>
      </c>
      <c r="O15" s="3">
        <f>IF(Inputs!$B$28&lt;&gt;"Ready to model","PENDING INPUTS",D15+E15+O14)</f>
        <v>1487.33</v>
      </c>
      <c r="P15" s="3">
        <f>IF(Inputs!$B$28&lt;&gt;"Ready to model","PENDING INPUTS",J15+K15+P14)</f>
        <v>2889.1500000000005</v>
      </c>
    </row>
    <row r="16" spans="1:16" ht="27.95" customHeight="1" x14ac:dyDescent="0.25">
      <c r="A16">
        <v>12</v>
      </c>
      <c r="B16" s="3">
        <f>IF(Inputs!$B$28&lt;&gt;"Ready to model","PENDING INPUTS",L15)</f>
        <v>5115.4600000000055</v>
      </c>
      <c r="C16" s="3">
        <f>IF(Inputs!$B$28&lt;&gt;"Ready to model","PENDING INPUTS",M15)</f>
        <v>3498.7199999999993</v>
      </c>
      <c r="D16" s="3">
        <f>IF(Inputs!$B$28&lt;&gt;"Ready to model","PENDING INPUTS",ROUND(B16*(Inputs!$B$17)/12,2))</f>
        <v>59.68</v>
      </c>
      <c r="E16" s="3">
        <f>IF(Inputs!$B$28&lt;&gt;"Ready to model","PENDING INPUTS",ROUND(C16*Inputs!$B$5/12,2))</f>
        <v>64.14</v>
      </c>
      <c r="F16" s="3">
        <f>IF(Inputs!$B$28&lt;&gt;"Ready to model","PENDING INPUTS",MIN(B16+D16,IF(A16&gt;=Inputs!$B$18,B16+D16,ROUND(IF(Inputs!$B$17=0,Inputs!$B$8*(1+Inputs!$B$19*Inputs!$B$20)/Inputs!$B$18,-PMT(Inputs!$B$17/12,Inputs!$B$18,Inputs!$B$8*(1+Inputs!$B$19*Inputs!$B$20))),2))))</f>
        <v>137.65</v>
      </c>
      <c r="G16" s="3">
        <f>IF(Inputs!$B$28&lt;&gt;"Ready to model","PENDING INPUTS",MIN(C16+E16,Inputs!$B$9))</f>
        <v>125</v>
      </c>
      <c r="H16" s="3">
        <f>IF(Inputs!$B$28&lt;&gt;"Ready to model","PENDING INPUTS",F16+G16)</f>
        <v>262.64999999999998</v>
      </c>
      <c r="I16" s="3">
        <f>IF(Inputs!$B$28&lt;&gt;"Ready to model","PENDING INPUTS",MAX(0,F16+G16-H16))</f>
        <v>0</v>
      </c>
      <c r="J16" s="3">
        <f>IF(Inputs!$B$28&lt;&gt;"Ready to model","PENDING INPUTS",IF(F16+G16&gt;H16,IF(F16+G16=0,0,H16*F16/(F16+G16)),MIN(B16+D16,F16+MAX(0,H16-F16-G16-IF((Inputs!$B$17)&lt;Inputs!$B$5,C16+E16-G16,0)))))</f>
        <v>137.65</v>
      </c>
      <c r="K16" s="3">
        <f>IF(Inputs!$B$28&lt;&gt;"Ready to model","PENDING INPUTS",MIN(C16+E16,MAX(0,H16-J16)))</f>
        <v>124.99999999999997</v>
      </c>
      <c r="L16" s="3">
        <f>IF(Inputs!$B$28&lt;&gt;"Ready to model","PENDING INPUTS",MAX(0,B16+D16-J16))</f>
        <v>5037.4900000000061</v>
      </c>
      <c r="M16" s="3">
        <f>IF(Inputs!$B$28&lt;&gt;"Ready to model","PENDING INPUTS",MAX(0,C16+E16-K16))</f>
        <v>3437.8599999999992</v>
      </c>
      <c r="N16" s="3">
        <f>IF(Inputs!$B$28&lt;&gt;"Ready to model","PENDING INPUTS",L16+M16)</f>
        <v>8475.3500000000058</v>
      </c>
      <c r="O16" s="3">
        <f>IF(Inputs!$B$28&lt;&gt;"Ready to model","PENDING INPUTS",D16+E16+O15)</f>
        <v>1611.1499999999999</v>
      </c>
      <c r="P16" s="3">
        <f>IF(Inputs!$B$28&lt;&gt;"Ready to model","PENDING INPUTS",J16+K16+P15)</f>
        <v>3151.8000000000006</v>
      </c>
    </row>
    <row r="17" spans="1:16" ht="27.95" customHeight="1" x14ac:dyDescent="0.25">
      <c r="A17">
        <v>13</v>
      </c>
      <c r="B17" s="3">
        <f>IF(Inputs!$B$28&lt;&gt;"Ready to model","PENDING INPUTS",L16)</f>
        <v>5037.4900000000061</v>
      </c>
      <c r="C17" s="3">
        <f>IF(Inputs!$B$28&lt;&gt;"Ready to model","PENDING INPUTS",M16)</f>
        <v>3437.8599999999992</v>
      </c>
      <c r="D17" s="3">
        <f>IF(Inputs!$B$28&lt;&gt;"Ready to model","PENDING INPUTS",ROUND(B17*(Inputs!$B$17)/12,2))</f>
        <v>58.77</v>
      </c>
      <c r="E17" s="3">
        <f>IF(Inputs!$B$28&lt;&gt;"Ready to model","PENDING INPUTS",ROUND(C17*Inputs!$B$5/12,2))</f>
        <v>63.03</v>
      </c>
      <c r="F17" s="3">
        <f>IF(Inputs!$B$28&lt;&gt;"Ready to model","PENDING INPUTS",MIN(B17+D17,IF(A17&gt;=Inputs!$B$18,B17+D17,ROUND(IF(Inputs!$B$17=0,Inputs!$B$8*(1+Inputs!$B$19*Inputs!$B$20)/Inputs!$B$18,-PMT(Inputs!$B$17/12,Inputs!$B$18,Inputs!$B$8*(1+Inputs!$B$19*Inputs!$B$20))),2))))</f>
        <v>137.65</v>
      </c>
      <c r="G17" s="3">
        <f>IF(Inputs!$B$28&lt;&gt;"Ready to model","PENDING INPUTS",MIN(C17+E17,Inputs!$B$9))</f>
        <v>125</v>
      </c>
      <c r="H17" s="3">
        <f>IF(Inputs!$B$28&lt;&gt;"Ready to model","PENDING INPUTS",F17+G17)</f>
        <v>262.64999999999998</v>
      </c>
      <c r="I17" s="3">
        <f>IF(Inputs!$B$28&lt;&gt;"Ready to model","PENDING INPUTS",MAX(0,F17+G17-H17))</f>
        <v>0</v>
      </c>
      <c r="J17" s="3">
        <f>IF(Inputs!$B$28&lt;&gt;"Ready to model","PENDING INPUTS",IF(F17+G17&gt;H17,IF(F17+G17=0,0,H17*F17/(F17+G17)),MIN(B17+D17,F17+MAX(0,H17-F17-G17-IF((Inputs!$B$17)&lt;Inputs!$B$5,C17+E17-G17,0)))))</f>
        <v>137.65</v>
      </c>
      <c r="K17" s="3">
        <f>IF(Inputs!$B$28&lt;&gt;"Ready to model","PENDING INPUTS",MIN(C17+E17,MAX(0,H17-J17)))</f>
        <v>124.99999999999997</v>
      </c>
      <c r="L17" s="3">
        <f>IF(Inputs!$B$28&lt;&gt;"Ready to model","PENDING INPUTS",MAX(0,B17+D17-J17))</f>
        <v>4958.6100000000069</v>
      </c>
      <c r="M17" s="3">
        <f>IF(Inputs!$B$28&lt;&gt;"Ready to model","PENDING INPUTS",MAX(0,C17+E17-K17))</f>
        <v>3375.8899999999994</v>
      </c>
      <c r="N17" s="3">
        <f>IF(Inputs!$B$28&lt;&gt;"Ready to model","PENDING INPUTS",L17+M17)</f>
        <v>8334.5000000000073</v>
      </c>
      <c r="O17" s="3">
        <f>IF(Inputs!$B$28&lt;&gt;"Ready to model","PENDING INPUTS",D17+E17+O16)</f>
        <v>1732.9499999999998</v>
      </c>
      <c r="P17" s="3">
        <f>IF(Inputs!$B$28&lt;&gt;"Ready to model","PENDING INPUTS",J17+K17+P16)</f>
        <v>3414.4500000000007</v>
      </c>
    </row>
    <row r="18" spans="1:16" ht="27.95" customHeight="1" x14ac:dyDescent="0.25">
      <c r="A18">
        <v>14</v>
      </c>
      <c r="B18" s="3">
        <f>IF(Inputs!$B$28&lt;&gt;"Ready to model","PENDING INPUTS",L17)</f>
        <v>4958.6100000000069</v>
      </c>
      <c r="C18" s="3">
        <f>IF(Inputs!$B$28&lt;&gt;"Ready to model","PENDING INPUTS",M17)</f>
        <v>3375.8899999999994</v>
      </c>
      <c r="D18" s="3">
        <f>IF(Inputs!$B$28&lt;&gt;"Ready to model","PENDING INPUTS",ROUND(B18*(Inputs!$B$17)/12,2))</f>
        <v>57.85</v>
      </c>
      <c r="E18" s="3">
        <f>IF(Inputs!$B$28&lt;&gt;"Ready to model","PENDING INPUTS",ROUND(C18*Inputs!$B$5/12,2))</f>
        <v>61.89</v>
      </c>
      <c r="F18" s="3">
        <f>IF(Inputs!$B$28&lt;&gt;"Ready to model","PENDING INPUTS",MIN(B18+D18,IF(A18&gt;=Inputs!$B$18,B18+D18,ROUND(IF(Inputs!$B$17=0,Inputs!$B$8*(1+Inputs!$B$19*Inputs!$B$20)/Inputs!$B$18,-PMT(Inputs!$B$17/12,Inputs!$B$18,Inputs!$B$8*(1+Inputs!$B$19*Inputs!$B$20))),2))))</f>
        <v>137.65</v>
      </c>
      <c r="G18" s="3">
        <f>IF(Inputs!$B$28&lt;&gt;"Ready to model","PENDING INPUTS",MIN(C18+E18,Inputs!$B$9))</f>
        <v>125</v>
      </c>
      <c r="H18" s="3">
        <f>IF(Inputs!$B$28&lt;&gt;"Ready to model","PENDING INPUTS",F18+G18)</f>
        <v>262.64999999999998</v>
      </c>
      <c r="I18" s="3">
        <f>IF(Inputs!$B$28&lt;&gt;"Ready to model","PENDING INPUTS",MAX(0,F18+G18-H18))</f>
        <v>0</v>
      </c>
      <c r="J18" s="3">
        <f>IF(Inputs!$B$28&lt;&gt;"Ready to model","PENDING INPUTS",IF(F18+G18&gt;H18,IF(F18+G18=0,0,H18*F18/(F18+G18)),MIN(B18+D18,F18+MAX(0,H18-F18-G18-IF((Inputs!$B$17)&lt;Inputs!$B$5,C18+E18-G18,0)))))</f>
        <v>137.65</v>
      </c>
      <c r="K18" s="3">
        <f>IF(Inputs!$B$28&lt;&gt;"Ready to model","PENDING INPUTS",MIN(C18+E18,MAX(0,H18-J18)))</f>
        <v>124.99999999999997</v>
      </c>
      <c r="L18" s="3">
        <f>IF(Inputs!$B$28&lt;&gt;"Ready to model","PENDING INPUTS",MAX(0,B18+D18-J18))</f>
        <v>4878.8100000000077</v>
      </c>
      <c r="M18" s="3">
        <f>IF(Inputs!$B$28&lt;&gt;"Ready to model","PENDING INPUTS",MAX(0,C18+E18-K18))</f>
        <v>3312.7799999999993</v>
      </c>
      <c r="N18" s="3">
        <f>IF(Inputs!$B$28&lt;&gt;"Ready to model","PENDING INPUTS",L18+M18)</f>
        <v>8191.5900000000074</v>
      </c>
      <c r="O18" s="3">
        <f>IF(Inputs!$B$28&lt;&gt;"Ready to model","PENDING INPUTS",D18+E18+O17)</f>
        <v>1852.6899999999998</v>
      </c>
      <c r="P18" s="3">
        <f>IF(Inputs!$B$28&lt;&gt;"Ready to model","PENDING INPUTS",J18+K18+P17)</f>
        <v>3677.1000000000008</v>
      </c>
    </row>
    <row r="19" spans="1:16" ht="27.95" customHeight="1" x14ac:dyDescent="0.25">
      <c r="A19">
        <v>15</v>
      </c>
      <c r="B19" s="3">
        <f>IF(Inputs!$B$28&lt;&gt;"Ready to model","PENDING INPUTS",L18)</f>
        <v>4878.8100000000077</v>
      </c>
      <c r="C19" s="3">
        <f>IF(Inputs!$B$28&lt;&gt;"Ready to model","PENDING INPUTS",M18)</f>
        <v>3312.7799999999993</v>
      </c>
      <c r="D19" s="3">
        <f>IF(Inputs!$B$28&lt;&gt;"Ready to model","PENDING INPUTS",ROUND(B19*(Inputs!$B$17)/12,2))</f>
        <v>56.92</v>
      </c>
      <c r="E19" s="3">
        <f>IF(Inputs!$B$28&lt;&gt;"Ready to model","PENDING INPUTS",ROUND(C19*Inputs!$B$5/12,2))</f>
        <v>60.73</v>
      </c>
      <c r="F19" s="3">
        <f>IF(Inputs!$B$28&lt;&gt;"Ready to model","PENDING INPUTS",MIN(B19+D19,IF(A19&gt;=Inputs!$B$18,B19+D19,ROUND(IF(Inputs!$B$17=0,Inputs!$B$8*(1+Inputs!$B$19*Inputs!$B$20)/Inputs!$B$18,-PMT(Inputs!$B$17/12,Inputs!$B$18,Inputs!$B$8*(1+Inputs!$B$19*Inputs!$B$20))),2))))</f>
        <v>137.65</v>
      </c>
      <c r="G19" s="3">
        <f>IF(Inputs!$B$28&lt;&gt;"Ready to model","PENDING INPUTS",MIN(C19+E19,Inputs!$B$9))</f>
        <v>125</v>
      </c>
      <c r="H19" s="3">
        <f>IF(Inputs!$B$28&lt;&gt;"Ready to model","PENDING INPUTS",F19+G19)</f>
        <v>262.64999999999998</v>
      </c>
      <c r="I19" s="3">
        <f>IF(Inputs!$B$28&lt;&gt;"Ready to model","PENDING INPUTS",MAX(0,F19+G19-H19))</f>
        <v>0</v>
      </c>
      <c r="J19" s="3">
        <f>IF(Inputs!$B$28&lt;&gt;"Ready to model","PENDING INPUTS",IF(F19+G19&gt;H19,IF(F19+G19=0,0,H19*F19/(F19+G19)),MIN(B19+D19,F19+MAX(0,H19-F19-G19-IF((Inputs!$B$17)&lt;Inputs!$B$5,C19+E19-G19,0)))))</f>
        <v>137.65</v>
      </c>
      <c r="K19" s="3">
        <f>IF(Inputs!$B$28&lt;&gt;"Ready to model","PENDING INPUTS",MIN(C19+E19,MAX(0,H19-J19)))</f>
        <v>124.99999999999997</v>
      </c>
      <c r="L19" s="3">
        <f>IF(Inputs!$B$28&lt;&gt;"Ready to model","PENDING INPUTS",MAX(0,B19+D19-J19))</f>
        <v>4798.0800000000081</v>
      </c>
      <c r="M19" s="3">
        <f>IF(Inputs!$B$28&lt;&gt;"Ready to model","PENDING INPUTS",MAX(0,C19+E19-K19))</f>
        <v>3248.5099999999993</v>
      </c>
      <c r="N19" s="3">
        <f>IF(Inputs!$B$28&lt;&gt;"Ready to model","PENDING INPUTS",L19+M19)</f>
        <v>8046.5900000000074</v>
      </c>
      <c r="O19" s="3">
        <f>IF(Inputs!$B$28&lt;&gt;"Ready to model","PENDING INPUTS",D19+E19+O18)</f>
        <v>1970.34</v>
      </c>
      <c r="P19" s="3">
        <f>IF(Inputs!$B$28&lt;&gt;"Ready to model","PENDING INPUTS",J19+K19+P18)</f>
        <v>3939.7500000000009</v>
      </c>
    </row>
    <row r="20" spans="1:16" ht="27.95" customHeight="1" x14ac:dyDescent="0.25">
      <c r="A20">
        <v>16</v>
      </c>
      <c r="B20" s="3">
        <f>IF(Inputs!$B$28&lt;&gt;"Ready to model","PENDING INPUTS",L19)</f>
        <v>4798.0800000000081</v>
      </c>
      <c r="C20" s="3">
        <f>IF(Inputs!$B$28&lt;&gt;"Ready to model","PENDING INPUTS",M19)</f>
        <v>3248.5099999999993</v>
      </c>
      <c r="D20" s="3">
        <f>IF(Inputs!$B$28&lt;&gt;"Ready to model","PENDING INPUTS",ROUND(B20*(Inputs!$B$17)/12,2))</f>
        <v>55.98</v>
      </c>
      <c r="E20" s="3">
        <f>IF(Inputs!$B$28&lt;&gt;"Ready to model","PENDING INPUTS",ROUND(C20*Inputs!$B$5/12,2))</f>
        <v>59.56</v>
      </c>
      <c r="F20" s="3">
        <f>IF(Inputs!$B$28&lt;&gt;"Ready to model","PENDING INPUTS",MIN(B20+D20,IF(A20&gt;=Inputs!$B$18,B20+D20,ROUND(IF(Inputs!$B$17=0,Inputs!$B$8*(1+Inputs!$B$19*Inputs!$B$20)/Inputs!$B$18,-PMT(Inputs!$B$17/12,Inputs!$B$18,Inputs!$B$8*(1+Inputs!$B$19*Inputs!$B$20))),2))))</f>
        <v>137.65</v>
      </c>
      <c r="G20" s="3">
        <f>IF(Inputs!$B$28&lt;&gt;"Ready to model","PENDING INPUTS",MIN(C20+E20,Inputs!$B$9))</f>
        <v>125</v>
      </c>
      <c r="H20" s="3">
        <f>IF(Inputs!$B$28&lt;&gt;"Ready to model","PENDING INPUTS",F20+G20)</f>
        <v>262.64999999999998</v>
      </c>
      <c r="I20" s="3">
        <f>IF(Inputs!$B$28&lt;&gt;"Ready to model","PENDING INPUTS",MAX(0,F20+G20-H20))</f>
        <v>0</v>
      </c>
      <c r="J20" s="3">
        <f>IF(Inputs!$B$28&lt;&gt;"Ready to model","PENDING INPUTS",IF(F20+G20&gt;H20,IF(F20+G20=0,0,H20*F20/(F20+G20)),MIN(B20+D20,F20+MAX(0,H20-F20-G20-IF((Inputs!$B$17)&lt;Inputs!$B$5,C20+E20-G20,0)))))</f>
        <v>137.65</v>
      </c>
      <c r="K20" s="3">
        <f>IF(Inputs!$B$28&lt;&gt;"Ready to model","PENDING INPUTS",MIN(C20+E20,MAX(0,H20-J20)))</f>
        <v>124.99999999999997</v>
      </c>
      <c r="L20" s="3">
        <f>IF(Inputs!$B$28&lt;&gt;"Ready to model","PENDING INPUTS",MAX(0,B20+D20-J20))</f>
        <v>4716.410000000008</v>
      </c>
      <c r="M20" s="3">
        <f>IF(Inputs!$B$28&lt;&gt;"Ready to model","PENDING INPUTS",MAX(0,C20+E20-K20))</f>
        <v>3183.0699999999993</v>
      </c>
      <c r="N20" s="3">
        <f>IF(Inputs!$B$28&lt;&gt;"Ready to model","PENDING INPUTS",L20+M20)</f>
        <v>7899.4800000000068</v>
      </c>
      <c r="O20" s="3">
        <f>IF(Inputs!$B$28&lt;&gt;"Ready to model","PENDING INPUTS",D20+E20+O19)</f>
        <v>2085.88</v>
      </c>
      <c r="P20" s="3">
        <f>IF(Inputs!$B$28&lt;&gt;"Ready to model","PENDING INPUTS",J20+K20+P19)</f>
        <v>4202.4000000000005</v>
      </c>
    </row>
    <row r="21" spans="1:16" ht="27.95" customHeight="1" x14ac:dyDescent="0.25">
      <c r="A21">
        <v>17</v>
      </c>
      <c r="B21" s="3">
        <f>IF(Inputs!$B$28&lt;&gt;"Ready to model","PENDING INPUTS",L20)</f>
        <v>4716.410000000008</v>
      </c>
      <c r="C21" s="3">
        <f>IF(Inputs!$B$28&lt;&gt;"Ready to model","PENDING INPUTS",M20)</f>
        <v>3183.0699999999993</v>
      </c>
      <c r="D21" s="3">
        <f>IF(Inputs!$B$28&lt;&gt;"Ready to model","PENDING INPUTS",ROUND(B21*(Inputs!$B$17)/12,2))</f>
        <v>55.02</v>
      </c>
      <c r="E21" s="3">
        <f>IF(Inputs!$B$28&lt;&gt;"Ready to model","PENDING INPUTS",ROUND(C21*Inputs!$B$5/12,2))</f>
        <v>58.36</v>
      </c>
      <c r="F21" s="3">
        <f>IF(Inputs!$B$28&lt;&gt;"Ready to model","PENDING INPUTS",MIN(B21+D21,IF(A21&gt;=Inputs!$B$18,B21+D21,ROUND(IF(Inputs!$B$17=0,Inputs!$B$8*(1+Inputs!$B$19*Inputs!$B$20)/Inputs!$B$18,-PMT(Inputs!$B$17/12,Inputs!$B$18,Inputs!$B$8*(1+Inputs!$B$19*Inputs!$B$20))),2))))</f>
        <v>137.65</v>
      </c>
      <c r="G21" s="3">
        <f>IF(Inputs!$B$28&lt;&gt;"Ready to model","PENDING INPUTS",MIN(C21+E21,Inputs!$B$9))</f>
        <v>125</v>
      </c>
      <c r="H21" s="3">
        <f>IF(Inputs!$B$28&lt;&gt;"Ready to model","PENDING INPUTS",F21+G21)</f>
        <v>262.64999999999998</v>
      </c>
      <c r="I21" s="3">
        <f>IF(Inputs!$B$28&lt;&gt;"Ready to model","PENDING INPUTS",MAX(0,F21+G21-H21))</f>
        <v>0</v>
      </c>
      <c r="J21" s="3">
        <f>IF(Inputs!$B$28&lt;&gt;"Ready to model","PENDING INPUTS",IF(F21+G21&gt;H21,IF(F21+G21=0,0,H21*F21/(F21+G21)),MIN(B21+D21,F21+MAX(0,H21-F21-G21-IF((Inputs!$B$17)&lt;Inputs!$B$5,C21+E21-G21,0)))))</f>
        <v>137.65</v>
      </c>
      <c r="K21" s="3">
        <f>IF(Inputs!$B$28&lt;&gt;"Ready to model","PENDING INPUTS",MIN(C21+E21,MAX(0,H21-J21)))</f>
        <v>124.99999999999997</v>
      </c>
      <c r="L21" s="3">
        <f>IF(Inputs!$B$28&lt;&gt;"Ready to model","PENDING INPUTS",MAX(0,B21+D21-J21))</f>
        <v>4633.7800000000088</v>
      </c>
      <c r="M21" s="3">
        <f>IF(Inputs!$B$28&lt;&gt;"Ready to model","PENDING INPUTS",MAX(0,C21+E21-K21))</f>
        <v>3116.4299999999994</v>
      </c>
      <c r="N21" s="3">
        <f>IF(Inputs!$B$28&lt;&gt;"Ready to model","PENDING INPUTS",L21+M21)</f>
        <v>7750.2100000000082</v>
      </c>
      <c r="O21" s="3">
        <f>IF(Inputs!$B$28&lt;&gt;"Ready to model","PENDING INPUTS",D21+E21+O20)</f>
        <v>2199.2600000000002</v>
      </c>
      <c r="P21" s="3">
        <f>IF(Inputs!$B$28&lt;&gt;"Ready to model","PENDING INPUTS",J21+K21+P20)</f>
        <v>4465.05</v>
      </c>
    </row>
    <row r="22" spans="1:16" ht="27.95" customHeight="1" x14ac:dyDescent="0.25">
      <c r="A22">
        <v>18</v>
      </c>
      <c r="B22" s="3">
        <f>IF(Inputs!$B$28&lt;&gt;"Ready to model","PENDING INPUTS",L21)</f>
        <v>4633.7800000000088</v>
      </c>
      <c r="C22" s="3">
        <f>IF(Inputs!$B$28&lt;&gt;"Ready to model","PENDING INPUTS",M21)</f>
        <v>3116.4299999999994</v>
      </c>
      <c r="D22" s="3">
        <f>IF(Inputs!$B$28&lt;&gt;"Ready to model","PENDING INPUTS",ROUND(B22*(Inputs!$B$17)/12,2))</f>
        <v>54.06</v>
      </c>
      <c r="E22" s="3">
        <f>IF(Inputs!$B$28&lt;&gt;"Ready to model","PENDING INPUTS",ROUND(C22*Inputs!$B$5/12,2))</f>
        <v>57.13</v>
      </c>
      <c r="F22" s="3">
        <f>IF(Inputs!$B$28&lt;&gt;"Ready to model","PENDING INPUTS",MIN(B22+D22,IF(A22&gt;=Inputs!$B$18,B22+D22,ROUND(IF(Inputs!$B$17=0,Inputs!$B$8*(1+Inputs!$B$19*Inputs!$B$20)/Inputs!$B$18,-PMT(Inputs!$B$17/12,Inputs!$B$18,Inputs!$B$8*(1+Inputs!$B$19*Inputs!$B$20))),2))))</f>
        <v>137.65</v>
      </c>
      <c r="G22" s="3">
        <f>IF(Inputs!$B$28&lt;&gt;"Ready to model","PENDING INPUTS",MIN(C22+E22,Inputs!$B$9))</f>
        <v>125</v>
      </c>
      <c r="H22" s="3">
        <f>IF(Inputs!$B$28&lt;&gt;"Ready to model","PENDING INPUTS",F22+G22)</f>
        <v>262.64999999999998</v>
      </c>
      <c r="I22" s="3">
        <f>IF(Inputs!$B$28&lt;&gt;"Ready to model","PENDING INPUTS",MAX(0,F22+G22-H22))</f>
        <v>0</v>
      </c>
      <c r="J22" s="3">
        <f>IF(Inputs!$B$28&lt;&gt;"Ready to model","PENDING INPUTS",IF(F22+G22&gt;H22,IF(F22+G22=0,0,H22*F22/(F22+G22)),MIN(B22+D22,F22+MAX(0,H22-F22-G22-IF((Inputs!$B$17)&lt;Inputs!$B$5,C22+E22-G22,0)))))</f>
        <v>137.65</v>
      </c>
      <c r="K22" s="3">
        <f>IF(Inputs!$B$28&lt;&gt;"Ready to model","PENDING INPUTS",MIN(C22+E22,MAX(0,H22-J22)))</f>
        <v>124.99999999999997</v>
      </c>
      <c r="L22" s="3">
        <f>IF(Inputs!$B$28&lt;&gt;"Ready to model","PENDING INPUTS",MAX(0,B22+D22-J22))</f>
        <v>4550.1900000000096</v>
      </c>
      <c r="M22" s="3">
        <f>IF(Inputs!$B$28&lt;&gt;"Ready to model","PENDING INPUTS",MAX(0,C22+E22-K22))</f>
        <v>3048.5599999999995</v>
      </c>
      <c r="N22" s="3">
        <f>IF(Inputs!$B$28&lt;&gt;"Ready to model","PENDING INPUTS",L22+M22)</f>
        <v>7598.7500000000091</v>
      </c>
      <c r="O22" s="3">
        <f>IF(Inputs!$B$28&lt;&gt;"Ready to model","PENDING INPUTS",D22+E22+O21)</f>
        <v>2310.4500000000003</v>
      </c>
      <c r="P22" s="3">
        <f>IF(Inputs!$B$28&lt;&gt;"Ready to model","PENDING INPUTS",J22+K22+P21)</f>
        <v>4727.7</v>
      </c>
    </row>
    <row r="23" spans="1:16" ht="27.95" customHeight="1" x14ac:dyDescent="0.25">
      <c r="A23">
        <v>19</v>
      </c>
      <c r="B23" s="3">
        <f>IF(Inputs!$B$28&lt;&gt;"Ready to model","PENDING INPUTS",L22)</f>
        <v>4550.1900000000096</v>
      </c>
      <c r="C23" s="3">
        <f>IF(Inputs!$B$28&lt;&gt;"Ready to model","PENDING INPUTS",M22)</f>
        <v>3048.5599999999995</v>
      </c>
      <c r="D23" s="3">
        <f>IF(Inputs!$B$28&lt;&gt;"Ready to model","PENDING INPUTS",ROUND(B23*(Inputs!$B$17)/12,2))</f>
        <v>53.09</v>
      </c>
      <c r="E23" s="3">
        <f>IF(Inputs!$B$28&lt;&gt;"Ready to model","PENDING INPUTS",ROUND(C23*Inputs!$B$5/12,2))</f>
        <v>55.89</v>
      </c>
      <c r="F23" s="3">
        <f>IF(Inputs!$B$28&lt;&gt;"Ready to model","PENDING INPUTS",MIN(B23+D23,IF(A23&gt;=Inputs!$B$18,B23+D23,ROUND(IF(Inputs!$B$17=0,Inputs!$B$8*(1+Inputs!$B$19*Inputs!$B$20)/Inputs!$B$18,-PMT(Inputs!$B$17/12,Inputs!$B$18,Inputs!$B$8*(1+Inputs!$B$19*Inputs!$B$20))),2))))</f>
        <v>137.65</v>
      </c>
      <c r="G23" s="3">
        <f>IF(Inputs!$B$28&lt;&gt;"Ready to model","PENDING INPUTS",MIN(C23+E23,Inputs!$B$9))</f>
        <v>125</v>
      </c>
      <c r="H23" s="3">
        <f>IF(Inputs!$B$28&lt;&gt;"Ready to model","PENDING INPUTS",F23+G23)</f>
        <v>262.64999999999998</v>
      </c>
      <c r="I23" s="3">
        <f>IF(Inputs!$B$28&lt;&gt;"Ready to model","PENDING INPUTS",MAX(0,F23+G23-H23))</f>
        <v>0</v>
      </c>
      <c r="J23" s="3">
        <f>IF(Inputs!$B$28&lt;&gt;"Ready to model","PENDING INPUTS",IF(F23+G23&gt;H23,IF(F23+G23=0,0,H23*F23/(F23+G23)),MIN(B23+D23,F23+MAX(0,H23-F23-G23-IF((Inputs!$B$17)&lt;Inputs!$B$5,C23+E23-G23,0)))))</f>
        <v>137.65</v>
      </c>
      <c r="K23" s="3">
        <f>IF(Inputs!$B$28&lt;&gt;"Ready to model","PENDING INPUTS",MIN(C23+E23,MAX(0,H23-J23)))</f>
        <v>124.99999999999997</v>
      </c>
      <c r="L23" s="3">
        <f>IF(Inputs!$B$28&lt;&gt;"Ready to model","PENDING INPUTS",MAX(0,B23+D23-J23))</f>
        <v>4465.6300000000101</v>
      </c>
      <c r="M23" s="3">
        <f>IF(Inputs!$B$28&lt;&gt;"Ready to model","PENDING INPUTS",MAX(0,C23+E23-K23))</f>
        <v>2979.4499999999994</v>
      </c>
      <c r="N23" s="3">
        <f>IF(Inputs!$B$28&lt;&gt;"Ready to model","PENDING INPUTS",L23+M23)</f>
        <v>7445.080000000009</v>
      </c>
      <c r="O23" s="3">
        <f>IF(Inputs!$B$28&lt;&gt;"Ready to model","PENDING INPUTS",D23+E23+O22)</f>
        <v>2419.4300000000003</v>
      </c>
      <c r="P23" s="3">
        <f>IF(Inputs!$B$28&lt;&gt;"Ready to model","PENDING INPUTS",J23+K23+P22)</f>
        <v>4990.3499999999995</v>
      </c>
    </row>
    <row r="24" spans="1:16" ht="27.95" customHeight="1" x14ac:dyDescent="0.25">
      <c r="A24">
        <v>20</v>
      </c>
      <c r="B24" s="3">
        <f>IF(Inputs!$B$28&lt;&gt;"Ready to model","PENDING INPUTS",L23)</f>
        <v>4465.6300000000101</v>
      </c>
      <c r="C24" s="3">
        <f>IF(Inputs!$B$28&lt;&gt;"Ready to model","PENDING INPUTS",M23)</f>
        <v>2979.4499999999994</v>
      </c>
      <c r="D24" s="3">
        <f>IF(Inputs!$B$28&lt;&gt;"Ready to model","PENDING INPUTS",ROUND(B24*(Inputs!$B$17)/12,2))</f>
        <v>52.1</v>
      </c>
      <c r="E24" s="3">
        <f>IF(Inputs!$B$28&lt;&gt;"Ready to model","PENDING INPUTS",ROUND(C24*Inputs!$B$5/12,2))</f>
        <v>54.62</v>
      </c>
      <c r="F24" s="3">
        <f>IF(Inputs!$B$28&lt;&gt;"Ready to model","PENDING INPUTS",MIN(B24+D24,IF(A24&gt;=Inputs!$B$18,B24+D24,ROUND(IF(Inputs!$B$17=0,Inputs!$B$8*(1+Inputs!$B$19*Inputs!$B$20)/Inputs!$B$18,-PMT(Inputs!$B$17/12,Inputs!$B$18,Inputs!$B$8*(1+Inputs!$B$19*Inputs!$B$20))),2))))</f>
        <v>137.65</v>
      </c>
      <c r="G24" s="3">
        <f>IF(Inputs!$B$28&lt;&gt;"Ready to model","PENDING INPUTS",MIN(C24+E24,Inputs!$B$9))</f>
        <v>125</v>
      </c>
      <c r="H24" s="3">
        <f>IF(Inputs!$B$28&lt;&gt;"Ready to model","PENDING INPUTS",F24+G24)</f>
        <v>262.64999999999998</v>
      </c>
      <c r="I24" s="3">
        <f>IF(Inputs!$B$28&lt;&gt;"Ready to model","PENDING INPUTS",MAX(0,F24+G24-H24))</f>
        <v>0</v>
      </c>
      <c r="J24" s="3">
        <f>IF(Inputs!$B$28&lt;&gt;"Ready to model","PENDING INPUTS",IF(F24+G24&gt;H24,IF(F24+G24=0,0,H24*F24/(F24+G24)),MIN(B24+D24,F24+MAX(0,H24-F24-G24-IF((Inputs!$B$17)&lt;Inputs!$B$5,C24+E24-G24,0)))))</f>
        <v>137.65</v>
      </c>
      <c r="K24" s="3">
        <f>IF(Inputs!$B$28&lt;&gt;"Ready to model","PENDING INPUTS",MIN(C24+E24,MAX(0,H24-J24)))</f>
        <v>124.99999999999997</v>
      </c>
      <c r="L24" s="3">
        <f>IF(Inputs!$B$28&lt;&gt;"Ready to model","PENDING INPUTS",MAX(0,B24+D24-J24))</f>
        <v>4380.0800000000108</v>
      </c>
      <c r="M24" s="3">
        <f>IF(Inputs!$B$28&lt;&gt;"Ready to model","PENDING INPUTS",MAX(0,C24+E24-K24))</f>
        <v>2909.0699999999993</v>
      </c>
      <c r="N24" s="3">
        <f>IF(Inputs!$B$28&lt;&gt;"Ready to model","PENDING INPUTS",L24+M24)</f>
        <v>7289.1500000000106</v>
      </c>
      <c r="O24" s="3">
        <f>IF(Inputs!$B$28&lt;&gt;"Ready to model","PENDING INPUTS",D24+E24+O23)</f>
        <v>2526.15</v>
      </c>
      <c r="P24" s="3">
        <f>IF(Inputs!$B$28&lt;&gt;"Ready to model","PENDING INPUTS",J24+K24+P23)</f>
        <v>5252.9999999999991</v>
      </c>
    </row>
    <row r="25" spans="1:16" ht="27.95" customHeight="1" x14ac:dyDescent="0.25">
      <c r="A25">
        <v>21</v>
      </c>
      <c r="B25" s="3">
        <f>IF(Inputs!$B$28&lt;&gt;"Ready to model","PENDING INPUTS",L24)</f>
        <v>4380.0800000000108</v>
      </c>
      <c r="C25" s="3">
        <f>IF(Inputs!$B$28&lt;&gt;"Ready to model","PENDING INPUTS",M24)</f>
        <v>2909.0699999999993</v>
      </c>
      <c r="D25" s="3">
        <f>IF(Inputs!$B$28&lt;&gt;"Ready to model","PENDING INPUTS",ROUND(B25*(Inputs!$B$17)/12,2))</f>
        <v>51.1</v>
      </c>
      <c r="E25" s="3">
        <f>IF(Inputs!$B$28&lt;&gt;"Ready to model","PENDING INPUTS",ROUND(C25*Inputs!$B$5/12,2))</f>
        <v>53.33</v>
      </c>
      <c r="F25" s="3">
        <f>IF(Inputs!$B$28&lt;&gt;"Ready to model","PENDING INPUTS",MIN(B25+D25,IF(A25&gt;=Inputs!$B$18,B25+D25,ROUND(IF(Inputs!$B$17=0,Inputs!$B$8*(1+Inputs!$B$19*Inputs!$B$20)/Inputs!$B$18,-PMT(Inputs!$B$17/12,Inputs!$B$18,Inputs!$B$8*(1+Inputs!$B$19*Inputs!$B$20))),2))))</f>
        <v>137.65</v>
      </c>
      <c r="G25" s="3">
        <f>IF(Inputs!$B$28&lt;&gt;"Ready to model","PENDING INPUTS",MIN(C25+E25,Inputs!$B$9))</f>
        <v>125</v>
      </c>
      <c r="H25" s="3">
        <f>IF(Inputs!$B$28&lt;&gt;"Ready to model","PENDING INPUTS",F25+G25)</f>
        <v>262.64999999999998</v>
      </c>
      <c r="I25" s="3">
        <f>IF(Inputs!$B$28&lt;&gt;"Ready to model","PENDING INPUTS",MAX(0,F25+G25-H25))</f>
        <v>0</v>
      </c>
      <c r="J25" s="3">
        <f>IF(Inputs!$B$28&lt;&gt;"Ready to model","PENDING INPUTS",IF(F25+G25&gt;H25,IF(F25+G25=0,0,H25*F25/(F25+G25)),MIN(B25+D25,F25+MAX(0,H25-F25-G25-IF((Inputs!$B$17)&lt;Inputs!$B$5,C25+E25-G25,0)))))</f>
        <v>137.65</v>
      </c>
      <c r="K25" s="3">
        <f>IF(Inputs!$B$28&lt;&gt;"Ready to model","PENDING INPUTS",MIN(C25+E25,MAX(0,H25-J25)))</f>
        <v>124.99999999999997</v>
      </c>
      <c r="L25" s="3">
        <f>IF(Inputs!$B$28&lt;&gt;"Ready to model","PENDING INPUTS",MAX(0,B25+D25-J25))</f>
        <v>4293.5300000000116</v>
      </c>
      <c r="M25" s="3">
        <f>IF(Inputs!$B$28&lt;&gt;"Ready to model","PENDING INPUTS",MAX(0,C25+E25-K25))</f>
        <v>2837.3999999999992</v>
      </c>
      <c r="N25" s="3">
        <f>IF(Inputs!$B$28&lt;&gt;"Ready to model","PENDING INPUTS",L25+M25)</f>
        <v>7130.9300000000112</v>
      </c>
      <c r="O25" s="3">
        <f>IF(Inputs!$B$28&lt;&gt;"Ready to model","PENDING INPUTS",D25+E25+O24)</f>
        <v>2630.58</v>
      </c>
      <c r="P25" s="3">
        <f>IF(Inputs!$B$28&lt;&gt;"Ready to model","PENDING INPUTS",J25+K25+P24)</f>
        <v>5515.6499999999987</v>
      </c>
    </row>
    <row r="26" spans="1:16" ht="27.95" customHeight="1" x14ac:dyDescent="0.25">
      <c r="A26">
        <v>22</v>
      </c>
      <c r="B26" s="3">
        <f>IF(Inputs!$B$28&lt;&gt;"Ready to model","PENDING INPUTS",L25)</f>
        <v>4293.5300000000116</v>
      </c>
      <c r="C26" s="3">
        <f>IF(Inputs!$B$28&lt;&gt;"Ready to model","PENDING INPUTS",M25)</f>
        <v>2837.3999999999992</v>
      </c>
      <c r="D26" s="3">
        <f>IF(Inputs!$B$28&lt;&gt;"Ready to model","PENDING INPUTS",ROUND(B26*(Inputs!$B$17)/12,2))</f>
        <v>50.09</v>
      </c>
      <c r="E26" s="3">
        <f>IF(Inputs!$B$28&lt;&gt;"Ready to model","PENDING INPUTS",ROUND(C26*Inputs!$B$5/12,2))</f>
        <v>52.02</v>
      </c>
      <c r="F26" s="3">
        <f>IF(Inputs!$B$28&lt;&gt;"Ready to model","PENDING INPUTS",MIN(B26+D26,IF(A26&gt;=Inputs!$B$18,B26+D26,ROUND(IF(Inputs!$B$17=0,Inputs!$B$8*(1+Inputs!$B$19*Inputs!$B$20)/Inputs!$B$18,-PMT(Inputs!$B$17/12,Inputs!$B$18,Inputs!$B$8*(1+Inputs!$B$19*Inputs!$B$20))),2))))</f>
        <v>137.65</v>
      </c>
      <c r="G26" s="3">
        <f>IF(Inputs!$B$28&lt;&gt;"Ready to model","PENDING INPUTS",MIN(C26+E26,Inputs!$B$9))</f>
        <v>125</v>
      </c>
      <c r="H26" s="3">
        <f>IF(Inputs!$B$28&lt;&gt;"Ready to model","PENDING INPUTS",F26+G26)</f>
        <v>262.64999999999998</v>
      </c>
      <c r="I26" s="3">
        <f>IF(Inputs!$B$28&lt;&gt;"Ready to model","PENDING INPUTS",MAX(0,F26+G26-H26))</f>
        <v>0</v>
      </c>
      <c r="J26" s="3">
        <f>IF(Inputs!$B$28&lt;&gt;"Ready to model","PENDING INPUTS",IF(F26+G26&gt;H26,IF(F26+G26=0,0,H26*F26/(F26+G26)),MIN(B26+D26,F26+MAX(0,H26-F26-G26-IF((Inputs!$B$17)&lt;Inputs!$B$5,C26+E26-G26,0)))))</f>
        <v>137.65</v>
      </c>
      <c r="K26" s="3">
        <f>IF(Inputs!$B$28&lt;&gt;"Ready to model","PENDING INPUTS",MIN(C26+E26,MAX(0,H26-J26)))</f>
        <v>124.99999999999997</v>
      </c>
      <c r="L26" s="3">
        <f>IF(Inputs!$B$28&lt;&gt;"Ready to model","PENDING INPUTS",MAX(0,B26+D26-J26))</f>
        <v>4205.9700000000121</v>
      </c>
      <c r="M26" s="3">
        <f>IF(Inputs!$B$28&lt;&gt;"Ready to model","PENDING INPUTS",MAX(0,C26+E26-K26))</f>
        <v>2764.4199999999992</v>
      </c>
      <c r="N26" s="3">
        <f>IF(Inputs!$B$28&lt;&gt;"Ready to model","PENDING INPUTS",L26+M26)</f>
        <v>6970.3900000000112</v>
      </c>
      <c r="O26" s="3">
        <f>IF(Inputs!$B$28&lt;&gt;"Ready to model","PENDING INPUTS",D26+E26+O25)</f>
        <v>2732.69</v>
      </c>
      <c r="P26" s="3">
        <f>IF(Inputs!$B$28&lt;&gt;"Ready to model","PENDING INPUTS",J26+K26+P25)</f>
        <v>5778.2999999999984</v>
      </c>
    </row>
    <row r="27" spans="1:16" ht="27.95" customHeight="1" x14ac:dyDescent="0.25">
      <c r="A27">
        <v>23</v>
      </c>
      <c r="B27" s="3">
        <f>IF(Inputs!$B$28&lt;&gt;"Ready to model","PENDING INPUTS",L26)</f>
        <v>4205.9700000000121</v>
      </c>
      <c r="C27" s="3">
        <f>IF(Inputs!$B$28&lt;&gt;"Ready to model","PENDING INPUTS",M26)</f>
        <v>2764.4199999999992</v>
      </c>
      <c r="D27" s="3">
        <f>IF(Inputs!$B$28&lt;&gt;"Ready to model","PENDING INPUTS",ROUND(B27*(Inputs!$B$17)/12,2))</f>
        <v>49.07</v>
      </c>
      <c r="E27" s="3">
        <f>IF(Inputs!$B$28&lt;&gt;"Ready to model","PENDING INPUTS",ROUND(C27*Inputs!$B$5/12,2))</f>
        <v>50.68</v>
      </c>
      <c r="F27" s="3">
        <f>IF(Inputs!$B$28&lt;&gt;"Ready to model","PENDING INPUTS",MIN(B27+D27,IF(A27&gt;=Inputs!$B$18,B27+D27,ROUND(IF(Inputs!$B$17=0,Inputs!$B$8*(1+Inputs!$B$19*Inputs!$B$20)/Inputs!$B$18,-PMT(Inputs!$B$17/12,Inputs!$B$18,Inputs!$B$8*(1+Inputs!$B$19*Inputs!$B$20))),2))))</f>
        <v>137.65</v>
      </c>
      <c r="G27" s="3">
        <f>IF(Inputs!$B$28&lt;&gt;"Ready to model","PENDING INPUTS",MIN(C27+E27,Inputs!$B$9))</f>
        <v>125</v>
      </c>
      <c r="H27" s="3">
        <f>IF(Inputs!$B$28&lt;&gt;"Ready to model","PENDING INPUTS",F27+G27)</f>
        <v>262.64999999999998</v>
      </c>
      <c r="I27" s="3">
        <f>IF(Inputs!$B$28&lt;&gt;"Ready to model","PENDING INPUTS",MAX(0,F27+G27-H27))</f>
        <v>0</v>
      </c>
      <c r="J27" s="3">
        <f>IF(Inputs!$B$28&lt;&gt;"Ready to model","PENDING INPUTS",IF(F27+G27&gt;H27,IF(F27+G27=0,0,H27*F27/(F27+G27)),MIN(B27+D27,F27+MAX(0,H27-F27-G27-IF((Inputs!$B$17)&lt;Inputs!$B$5,C27+E27-G27,0)))))</f>
        <v>137.65</v>
      </c>
      <c r="K27" s="3">
        <f>IF(Inputs!$B$28&lt;&gt;"Ready to model","PENDING INPUTS",MIN(C27+E27,MAX(0,H27-J27)))</f>
        <v>124.99999999999997</v>
      </c>
      <c r="L27" s="3">
        <f>IF(Inputs!$B$28&lt;&gt;"Ready to model","PENDING INPUTS",MAX(0,B27+D27-J27))</f>
        <v>4117.3900000000122</v>
      </c>
      <c r="M27" s="3">
        <f>IF(Inputs!$B$28&lt;&gt;"Ready to model","PENDING INPUTS",MAX(0,C27+E27-K27))</f>
        <v>2690.099999999999</v>
      </c>
      <c r="N27" s="3">
        <f>IF(Inputs!$B$28&lt;&gt;"Ready to model","PENDING INPUTS",L27+M27)</f>
        <v>6807.4900000000107</v>
      </c>
      <c r="O27" s="3">
        <f>IF(Inputs!$B$28&lt;&gt;"Ready to model","PENDING INPUTS",D27+E27+O26)</f>
        <v>2832.44</v>
      </c>
      <c r="P27" s="3">
        <f>IF(Inputs!$B$28&lt;&gt;"Ready to model","PENDING INPUTS",J27+K27+P26)</f>
        <v>6040.949999999998</v>
      </c>
    </row>
    <row r="28" spans="1:16" ht="27.95" customHeight="1" x14ac:dyDescent="0.25">
      <c r="A28">
        <v>24</v>
      </c>
      <c r="B28" s="3">
        <f>IF(Inputs!$B$28&lt;&gt;"Ready to model","PENDING INPUTS",L27)</f>
        <v>4117.3900000000122</v>
      </c>
      <c r="C28" s="3">
        <f>IF(Inputs!$B$28&lt;&gt;"Ready to model","PENDING INPUTS",M27)</f>
        <v>2690.099999999999</v>
      </c>
      <c r="D28" s="3">
        <f>IF(Inputs!$B$28&lt;&gt;"Ready to model","PENDING INPUTS",ROUND(B28*(Inputs!$B$17)/12,2))</f>
        <v>48.04</v>
      </c>
      <c r="E28" s="3">
        <f>IF(Inputs!$B$28&lt;&gt;"Ready to model","PENDING INPUTS",ROUND(C28*Inputs!$B$5/12,2))</f>
        <v>49.32</v>
      </c>
      <c r="F28" s="3">
        <f>IF(Inputs!$B$28&lt;&gt;"Ready to model","PENDING INPUTS",MIN(B28+D28,IF(A28&gt;=Inputs!$B$18,B28+D28,ROUND(IF(Inputs!$B$17=0,Inputs!$B$8*(1+Inputs!$B$19*Inputs!$B$20)/Inputs!$B$18,-PMT(Inputs!$B$17/12,Inputs!$B$18,Inputs!$B$8*(1+Inputs!$B$19*Inputs!$B$20))),2))))</f>
        <v>137.65</v>
      </c>
      <c r="G28" s="3">
        <f>IF(Inputs!$B$28&lt;&gt;"Ready to model","PENDING INPUTS",MIN(C28+E28,Inputs!$B$9))</f>
        <v>125</v>
      </c>
      <c r="H28" s="3">
        <f>IF(Inputs!$B$28&lt;&gt;"Ready to model","PENDING INPUTS",F28+G28)</f>
        <v>262.64999999999998</v>
      </c>
      <c r="I28" s="3">
        <f>IF(Inputs!$B$28&lt;&gt;"Ready to model","PENDING INPUTS",MAX(0,F28+G28-H28))</f>
        <v>0</v>
      </c>
      <c r="J28" s="3">
        <f>IF(Inputs!$B$28&lt;&gt;"Ready to model","PENDING INPUTS",IF(F28+G28&gt;H28,IF(F28+G28=0,0,H28*F28/(F28+G28)),MIN(B28+D28,F28+MAX(0,H28-F28-G28-IF((Inputs!$B$17)&lt;Inputs!$B$5,C28+E28-G28,0)))))</f>
        <v>137.65</v>
      </c>
      <c r="K28" s="3">
        <f>IF(Inputs!$B$28&lt;&gt;"Ready to model","PENDING INPUTS",MIN(C28+E28,MAX(0,H28-J28)))</f>
        <v>124.99999999999997</v>
      </c>
      <c r="L28" s="3">
        <f>IF(Inputs!$B$28&lt;&gt;"Ready to model","PENDING INPUTS",MAX(0,B28+D28-J28))</f>
        <v>4027.780000000012</v>
      </c>
      <c r="M28" s="3">
        <f>IF(Inputs!$B$28&lt;&gt;"Ready to model","PENDING INPUTS",MAX(0,C28+E28-K28))</f>
        <v>2614.4199999999992</v>
      </c>
      <c r="N28" s="3">
        <f>IF(Inputs!$B$28&lt;&gt;"Ready to model","PENDING INPUTS",L28+M28)</f>
        <v>6642.2000000000116</v>
      </c>
      <c r="O28" s="3">
        <f>IF(Inputs!$B$28&lt;&gt;"Ready to model","PENDING INPUTS",D28+E28+O27)</f>
        <v>2929.8</v>
      </c>
      <c r="P28" s="3">
        <f>IF(Inputs!$B$28&lt;&gt;"Ready to model","PENDING INPUTS",J28+K28+P27)</f>
        <v>6303.5999999999976</v>
      </c>
    </row>
    <row r="29" spans="1:16" ht="27.95" customHeight="1" x14ac:dyDescent="0.25">
      <c r="A29">
        <v>25</v>
      </c>
      <c r="B29" s="3">
        <f>IF(Inputs!$B$28&lt;&gt;"Ready to model","PENDING INPUTS",L28)</f>
        <v>4027.780000000012</v>
      </c>
      <c r="C29" s="3">
        <f>IF(Inputs!$B$28&lt;&gt;"Ready to model","PENDING INPUTS",M28)</f>
        <v>2614.4199999999992</v>
      </c>
      <c r="D29" s="3">
        <f>IF(Inputs!$B$28&lt;&gt;"Ready to model","PENDING INPUTS",ROUND(B29*(Inputs!$B$17)/12,2))</f>
        <v>46.99</v>
      </c>
      <c r="E29" s="3">
        <f>IF(Inputs!$B$28&lt;&gt;"Ready to model","PENDING INPUTS",ROUND(C29*Inputs!$B$5/12,2))</f>
        <v>47.93</v>
      </c>
      <c r="F29" s="3">
        <f>IF(Inputs!$B$28&lt;&gt;"Ready to model","PENDING INPUTS",MIN(B29+D29,IF(A29&gt;=Inputs!$B$18,B29+D29,ROUND(IF(Inputs!$B$17=0,Inputs!$B$8*(1+Inputs!$B$19*Inputs!$B$20)/Inputs!$B$18,-PMT(Inputs!$B$17/12,Inputs!$B$18,Inputs!$B$8*(1+Inputs!$B$19*Inputs!$B$20))),2))))</f>
        <v>137.65</v>
      </c>
      <c r="G29" s="3">
        <f>IF(Inputs!$B$28&lt;&gt;"Ready to model","PENDING INPUTS",MIN(C29+E29,Inputs!$B$9))</f>
        <v>125</v>
      </c>
      <c r="H29" s="3">
        <f>IF(Inputs!$B$28&lt;&gt;"Ready to model","PENDING INPUTS",F29+G29)</f>
        <v>262.64999999999998</v>
      </c>
      <c r="I29" s="3">
        <f>IF(Inputs!$B$28&lt;&gt;"Ready to model","PENDING INPUTS",MAX(0,F29+G29-H29))</f>
        <v>0</v>
      </c>
      <c r="J29" s="3">
        <f>IF(Inputs!$B$28&lt;&gt;"Ready to model","PENDING INPUTS",IF(F29+G29&gt;H29,IF(F29+G29=0,0,H29*F29/(F29+G29)),MIN(B29+D29,F29+MAX(0,H29-F29-G29-IF((Inputs!$B$17)&lt;Inputs!$B$5,C29+E29-G29,0)))))</f>
        <v>137.65</v>
      </c>
      <c r="K29" s="3">
        <f>IF(Inputs!$B$28&lt;&gt;"Ready to model","PENDING INPUTS",MIN(C29+E29,MAX(0,H29-J29)))</f>
        <v>124.99999999999997</v>
      </c>
      <c r="L29" s="3">
        <f>IF(Inputs!$B$28&lt;&gt;"Ready to model","PENDING INPUTS",MAX(0,B29+D29-J29))</f>
        <v>3937.1200000000117</v>
      </c>
      <c r="M29" s="3">
        <f>IF(Inputs!$B$28&lt;&gt;"Ready to model","PENDING INPUTS",MAX(0,C29+E29-K29))</f>
        <v>2537.349999999999</v>
      </c>
      <c r="N29" s="3">
        <f>IF(Inputs!$B$28&lt;&gt;"Ready to model","PENDING INPUTS",L29+M29)</f>
        <v>6474.4700000000103</v>
      </c>
      <c r="O29" s="3">
        <f>IF(Inputs!$B$28&lt;&gt;"Ready to model","PENDING INPUTS",D29+E29+O28)</f>
        <v>3024.7200000000003</v>
      </c>
      <c r="P29" s="3">
        <f>IF(Inputs!$B$28&lt;&gt;"Ready to model","PENDING INPUTS",J29+K29+P28)</f>
        <v>6566.2499999999973</v>
      </c>
    </row>
    <row r="30" spans="1:16" ht="27.95" customHeight="1" x14ac:dyDescent="0.25">
      <c r="A30">
        <v>26</v>
      </c>
      <c r="B30" s="3">
        <f>IF(Inputs!$B$28&lt;&gt;"Ready to model","PENDING INPUTS",L29)</f>
        <v>3937.1200000000117</v>
      </c>
      <c r="C30" s="3">
        <f>IF(Inputs!$B$28&lt;&gt;"Ready to model","PENDING INPUTS",M29)</f>
        <v>2537.349999999999</v>
      </c>
      <c r="D30" s="3">
        <f>IF(Inputs!$B$28&lt;&gt;"Ready to model","PENDING INPUTS",ROUND(B30*(Inputs!$B$17)/12,2))</f>
        <v>45.93</v>
      </c>
      <c r="E30" s="3">
        <f>IF(Inputs!$B$28&lt;&gt;"Ready to model","PENDING INPUTS",ROUND(C30*Inputs!$B$5/12,2))</f>
        <v>46.52</v>
      </c>
      <c r="F30" s="3">
        <f>IF(Inputs!$B$28&lt;&gt;"Ready to model","PENDING INPUTS",MIN(B30+D30,IF(A30&gt;=Inputs!$B$18,B30+D30,ROUND(IF(Inputs!$B$17=0,Inputs!$B$8*(1+Inputs!$B$19*Inputs!$B$20)/Inputs!$B$18,-PMT(Inputs!$B$17/12,Inputs!$B$18,Inputs!$B$8*(1+Inputs!$B$19*Inputs!$B$20))),2))))</f>
        <v>137.65</v>
      </c>
      <c r="G30" s="3">
        <f>IF(Inputs!$B$28&lt;&gt;"Ready to model","PENDING INPUTS",MIN(C30+E30,Inputs!$B$9))</f>
        <v>125</v>
      </c>
      <c r="H30" s="3">
        <f>IF(Inputs!$B$28&lt;&gt;"Ready to model","PENDING INPUTS",F30+G30)</f>
        <v>262.64999999999998</v>
      </c>
      <c r="I30" s="3">
        <f>IF(Inputs!$B$28&lt;&gt;"Ready to model","PENDING INPUTS",MAX(0,F30+G30-H30))</f>
        <v>0</v>
      </c>
      <c r="J30" s="3">
        <f>IF(Inputs!$B$28&lt;&gt;"Ready to model","PENDING INPUTS",IF(F30+G30&gt;H30,IF(F30+G30=0,0,H30*F30/(F30+G30)),MIN(B30+D30,F30+MAX(0,H30-F30-G30-IF((Inputs!$B$17)&lt;Inputs!$B$5,C30+E30-G30,0)))))</f>
        <v>137.65</v>
      </c>
      <c r="K30" s="3">
        <f>IF(Inputs!$B$28&lt;&gt;"Ready to model","PENDING INPUTS",MIN(C30+E30,MAX(0,H30-J30)))</f>
        <v>124.99999999999997</v>
      </c>
      <c r="L30" s="3">
        <f>IF(Inputs!$B$28&lt;&gt;"Ready to model","PENDING INPUTS",MAX(0,B30+D30-J30))</f>
        <v>3845.4000000000115</v>
      </c>
      <c r="M30" s="3">
        <f>IF(Inputs!$B$28&lt;&gt;"Ready to model","PENDING INPUTS",MAX(0,C30+E30-K30))</f>
        <v>2458.869999999999</v>
      </c>
      <c r="N30" s="3">
        <f>IF(Inputs!$B$28&lt;&gt;"Ready to model","PENDING INPUTS",L30+M30)</f>
        <v>6304.2700000000104</v>
      </c>
      <c r="O30" s="3">
        <f>IF(Inputs!$B$28&lt;&gt;"Ready to model","PENDING INPUTS",D30+E30+O29)</f>
        <v>3117.17</v>
      </c>
      <c r="P30" s="3">
        <f>IF(Inputs!$B$28&lt;&gt;"Ready to model","PENDING INPUTS",J30+K30+P29)</f>
        <v>6828.8999999999969</v>
      </c>
    </row>
    <row r="31" spans="1:16" ht="27.95" customHeight="1" x14ac:dyDescent="0.25">
      <c r="A31">
        <v>27</v>
      </c>
      <c r="B31" s="3">
        <f>IF(Inputs!$B$28&lt;&gt;"Ready to model","PENDING INPUTS",L30)</f>
        <v>3845.4000000000115</v>
      </c>
      <c r="C31" s="3">
        <f>IF(Inputs!$B$28&lt;&gt;"Ready to model","PENDING INPUTS",M30)</f>
        <v>2458.869999999999</v>
      </c>
      <c r="D31" s="3">
        <f>IF(Inputs!$B$28&lt;&gt;"Ready to model","PENDING INPUTS",ROUND(B31*(Inputs!$B$17)/12,2))</f>
        <v>44.86</v>
      </c>
      <c r="E31" s="3">
        <f>IF(Inputs!$B$28&lt;&gt;"Ready to model","PENDING INPUTS",ROUND(C31*Inputs!$B$5/12,2))</f>
        <v>45.08</v>
      </c>
      <c r="F31" s="3">
        <f>IF(Inputs!$B$28&lt;&gt;"Ready to model","PENDING INPUTS",MIN(B31+D31,IF(A31&gt;=Inputs!$B$18,B31+D31,ROUND(IF(Inputs!$B$17=0,Inputs!$B$8*(1+Inputs!$B$19*Inputs!$B$20)/Inputs!$B$18,-PMT(Inputs!$B$17/12,Inputs!$B$18,Inputs!$B$8*(1+Inputs!$B$19*Inputs!$B$20))),2))))</f>
        <v>137.65</v>
      </c>
      <c r="G31" s="3">
        <f>IF(Inputs!$B$28&lt;&gt;"Ready to model","PENDING INPUTS",MIN(C31+E31,Inputs!$B$9))</f>
        <v>125</v>
      </c>
      <c r="H31" s="3">
        <f>IF(Inputs!$B$28&lt;&gt;"Ready to model","PENDING INPUTS",F31+G31)</f>
        <v>262.64999999999998</v>
      </c>
      <c r="I31" s="3">
        <f>IF(Inputs!$B$28&lt;&gt;"Ready to model","PENDING INPUTS",MAX(0,F31+G31-H31))</f>
        <v>0</v>
      </c>
      <c r="J31" s="3">
        <f>IF(Inputs!$B$28&lt;&gt;"Ready to model","PENDING INPUTS",IF(F31+G31&gt;H31,IF(F31+G31=0,0,H31*F31/(F31+G31)),MIN(B31+D31,F31+MAX(0,H31-F31-G31-IF((Inputs!$B$17)&lt;Inputs!$B$5,C31+E31-G31,0)))))</f>
        <v>137.65</v>
      </c>
      <c r="K31" s="3">
        <f>IF(Inputs!$B$28&lt;&gt;"Ready to model","PENDING INPUTS",MIN(C31+E31,MAX(0,H31-J31)))</f>
        <v>124.99999999999997</v>
      </c>
      <c r="L31" s="3">
        <f>IF(Inputs!$B$28&lt;&gt;"Ready to model","PENDING INPUTS",MAX(0,B31+D31-J31))</f>
        <v>3752.6100000000115</v>
      </c>
      <c r="M31" s="3">
        <f>IF(Inputs!$B$28&lt;&gt;"Ready to model","PENDING INPUTS",MAX(0,C31+E31-K31))</f>
        <v>2378.9499999999989</v>
      </c>
      <c r="N31" s="3">
        <f>IF(Inputs!$B$28&lt;&gt;"Ready to model","PENDING INPUTS",L31+M31)</f>
        <v>6131.5600000000104</v>
      </c>
      <c r="O31" s="3">
        <f>IF(Inputs!$B$28&lt;&gt;"Ready to model","PENDING INPUTS",D31+E31+O30)</f>
        <v>3207.11</v>
      </c>
      <c r="P31" s="3">
        <f>IF(Inputs!$B$28&lt;&gt;"Ready to model","PENDING INPUTS",J31+K31+P30)</f>
        <v>7091.5499999999965</v>
      </c>
    </row>
    <row r="32" spans="1:16" ht="27.95" customHeight="1" x14ac:dyDescent="0.25">
      <c r="A32">
        <v>28</v>
      </c>
      <c r="B32" s="3">
        <f>IF(Inputs!$B$28&lt;&gt;"Ready to model","PENDING INPUTS",L31)</f>
        <v>3752.6100000000115</v>
      </c>
      <c r="C32" s="3">
        <f>IF(Inputs!$B$28&lt;&gt;"Ready to model","PENDING INPUTS",M31)</f>
        <v>2378.9499999999989</v>
      </c>
      <c r="D32" s="3">
        <f>IF(Inputs!$B$28&lt;&gt;"Ready to model","PENDING INPUTS",ROUND(B32*(Inputs!$B$17)/12,2))</f>
        <v>43.78</v>
      </c>
      <c r="E32" s="3">
        <f>IF(Inputs!$B$28&lt;&gt;"Ready to model","PENDING INPUTS",ROUND(C32*Inputs!$B$5/12,2))</f>
        <v>43.61</v>
      </c>
      <c r="F32" s="3">
        <f>IF(Inputs!$B$28&lt;&gt;"Ready to model","PENDING INPUTS",MIN(B32+D32,IF(A32&gt;=Inputs!$B$18,B32+D32,ROUND(IF(Inputs!$B$17=0,Inputs!$B$8*(1+Inputs!$B$19*Inputs!$B$20)/Inputs!$B$18,-PMT(Inputs!$B$17/12,Inputs!$B$18,Inputs!$B$8*(1+Inputs!$B$19*Inputs!$B$20))),2))))</f>
        <v>137.65</v>
      </c>
      <c r="G32" s="3">
        <f>IF(Inputs!$B$28&lt;&gt;"Ready to model","PENDING INPUTS",MIN(C32+E32,Inputs!$B$9))</f>
        <v>125</v>
      </c>
      <c r="H32" s="3">
        <f>IF(Inputs!$B$28&lt;&gt;"Ready to model","PENDING INPUTS",F32+G32)</f>
        <v>262.64999999999998</v>
      </c>
      <c r="I32" s="3">
        <f>IF(Inputs!$B$28&lt;&gt;"Ready to model","PENDING INPUTS",MAX(0,F32+G32-H32))</f>
        <v>0</v>
      </c>
      <c r="J32" s="3">
        <f>IF(Inputs!$B$28&lt;&gt;"Ready to model","PENDING INPUTS",IF(F32+G32&gt;H32,IF(F32+G32=0,0,H32*F32/(F32+G32)),MIN(B32+D32,F32+MAX(0,H32-F32-G32-IF((Inputs!$B$17)&lt;Inputs!$B$5,C32+E32-G32,0)))))</f>
        <v>137.65</v>
      </c>
      <c r="K32" s="3">
        <f>IF(Inputs!$B$28&lt;&gt;"Ready to model","PENDING INPUTS",MIN(C32+E32,MAX(0,H32-J32)))</f>
        <v>124.99999999999997</v>
      </c>
      <c r="L32" s="3">
        <f>IF(Inputs!$B$28&lt;&gt;"Ready to model","PENDING INPUTS",MAX(0,B32+D32-J32))</f>
        <v>3658.7400000000116</v>
      </c>
      <c r="M32" s="3">
        <f>IF(Inputs!$B$28&lt;&gt;"Ready to model","PENDING INPUTS",MAX(0,C32+E32-K32))</f>
        <v>2297.559999999999</v>
      </c>
      <c r="N32" s="3">
        <f>IF(Inputs!$B$28&lt;&gt;"Ready to model","PENDING INPUTS",L32+M32)</f>
        <v>5956.3000000000102</v>
      </c>
      <c r="O32" s="3">
        <f>IF(Inputs!$B$28&lt;&gt;"Ready to model","PENDING INPUTS",D32+E32+O31)</f>
        <v>3294.5</v>
      </c>
      <c r="P32" s="3">
        <f>IF(Inputs!$B$28&lt;&gt;"Ready to model","PENDING INPUTS",J32+K32+P31)</f>
        <v>7354.1999999999962</v>
      </c>
    </row>
    <row r="33" spans="1:16" ht="27.95" customHeight="1" x14ac:dyDescent="0.25">
      <c r="A33">
        <v>29</v>
      </c>
      <c r="B33" s="3">
        <f>IF(Inputs!$B$28&lt;&gt;"Ready to model","PENDING INPUTS",L32)</f>
        <v>3658.7400000000116</v>
      </c>
      <c r="C33" s="3">
        <f>IF(Inputs!$B$28&lt;&gt;"Ready to model","PENDING INPUTS",M32)</f>
        <v>2297.559999999999</v>
      </c>
      <c r="D33" s="3">
        <f>IF(Inputs!$B$28&lt;&gt;"Ready to model","PENDING INPUTS",ROUND(B33*(Inputs!$B$17)/12,2))</f>
        <v>42.69</v>
      </c>
      <c r="E33" s="3">
        <f>IF(Inputs!$B$28&lt;&gt;"Ready to model","PENDING INPUTS",ROUND(C33*Inputs!$B$5/12,2))</f>
        <v>42.12</v>
      </c>
      <c r="F33" s="3">
        <f>IF(Inputs!$B$28&lt;&gt;"Ready to model","PENDING INPUTS",MIN(B33+D33,IF(A33&gt;=Inputs!$B$18,B33+D33,ROUND(IF(Inputs!$B$17=0,Inputs!$B$8*(1+Inputs!$B$19*Inputs!$B$20)/Inputs!$B$18,-PMT(Inputs!$B$17/12,Inputs!$B$18,Inputs!$B$8*(1+Inputs!$B$19*Inputs!$B$20))),2))))</f>
        <v>137.65</v>
      </c>
      <c r="G33" s="3">
        <f>IF(Inputs!$B$28&lt;&gt;"Ready to model","PENDING INPUTS",MIN(C33+E33,Inputs!$B$9))</f>
        <v>125</v>
      </c>
      <c r="H33" s="3">
        <f>IF(Inputs!$B$28&lt;&gt;"Ready to model","PENDING INPUTS",F33+G33)</f>
        <v>262.64999999999998</v>
      </c>
      <c r="I33" s="3">
        <f>IF(Inputs!$B$28&lt;&gt;"Ready to model","PENDING INPUTS",MAX(0,F33+G33-H33))</f>
        <v>0</v>
      </c>
      <c r="J33" s="3">
        <f>IF(Inputs!$B$28&lt;&gt;"Ready to model","PENDING INPUTS",IF(F33+G33&gt;H33,IF(F33+G33=0,0,H33*F33/(F33+G33)),MIN(B33+D33,F33+MAX(0,H33-F33-G33-IF((Inputs!$B$17)&lt;Inputs!$B$5,C33+E33-G33,0)))))</f>
        <v>137.65</v>
      </c>
      <c r="K33" s="3">
        <f>IF(Inputs!$B$28&lt;&gt;"Ready to model","PENDING INPUTS",MIN(C33+E33,MAX(0,H33-J33)))</f>
        <v>124.99999999999997</v>
      </c>
      <c r="L33" s="3">
        <f>IF(Inputs!$B$28&lt;&gt;"Ready to model","PENDING INPUTS",MAX(0,B33+D33-J33))</f>
        <v>3563.7800000000116</v>
      </c>
      <c r="M33" s="3">
        <f>IF(Inputs!$B$28&lt;&gt;"Ready to model","PENDING INPUTS",MAX(0,C33+E33-K33))</f>
        <v>2214.6799999999989</v>
      </c>
      <c r="N33" s="3">
        <f>IF(Inputs!$B$28&lt;&gt;"Ready to model","PENDING INPUTS",L33+M33)</f>
        <v>5778.46000000001</v>
      </c>
      <c r="O33" s="3">
        <f>IF(Inputs!$B$28&lt;&gt;"Ready to model","PENDING INPUTS",D33+E33+O32)</f>
        <v>3379.31</v>
      </c>
      <c r="P33" s="3">
        <f>IF(Inputs!$B$28&lt;&gt;"Ready to model","PENDING INPUTS",J33+K33+P32)</f>
        <v>7616.8499999999958</v>
      </c>
    </row>
    <row r="34" spans="1:16" ht="27.95" customHeight="1" x14ac:dyDescent="0.25">
      <c r="A34">
        <v>30</v>
      </c>
      <c r="B34" s="3">
        <f>IF(Inputs!$B$28&lt;&gt;"Ready to model","PENDING INPUTS",L33)</f>
        <v>3563.7800000000116</v>
      </c>
      <c r="C34" s="3">
        <f>IF(Inputs!$B$28&lt;&gt;"Ready to model","PENDING INPUTS",M33)</f>
        <v>2214.6799999999989</v>
      </c>
      <c r="D34" s="3">
        <f>IF(Inputs!$B$28&lt;&gt;"Ready to model","PENDING INPUTS",ROUND(B34*(Inputs!$B$17)/12,2))</f>
        <v>41.58</v>
      </c>
      <c r="E34" s="3">
        <f>IF(Inputs!$B$28&lt;&gt;"Ready to model","PENDING INPUTS",ROUND(C34*Inputs!$B$5/12,2))</f>
        <v>40.6</v>
      </c>
      <c r="F34" s="3">
        <f>IF(Inputs!$B$28&lt;&gt;"Ready to model","PENDING INPUTS",MIN(B34+D34,IF(A34&gt;=Inputs!$B$18,B34+D34,ROUND(IF(Inputs!$B$17=0,Inputs!$B$8*(1+Inputs!$B$19*Inputs!$B$20)/Inputs!$B$18,-PMT(Inputs!$B$17/12,Inputs!$B$18,Inputs!$B$8*(1+Inputs!$B$19*Inputs!$B$20))),2))))</f>
        <v>137.65</v>
      </c>
      <c r="G34" s="3">
        <f>IF(Inputs!$B$28&lt;&gt;"Ready to model","PENDING INPUTS",MIN(C34+E34,Inputs!$B$9))</f>
        <v>125</v>
      </c>
      <c r="H34" s="3">
        <f>IF(Inputs!$B$28&lt;&gt;"Ready to model","PENDING INPUTS",F34+G34)</f>
        <v>262.64999999999998</v>
      </c>
      <c r="I34" s="3">
        <f>IF(Inputs!$B$28&lt;&gt;"Ready to model","PENDING INPUTS",MAX(0,F34+G34-H34))</f>
        <v>0</v>
      </c>
      <c r="J34" s="3">
        <f>IF(Inputs!$B$28&lt;&gt;"Ready to model","PENDING INPUTS",IF(F34+G34&gt;H34,IF(F34+G34=0,0,H34*F34/(F34+G34)),MIN(B34+D34,F34+MAX(0,H34-F34-G34-IF((Inputs!$B$17)&lt;Inputs!$B$5,C34+E34-G34,0)))))</f>
        <v>137.65</v>
      </c>
      <c r="K34" s="3">
        <f>IF(Inputs!$B$28&lt;&gt;"Ready to model","PENDING INPUTS",MIN(C34+E34,MAX(0,H34-J34)))</f>
        <v>124.99999999999997</v>
      </c>
      <c r="L34" s="3">
        <f>IF(Inputs!$B$28&lt;&gt;"Ready to model","PENDING INPUTS",MAX(0,B34+D34-J34))</f>
        <v>3467.7100000000114</v>
      </c>
      <c r="M34" s="3">
        <f>IF(Inputs!$B$28&lt;&gt;"Ready to model","PENDING INPUTS",MAX(0,C34+E34-K34))</f>
        <v>2130.2799999999988</v>
      </c>
      <c r="N34" s="3">
        <f>IF(Inputs!$B$28&lt;&gt;"Ready to model","PENDING INPUTS",L34+M34)</f>
        <v>5597.9900000000107</v>
      </c>
      <c r="O34" s="3">
        <f>IF(Inputs!$B$28&lt;&gt;"Ready to model","PENDING INPUTS",D34+E34+O33)</f>
        <v>3461.49</v>
      </c>
      <c r="P34" s="3">
        <f>IF(Inputs!$B$28&lt;&gt;"Ready to model","PENDING INPUTS",J34+K34+P33)</f>
        <v>7879.4999999999955</v>
      </c>
    </row>
    <row r="35" spans="1:16" ht="27.95" customHeight="1" x14ac:dyDescent="0.25">
      <c r="A35">
        <v>31</v>
      </c>
      <c r="B35" s="3">
        <f>IF(Inputs!$B$28&lt;&gt;"Ready to model","PENDING INPUTS",L34)</f>
        <v>3467.7100000000114</v>
      </c>
      <c r="C35" s="3">
        <f>IF(Inputs!$B$28&lt;&gt;"Ready to model","PENDING INPUTS",M34)</f>
        <v>2130.2799999999988</v>
      </c>
      <c r="D35" s="3">
        <f>IF(Inputs!$B$28&lt;&gt;"Ready to model","PENDING INPUTS",ROUND(B35*(Inputs!$B$17)/12,2))</f>
        <v>40.46</v>
      </c>
      <c r="E35" s="3">
        <f>IF(Inputs!$B$28&lt;&gt;"Ready to model","PENDING INPUTS",ROUND(C35*Inputs!$B$5/12,2))</f>
        <v>39.06</v>
      </c>
      <c r="F35" s="3">
        <f>IF(Inputs!$B$28&lt;&gt;"Ready to model","PENDING INPUTS",MIN(B35+D35,IF(A35&gt;=Inputs!$B$18,B35+D35,ROUND(IF(Inputs!$B$17=0,Inputs!$B$8*(1+Inputs!$B$19*Inputs!$B$20)/Inputs!$B$18,-PMT(Inputs!$B$17/12,Inputs!$B$18,Inputs!$B$8*(1+Inputs!$B$19*Inputs!$B$20))),2))))</f>
        <v>137.65</v>
      </c>
      <c r="G35" s="3">
        <f>IF(Inputs!$B$28&lt;&gt;"Ready to model","PENDING INPUTS",MIN(C35+E35,Inputs!$B$9))</f>
        <v>125</v>
      </c>
      <c r="H35" s="3">
        <f>IF(Inputs!$B$28&lt;&gt;"Ready to model","PENDING INPUTS",F35+G35)</f>
        <v>262.64999999999998</v>
      </c>
      <c r="I35" s="3">
        <f>IF(Inputs!$B$28&lt;&gt;"Ready to model","PENDING INPUTS",MAX(0,F35+G35-H35))</f>
        <v>0</v>
      </c>
      <c r="J35" s="3">
        <f>IF(Inputs!$B$28&lt;&gt;"Ready to model","PENDING INPUTS",IF(F35+G35&gt;H35,IF(F35+G35=0,0,H35*F35/(F35+G35)),MIN(B35+D35,F35+MAX(0,H35-F35-G35-IF((Inputs!$B$17)&lt;Inputs!$B$5,C35+E35-G35,0)))))</f>
        <v>137.65</v>
      </c>
      <c r="K35" s="3">
        <f>IF(Inputs!$B$28&lt;&gt;"Ready to model","PENDING INPUTS",MIN(C35+E35,MAX(0,H35-J35)))</f>
        <v>124.99999999999997</v>
      </c>
      <c r="L35" s="3">
        <f>IF(Inputs!$B$28&lt;&gt;"Ready to model","PENDING INPUTS",MAX(0,B35+D35-J35))</f>
        <v>3370.5200000000114</v>
      </c>
      <c r="M35" s="3">
        <f>IF(Inputs!$B$28&lt;&gt;"Ready to model","PENDING INPUTS",MAX(0,C35+E35-K35))</f>
        <v>2044.3399999999988</v>
      </c>
      <c r="N35" s="3">
        <f>IF(Inputs!$B$28&lt;&gt;"Ready to model","PENDING INPUTS",L35+M35)</f>
        <v>5414.8600000000097</v>
      </c>
      <c r="O35" s="3">
        <f>IF(Inputs!$B$28&lt;&gt;"Ready to model","PENDING INPUTS",D35+E35+O34)</f>
        <v>3541.0099999999998</v>
      </c>
      <c r="P35" s="3">
        <f>IF(Inputs!$B$28&lt;&gt;"Ready to model","PENDING INPUTS",J35+K35+P34)</f>
        <v>8142.1499999999951</v>
      </c>
    </row>
    <row r="36" spans="1:16" ht="27.95" customHeight="1" x14ac:dyDescent="0.25">
      <c r="A36">
        <v>32</v>
      </c>
      <c r="B36" s="3">
        <f>IF(Inputs!$B$28&lt;&gt;"Ready to model","PENDING INPUTS",L35)</f>
        <v>3370.5200000000114</v>
      </c>
      <c r="C36" s="3">
        <f>IF(Inputs!$B$28&lt;&gt;"Ready to model","PENDING INPUTS",M35)</f>
        <v>2044.3399999999988</v>
      </c>
      <c r="D36" s="3">
        <f>IF(Inputs!$B$28&lt;&gt;"Ready to model","PENDING INPUTS",ROUND(B36*(Inputs!$B$17)/12,2))</f>
        <v>39.32</v>
      </c>
      <c r="E36" s="3">
        <f>IF(Inputs!$B$28&lt;&gt;"Ready to model","PENDING INPUTS",ROUND(C36*Inputs!$B$5/12,2))</f>
        <v>37.479999999999997</v>
      </c>
      <c r="F36" s="3">
        <f>IF(Inputs!$B$28&lt;&gt;"Ready to model","PENDING INPUTS",MIN(B36+D36,IF(A36&gt;=Inputs!$B$18,B36+D36,ROUND(IF(Inputs!$B$17=0,Inputs!$B$8*(1+Inputs!$B$19*Inputs!$B$20)/Inputs!$B$18,-PMT(Inputs!$B$17/12,Inputs!$B$18,Inputs!$B$8*(1+Inputs!$B$19*Inputs!$B$20))),2))))</f>
        <v>137.65</v>
      </c>
      <c r="G36" s="3">
        <f>IF(Inputs!$B$28&lt;&gt;"Ready to model","PENDING INPUTS",MIN(C36+E36,Inputs!$B$9))</f>
        <v>125</v>
      </c>
      <c r="H36" s="3">
        <f>IF(Inputs!$B$28&lt;&gt;"Ready to model","PENDING INPUTS",F36+G36)</f>
        <v>262.64999999999998</v>
      </c>
      <c r="I36" s="3">
        <f>IF(Inputs!$B$28&lt;&gt;"Ready to model","PENDING INPUTS",MAX(0,F36+G36-H36))</f>
        <v>0</v>
      </c>
      <c r="J36" s="3">
        <f>IF(Inputs!$B$28&lt;&gt;"Ready to model","PENDING INPUTS",IF(F36+G36&gt;H36,IF(F36+G36=0,0,H36*F36/(F36+G36)),MIN(B36+D36,F36+MAX(0,H36-F36-G36-IF((Inputs!$B$17)&lt;Inputs!$B$5,C36+E36-G36,0)))))</f>
        <v>137.65</v>
      </c>
      <c r="K36" s="3">
        <f>IF(Inputs!$B$28&lt;&gt;"Ready to model","PENDING INPUTS",MIN(C36+E36,MAX(0,H36-J36)))</f>
        <v>124.99999999999997</v>
      </c>
      <c r="L36" s="3">
        <f>IF(Inputs!$B$28&lt;&gt;"Ready to model","PENDING INPUTS",MAX(0,B36+D36-J36))</f>
        <v>3272.1900000000114</v>
      </c>
      <c r="M36" s="3">
        <f>IF(Inputs!$B$28&lt;&gt;"Ready to model","PENDING INPUTS",MAX(0,C36+E36-K36))</f>
        <v>1956.8199999999988</v>
      </c>
      <c r="N36" s="3">
        <f>IF(Inputs!$B$28&lt;&gt;"Ready to model","PENDING INPUTS",L36+M36)</f>
        <v>5229.0100000000102</v>
      </c>
      <c r="O36" s="3">
        <f>IF(Inputs!$B$28&lt;&gt;"Ready to model","PENDING INPUTS",D36+E36+O35)</f>
        <v>3617.81</v>
      </c>
      <c r="P36" s="3">
        <f>IF(Inputs!$B$28&lt;&gt;"Ready to model","PENDING INPUTS",J36+K36+P35)</f>
        <v>8404.7999999999956</v>
      </c>
    </row>
    <row r="37" spans="1:16" ht="27.95" customHeight="1" x14ac:dyDescent="0.25">
      <c r="A37">
        <v>33</v>
      </c>
      <c r="B37" s="3">
        <f>IF(Inputs!$B$28&lt;&gt;"Ready to model","PENDING INPUTS",L36)</f>
        <v>3272.1900000000114</v>
      </c>
      <c r="C37" s="3">
        <f>IF(Inputs!$B$28&lt;&gt;"Ready to model","PENDING INPUTS",M36)</f>
        <v>1956.8199999999988</v>
      </c>
      <c r="D37" s="3">
        <f>IF(Inputs!$B$28&lt;&gt;"Ready to model","PENDING INPUTS",ROUND(B37*(Inputs!$B$17)/12,2))</f>
        <v>38.18</v>
      </c>
      <c r="E37" s="3">
        <f>IF(Inputs!$B$28&lt;&gt;"Ready to model","PENDING INPUTS",ROUND(C37*Inputs!$B$5/12,2))</f>
        <v>35.880000000000003</v>
      </c>
      <c r="F37" s="3">
        <f>IF(Inputs!$B$28&lt;&gt;"Ready to model","PENDING INPUTS",MIN(B37+D37,IF(A37&gt;=Inputs!$B$18,B37+D37,ROUND(IF(Inputs!$B$17=0,Inputs!$B$8*(1+Inputs!$B$19*Inputs!$B$20)/Inputs!$B$18,-PMT(Inputs!$B$17/12,Inputs!$B$18,Inputs!$B$8*(1+Inputs!$B$19*Inputs!$B$20))),2))))</f>
        <v>137.65</v>
      </c>
      <c r="G37" s="3">
        <f>IF(Inputs!$B$28&lt;&gt;"Ready to model","PENDING INPUTS",MIN(C37+E37,Inputs!$B$9))</f>
        <v>125</v>
      </c>
      <c r="H37" s="3">
        <f>IF(Inputs!$B$28&lt;&gt;"Ready to model","PENDING INPUTS",F37+G37)</f>
        <v>262.64999999999998</v>
      </c>
      <c r="I37" s="3">
        <f>IF(Inputs!$B$28&lt;&gt;"Ready to model","PENDING INPUTS",MAX(0,F37+G37-H37))</f>
        <v>0</v>
      </c>
      <c r="J37" s="3">
        <f>IF(Inputs!$B$28&lt;&gt;"Ready to model","PENDING INPUTS",IF(F37+G37&gt;H37,IF(F37+G37=0,0,H37*F37/(F37+G37)),MIN(B37+D37,F37+MAX(0,H37-F37-G37-IF((Inputs!$B$17)&lt;Inputs!$B$5,C37+E37-G37,0)))))</f>
        <v>137.65</v>
      </c>
      <c r="K37" s="3">
        <f>IF(Inputs!$B$28&lt;&gt;"Ready to model","PENDING INPUTS",MIN(C37+E37,MAX(0,H37-J37)))</f>
        <v>124.99999999999997</v>
      </c>
      <c r="L37" s="3">
        <f>IF(Inputs!$B$28&lt;&gt;"Ready to model","PENDING INPUTS",MAX(0,B37+D37-J37))</f>
        <v>3172.7200000000112</v>
      </c>
      <c r="M37" s="3">
        <f>IF(Inputs!$B$28&lt;&gt;"Ready to model","PENDING INPUTS",MAX(0,C37+E37-K37))</f>
        <v>1867.6999999999989</v>
      </c>
      <c r="N37" s="3">
        <f>IF(Inputs!$B$28&lt;&gt;"Ready to model","PENDING INPUTS",L37+M37)</f>
        <v>5040.4200000000101</v>
      </c>
      <c r="O37" s="3">
        <f>IF(Inputs!$B$28&lt;&gt;"Ready to model","PENDING INPUTS",D37+E37+O36)</f>
        <v>3691.87</v>
      </c>
      <c r="P37" s="3">
        <f>IF(Inputs!$B$28&lt;&gt;"Ready to model","PENDING INPUTS",J37+K37+P36)</f>
        <v>8667.4499999999953</v>
      </c>
    </row>
    <row r="38" spans="1:16" ht="27.95" customHeight="1" x14ac:dyDescent="0.25">
      <c r="A38">
        <v>34</v>
      </c>
      <c r="B38" s="3">
        <f>IF(Inputs!$B$28&lt;&gt;"Ready to model","PENDING INPUTS",L37)</f>
        <v>3172.7200000000112</v>
      </c>
      <c r="C38" s="3">
        <f>IF(Inputs!$B$28&lt;&gt;"Ready to model","PENDING INPUTS",M37)</f>
        <v>1867.6999999999989</v>
      </c>
      <c r="D38" s="3">
        <f>IF(Inputs!$B$28&lt;&gt;"Ready to model","PENDING INPUTS",ROUND(B38*(Inputs!$B$17)/12,2))</f>
        <v>37.020000000000003</v>
      </c>
      <c r="E38" s="3">
        <f>IF(Inputs!$B$28&lt;&gt;"Ready to model","PENDING INPUTS",ROUND(C38*Inputs!$B$5/12,2))</f>
        <v>34.24</v>
      </c>
      <c r="F38" s="3">
        <f>IF(Inputs!$B$28&lt;&gt;"Ready to model","PENDING INPUTS",MIN(B38+D38,IF(A38&gt;=Inputs!$B$18,B38+D38,ROUND(IF(Inputs!$B$17=0,Inputs!$B$8*(1+Inputs!$B$19*Inputs!$B$20)/Inputs!$B$18,-PMT(Inputs!$B$17/12,Inputs!$B$18,Inputs!$B$8*(1+Inputs!$B$19*Inputs!$B$20))),2))))</f>
        <v>137.65</v>
      </c>
      <c r="G38" s="3">
        <f>IF(Inputs!$B$28&lt;&gt;"Ready to model","PENDING INPUTS",MIN(C38+E38,Inputs!$B$9))</f>
        <v>125</v>
      </c>
      <c r="H38" s="3">
        <f>IF(Inputs!$B$28&lt;&gt;"Ready to model","PENDING INPUTS",F38+G38)</f>
        <v>262.64999999999998</v>
      </c>
      <c r="I38" s="3">
        <f>IF(Inputs!$B$28&lt;&gt;"Ready to model","PENDING INPUTS",MAX(0,F38+G38-H38))</f>
        <v>0</v>
      </c>
      <c r="J38" s="3">
        <f>IF(Inputs!$B$28&lt;&gt;"Ready to model","PENDING INPUTS",IF(F38+G38&gt;H38,IF(F38+G38=0,0,H38*F38/(F38+G38)),MIN(B38+D38,F38+MAX(0,H38-F38-G38-IF((Inputs!$B$17)&lt;Inputs!$B$5,C38+E38-G38,0)))))</f>
        <v>137.65</v>
      </c>
      <c r="K38" s="3">
        <f>IF(Inputs!$B$28&lt;&gt;"Ready to model","PENDING INPUTS",MIN(C38+E38,MAX(0,H38-J38)))</f>
        <v>124.99999999999997</v>
      </c>
      <c r="L38" s="3">
        <f>IF(Inputs!$B$28&lt;&gt;"Ready to model","PENDING INPUTS",MAX(0,B38+D38-J38))</f>
        <v>3072.0900000000111</v>
      </c>
      <c r="M38" s="3">
        <f>IF(Inputs!$B$28&lt;&gt;"Ready to model","PENDING INPUTS",MAX(0,C38+E38-K38))</f>
        <v>1776.9399999999989</v>
      </c>
      <c r="N38" s="3">
        <f>IF(Inputs!$B$28&lt;&gt;"Ready to model","PENDING INPUTS",L38+M38)</f>
        <v>4849.0300000000097</v>
      </c>
      <c r="O38" s="3">
        <f>IF(Inputs!$B$28&lt;&gt;"Ready to model","PENDING INPUTS",D38+E38+O37)</f>
        <v>3763.13</v>
      </c>
      <c r="P38" s="3">
        <f>IF(Inputs!$B$28&lt;&gt;"Ready to model","PENDING INPUTS",J38+K38+P37)</f>
        <v>8930.0999999999949</v>
      </c>
    </row>
    <row r="39" spans="1:16" ht="27.95" customHeight="1" x14ac:dyDescent="0.25">
      <c r="A39">
        <v>35</v>
      </c>
      <c r="B39" s="3">
        <f>IF(Inputs!$B$28&lt;&gt;"Ready to model","PENDING INPUTS",L38)</f>
        <v>3072.0900000000111</v>
      </c>
      <c r="C39" s="3">
        <f>IF(Inputs!$B$28&lt;&gt;"Ready to model","PENDING INPUTS",M38)</f>
        <v>1776.9399999999989</v>
      </c>
      <c r="D39" s="3">
        <f>IF(Inputs!$B$28&lt;&gt;"Ready to model","PENDING INPUTS",ROUND(B39*(Inputs!$B$17)/12,2))</f>
        <v>35.840000000000003</v>
      </c>
      <c r="E39" s="3">
        <f>IF(Inputs!$B$28&lt;&gt;"Ready to model","PENDING INPUTS",ROUND(C39*Inputs!$B$5/12,2))</f>
        <v>32.58</v>
      </c>
      <c r="F39" s="3">
        <f>IF(Inputs!$B$28&lt;&gt;"Ready to model","PENDING INPUTS",MIN(B39+D39,IF(A39&gt;=Inputs!$B$18,B39+D39,ROUND(IF(Inputs!$B$17=0,Inputs!$B$8*(1+Inputs!$B$19*Inputs!$B$20)/Inputs!$B$18,-PMT(Inputs!$B$17/12,Inputs!$B$18,Inputs!$B$8*(1+Inputs!$B$19*Inputs!$B$20))),2))))</f>
        <v>137.65</v>
      </c>
      <c r="G39" s="3">
        <f>IF(Inputs!$B$28&lt;&gt;"Ready to model","PENDING INPUTS",MIN(C39+E39,Inputs!$B$9))</f>
        <v>125</v>
      </c>
      <c r="H39" s="3">
        <f>IF(Inputs!$B$28&lt;&gt;"Ready to model","PENDING INPUTS",F39+G39)</f>
        <v>262.64999999999998</v>
      </c>
      <c r="I39" s="3">
        <f>IF(Inputs!$B$28&lt;&gt;"Ready to model","PENDING INPUTS",MAX(0,F39+G39-H39))</f>
        <v>0</v>
      </c>
      <c r="J39" s="3">
        <f>IF(Inputs!$B$28&lt;&gt;"Ready to model","PENDING INPUTS",IF(F39+G39&gt;H39,IF(F39+G39=0,0,H39*F39/(F39+G39)),MIN(B39+D39,F39+MAX(0,H39-F39-G39-IF((Inputs!$B$17)&lt;Inputs!$B$5,C39+E39-G39,0)))))</f>
        <v>137.65</v>
      </c>
      <c r="K39" s="3">
        <f>IF(Inputs!$B$28&lt;&gt;"Ready to model","PENDING INPUTS",MIN(C39+E39,MAX(0,H39-J39)))</f>
        <v>124.99999999999997</v>
      </c>
      <c r="L39" s="3">
        <f>IF(Inputs!$B$28&lt;&gt;"Ready to model","PENDING INPUTS",MAX(0,B39+D39-J39))</f>
        <v>2970.2800000000111</v>
      </c>
      <c r="M39" s="3">
        <f>IF(Inputs!$B$28&lt;&gt;"Ready to model","PENDING INPUTS",MAX(0,C39+E39-K39))</f>
        <v>1684.5199999999988</v>
      </c>
      <c r="N39" s="3">
        <f>IF(Inputs!$B$28&lt;&gt;"Ready to model","PENDING INPUTS",L39+M39)</f>
        <v>4654.8000000000102</v>
      </c>
      <c r="O39" s="3">
        <f>IF(Inputs!$B$28&lt;&gt;"Ready to model","PENDING INPUTS",D39+E39+O38)</f>
        <v>3831.55</v>
      </c>
      <c r="P39" s="3">
        <f>IF(Inputs!$B$28&lt;&gt;"Ready to model","PENDING INPUTS",J39+K39+P38)</f>
        <v>9192.7499999999945</v>
      </c>
    </row>
    <row r="40" spans="1:16" ht="27.95" customHeight="1" x14ac:dyDescent="0.25">
      <c r="A40">
        <v>36</v>
      </c>
      <c r="B40" s="3">
        <f>IF(Inputs!$B$28&lt;&gt;"Ready to model","PENDING INPUTS",L39)</f>
        <v>2970.2800000000111</v>
      </c>
      <c r="C40" s="3">
        <f>IF(Inputs!$B$28&lt;&gt;"Ready to model","PENDING INPUTS",M39)</f>
        <v>1684.5199999999988</v>
      </c>
      <c r="D40" s="3">
        <f>IF(Inputs!$B$28&lt;&gt;"Ready to model","PENDING INPUTS",ROUND(B40*(Inputs!$B$17)/12,2))</f>
        <v>34.65</v>
      </c>
      <c r="E40" s="3">
        <f>IF(Inputs!$B$28&lt;&gt;"Ready to model","PENDING INPUTS",ROUND(C40*Inputs!$B$5/12,2))</f>
        <v>30.88</v>
      </c>
      <c r="F40" s="3">
        <f>IF(Inputs!$B$28&lt;&gt;"Ready to model","PENDING INPUTS",MIN(B40+D40,IF(A40&gt;=Inputs!$B$18,B40+D40,ROUND(IF(Inputs!$B$17=0,Inputs!$B$8*(1+Inputs!$B$19*Inputs!$B$20)/Inputs!$B$18,-PMT(Inputs!$B$17/12,Inputs!$B$18,Inputs!$B$8*(1+Inputs!$B$19*Inputs!$B$20))),2))))</f>
        <v>137.65</v>
      </c>
      <c r="G40" s="3">
        <f>IF(Inputs!$B$28&lt;&gt;"Ready to model","PENDING INPUTS",MIN(C40+E40,Inputs!$B$9))</f>
        <v>125</v>
      </c>
      <c r="H40" s="3">
        <f>IF(Inputs!$B$28&lt;&gt;"Ready to model","PENDING INPUTS",F40+G40)</f>
        <v>262.64999999999998</v>
      </c>
      <c r="I40" s="3">
        <f>IF(Inputs!$B$28&lt;&gt;"Ready to model","PENDING INPUTS",MAX(0,F40+G40-H40))</f>
        <v>0</v>
      </c>
      <c r="J40" s="3">
        <f>IF(Inputs!$B$28&lt;&gt;"Ready to model","PENDING INPUTS",IF(F40+G40&gt;H40,IF(F40+G40=0,0,H40*F40/(F40+G40)),MIN(B40+D40,F40+MAX(0,H40-F40-G40-IF((Inputs!$B$17)&lt;Inputs!$B$5,C40+E40-G40,0)))))</f>
        <v>137.65</v>
      </c>
      <c r="K40" s="3">
        <f>IF(Inputs!$B$28&lt;&gt;"Ready to model","PENDING INPUTS",MIN(C40+E40,MAX(0,H40-J40)))</f>
        <v>124.99999999999997</v>
      </c>
      <c r="L40" s="3">
        <f>IF(Inputs!$B$28&lt;&gt;"Ready to model","PENDING INPUTS",MAX(0,B40+D40-J40))</f>
        <v>2867.2800000000111</v>
      </c>
      <c r="M40" s="3">
        <f>IF(Inputs!$B$28&lt;&gt;"Ready to model","PENDING INPUTS",MAX(0,C40+E40-K40))</f>
        <v>1590.399999999999</v>
      </c>
      <c r="N40" s="3">
        <f>IF(Inputs!$B$28&lt;&gt;"Ready to model","PENDING INPUTS",L40+M40)</f>
        <v>4457.6800000000103</v>
      </c>
      <c r="O40" s="3">
        <f>IF(Inputs!$B$28&lt;&gt;"Ready to model","PENDING INPUTS",D40+E40+O39)</f>
        <v>3897.0800000000004</v>
      </c>
      <c r="P40" s="3">
        <f>IF(Inputs!$B$28&lt;&gt;"Ready to model","PENDING INPUTS",J40+K40+P39)</f>
        <v>9455.3999999999942</v>
      </c>
    </row>
    <row r="41" spans="1:16" ht="27.95" customHeight="1" x14ac:dyDescent="0.25">
      <c r="A41">
        <v>37</v>
      </c>
      <c r="B41" s="3">
        <f>IF(Inputs!$B$28&lt;&gt;"Ready to model","PENDING INPUTS",L40)</f>
        <v>2867.2800000000111</v>
      </c>
      <c r="C41" s="3">
        <f>IF(Inputs!$B$28&lt;&gt;"Ready to model","PENDING INPUTS",M40)</f>
        <v>1590.399999999999</v>
      </c>
      <c r="D41" s="3">
        <f>IF(Inputs!$B$28&lt;&gt;"Ready to model","PENDING INPUTS",ROUND(B41*(Inputs!$B$17)/12,2))</f>
        <v>33.450000000000003</v>
      </c>
      <c r="E41" s="3">
        <f>IF(Inputs!$B$28&lt;&gt;"Ready to model","PENDING INPUTS",ROUND(C41*Inputs!$B$5/12,2))</f>
        <v>29.16</v>
      </c>
      <c r="F41" s="3">
        <f>IF(Inputs!$B$28&lt;&gt;"Ready to model","PENDING INPUTS",MIN(B41+D41,IF(A41&gt;=Inputs!$B$18,B41+D41,ROUND(IF(Inputs!$B$17=0,Inputs!$B$8*(1+Inputs!$B$19*Inputs!$B$20)/Inputs!$B$18,-PMT(Inputs!$B$17/12,Inputs!$B$18,Inputs!$B$8*(1+Inputs!$B$19*Inputs!$B$20))),2))))</f>
        <v>137.65</v>
      </c>
      <c r="G41" s="3">
        <f>IF(Inputs!$B$28&lt;&gt;"Ready to model","PENDING INPUTS",MIN(C41+E41,Inputs!$B$9))</f>
        <v>125</v>
      </c>
      <c r="H41" s="3">
        <f>IF(Inputs!$B$28&lt;&gt;"Ready to model","PENDING INPUTS",F41+G41)</f>
        <v>262.64999999999998</v>
      </c>
      <c r="I41" s="3">
        <f>IF(Inputs!$B$28&lt;&gt;"Ready to model","PENDING INPUTS",MAX(0,F41+G41-H41))</f>
        <v>0</v>
      </c>
      <c r="J41" s="3">
        <f>IF(Inputs!$B$28&lt;&gt;"Ready to model","PENDING INPUTS",IF(F41+G41&gt;H41,IF(F41+G41=0,0,H41*F41/(F41+G41)),MIN(B41+D41,F41+MAX(0,H41-F41-G41-IF((Inputs!$B$17)&lt;Inputs!$B$5,C41+E41-G41,0)))))</f>
        <v>137.65</v>
      </c>
      <c r="K41" s="3">
        <f>IF(Inputs!$B$28&lt;&gt;"Ready to model","PENDING INPUTS",MIN(C41+E41,MAX(0,H41-J41)))</f>
        <v>124.99999999999997</v>
      </c>
      <c r="L41" s="3">
        <f>IF(Inputs!$B$28&lt;&gt;"Ready to model","PENDING INPUTS",MAX(0,B41+D41-J41))</f>
        <v>2763.0800000000108</v>
      </c>
      <c r="M41" s="3">
        <f>IF(Inputs!$B$28&lt;&gt;"Ready to model","PENDING INPUTS",MAX(0,C41+E41-K41))</f>
        <v>1494.559999999999</v>
      </c>
      <c r="N41" s="3">
        <f>IF(Inputs!$B$28&lt;&gt;"Ready to model","PENDING INPUTS",L41+M41)</f>
        <v>4257.6400000000103</v>
      </c>
      <c r="O41" s="3">
        <f>IF(Inputs!$B$28&lt;&gt;"Ready to model","PENDING INPUTS",D41+E41+O40)</f>
        <v>3959.6900000000005</v>
      </c>
      <c r="P41" s="3">
        <f>IF(Inputs!$B$28&lt;&gt;"Ready to model","PENDING INPUTS",J41+K41+P40)</f>
        <v>9718.0499999999938</v>
      </c>
    </row>
    <row r="42" spans="1:16" ht="27.95" customHeight="1" x14ac:dyDescent="0.25">
      <c r="A42">
        <v>38</v>
      </c>
      <c r="B42" s="3">
        <f>IF(Inputs!$B$28&lt;&gt;"Ready to model","PENDING INPUTS",L41)</f>
        <v>2763.0800000000108</v>
      </c>
      <c r="C42" s="3">
        <f>IF(Inputs!$B$28&lt;&gt;"Ready to model","PENDING INPUTS",M41)</f>
        <v>1494.559999999999</v>
      </c>
      <c r="D42" s="3">
        <f>IF(Inputs!$B$28&lt;&gt;"Ready to model","PENDING INPUTS",ROUND(B42*(Inputs!$B$17)/12,2))</f>
        <v>32.24</v>
      </c>
      <c r="E42" s="3">
        <f>IF(Inputs!$B$28&lt;&gt;"Ready to model","PENDING INPUTS",ROUND(C42*Inputs!$B$5/12,2))</f>
        <v>27.4</v>
      </c>
      <c r="F42" s="3">
        <f>IF(Inputs!$B$28&lt;&gt;"Ready to model","PENDING INPUTS",MIN(B42+D42,IF(A42&gt;=Inputs!$B$18,B42+D42,ROUND(IF(Inputs!$B$17=0,Inputs!$B$8*(1+Inputs!$B$19*Inputs!$B$20)/Inputs!$B$18,-PMT(Inputs!$B$17/12,Inputs!$B$18,Inputs!$B$8*(1+Inputs!$B$19*Inputs!$B$20))),2))))</f>
        <v>137.65</v>
      </c>
      <c r="G42" s="3">
        <f>IF(Inputs!$B$28&lt;&gt;"Ready to model","PENDING INPUTS",MIN(C42+E42,Inputs!$B$9))</f>
        <v>125</v>
      </c>
      <c r="H42" s="3">
        <f>IF(Inputs!$B$28&lt;&gt;"Ready to model","PENDING INPUTS",F42+G42)</f>
        <v>262.64999999999998</v>
      </c>
      <c r="I42" s="3">
        <f>IF(Inputs!$B$28&lt;&gt;"Ready to model","PENDING INPUTS",MAX(0,F42+G42-H42))</f>
        <v>0</v>
      </c>
      <c r="J42" s="3">
        <f>IF(Inputs!$B$28&lt;&gt;"Ready to model","PENDING INPUTS",IF(F42+G42&gt;H42,IF(F42+G42=0,0,H42*F42/(F42+G42)),MIN(B42+D42,F42+MAX(0,H42-F42-G42-IF((Inputs!$B$17)&lt;Inputs!$B$5,C42+E42-G42,0)))))</f>
        <v>137.65</v>
      </c>
      <c r="K42" s="3">
        <f>IF(Inputs!$B$28&lt;&gt;"Ready to model","PENDING INPUTS",MIN(C42+E42,MAX(0,H42-J42)))</f>
        <v>124.99999999999997</v>
      </c>
      <c r="L42" s="3">
        <f>IF(Inputs!$B$28&lt;&gt;"Ready to model","PENDING INPUTS",MAX(0,B42+D42-J42))</f>
        <v>2657.6700000000105</v>
      </c>
      <c r="M42" s="3">
        <f>IF(Inputs!$B$28&lt;&gt;"Ready to model","PENDING INPUTS",MAX(0,C42+E42-K42))</f>
        <v>1396.9599999999991</v>
      </c>
      <c r="N42" s="3">
        <f>IF(Inputs!$B$28&lt;&gt;"Ready to model","PENDING INPUTS",L42+M42)</f>
        <v>4054.6300000000097</v>
      </c>
      <c r="O42" s="3">
        <f>IF(Inputs!$B$28&lt;&gt;"Ready to model","PENDING INPUTS",D42+E42+O41)</f>
        <v>4019.3300000000004</v>
      </c>
      <c r="P42" s="3">
        <f>IF(Inputs!$B$28&lt;&gt;"Ready to model","PENDING INPUTS",J42+K42+P41)</f>
        <v>9980.6999999999935</v>
      </c>
    </row>
    <row r="43" spans="1:16" ht="27.95" customHeight="1" x14ac:dyDescent="0.25">
      <c r="A43">
        <v>39</v>
      </c>
      <c r="B43" s="3">
        <f>IF(Inputs!$B$28&lt;&gt;"Ready to model","PENDING INPUTS",L42)</f>
        <v>2657.6700000000105</v>
      </c>
      <c r="C43" s="3">
        <f>IF(Inputs!$B$28&lt;&gt;"Ready to model","PENDING INPUTS",M42)</f>
        <v>1396.9599999999991</v>
      </c>
      <c r="D43" s="3">
        <f>IF(Inputs!$B$28&lt;&gt;"Ready to model","PENDING INPUTS",ROUND(B43*(Inputs!$B$17)/12,2))</f>
        <v>31.01</v>
      </c>
      <c r="E43" s="3">
        <f>IF(Inputs!$B$28&lt;&gt;"Ready to model","PENDING INPUTS",ROUND(C43*Inputs!$B$5/12,2))</f>
        <v>25.61</v>
      </c>
      <c r="F43" s="3">
        <f>IF(Inputs!$B$28&lt;&gt;"Ready to model","PENDING INPUTS",MIN(B43+D43,IF(A43&gt;=Inputs!$B$18,B43+D43,ROUND(IF(Inputs!$B$17=0,Inputs!$B$8*(1+Inputs!$B$19*Inputs!$B$20)/Inputs!$B$18,-PMT(Inputs!$B$17/12,Inputs!$B$18,Inputs!$B$8*(1+Inputs!$B$19*Inputs!$B$20))),2))))</f>
        <v>137.65</v>
      </c>
      <c r="G43" s="3">
        <f>IF(Inputs!$B$28&lt;&gt;"Ready to model","PENDING INPUTS",MIN(C43+E43,Inputs!$B$9))</f>
        <v>125</v>
      </c>
      <c r="H43" s="3">
        <f>IF(Inputs!$B$28&lt;&gt;"Ready to model","PENDING INPUTS",F43+G43)</f>
        <v>262.64999999999998</v>
      </c>
      <c r="I43" s="3">
        <f>IF(Inputs!$B$28&lt;&gt;"Ready to model","PENDING INPUTS",MAX(0,F43+G43-H43))</f>
        <v>0</v>
      </c>
      <c r="J43" s="3">
        <f>IF(Inputs!$B$28&lt;&gt;"Ready to model","PENDING INPUTS",IF(F43+G43&gt;H43,IF(F43+G43=0,0,H43*F43/(F43+G43)),MIN(B43+D43,F43+MAX(0,H43-F43-G43-IF((Inputs!$B$17)&lt;Inputs!$B$5,C43+E43-G43,0)))))</f>
        <v>137.65</v>
      </c>
      <c r="K43" s="3">
        <f>IF(Inputs!$B$28&lt;&gt;"Ready to model","PENDING INPUTS",MIN(C43+E43,MAX(0,H43-J43)))</f>
        <v>124.99999999999997</v>
      </c>
      <c r="L43" s="3">
        <f>IF(Inputs!$B$28&lt;&gt;"Ready to model","PENDING INPUTS",MAX(0,B43+D43-J43))</f>
        <v>2551.0300000000107</v>
      </c>
      <c r="M43" s="3">
        <f>IF(Inputs!$B$28&lt;&gt;"Ready to model","PENDING INPUTS",MAX(0,C43+E43-K43))</f>
        <v>1297.569999999999</v>
      </c>
      <c r="N43" s="3">
        <f>IF(Inputs!$B$28&lt;&gt;"Ready to model","PENDING INPUTS",L43+M43)</f>
        <v>3848.6000000000095</v>
      </c>
      <c r="O43" s="3">
        <f>IF(Inputs!$B$28&lt;&gt;"Ready to model","PENDING INPUTS",D43+E43+O42)</f>
        <v>4075.9500000000003</v>
      </c>
      <c r="P43" s="3">
        <f>IF(Inputs!$B$28&lt;&gt;"Ready to model","PENDING INPUTS",J43+K43+P42)</f>
        <v>10243.349999999993</v>
      </c>
    </row>
    <row r="44" spans="1:16" ht="27.95" customHeight="1" x14ac:dyDescent="0.25">
      <c r="A44">
        <v>40</v>
      </c>
      <c r="B44" s="3">
        <f>IF(Inputs!$B$28&lt;&gt;"Ready to model","PENDING INPUTS",L43)</f>
        <v>2551.0300000000107</v>
      </c>
      <c r="C44" s="3">
        <f>IF(Inputs!$B$28&lt;&gt;"Ready to model","PENDING INPUTS",M43)</f>
        <v>1297.569999999999</v>
      </c>
      <c r="D44" s="3">
        <f>IF(Inputs!$B$28&lt;&gt;"Ready to model","PENDING INPUTS",ROUND(B44*(Inputs!$B$17)/12,2))</f>
        <v>29.76</v>
      </c>
      <c r="E44" s="3">
        <f>IF(Inputs!$B$28&lt;&gt;"Ready to model","PENDING INPUTS",ROUND(C44*Inputs!$B$5/12,2))</f>
        <v>23.79</v>
      </c>
      <c r="F44" s="3">
        <f>IF(Inputs!$B$28&lt;&gt;"Ready to model","PENDING INPUTS",MIN(B44+D44,IF(A44&gt;=Inputs!$B$18,B44+D44,ROUND(IF(Inputs!$B$17=0,Inputs!$B$8*(1+Inputs!$B$19*Inputs!$B$20)/Inputs!$B$18,-PMT(Inputs!$B$17/12,Inputs!$B$18,Inputs!$B$8*(1+Inputs!$B$19*Inputs!$B$20))),2))))</f>
        <v>137.65</v>
      </c>
      <c r="G44" s="3">
        <f>IF(Inputs!$B$28&lt;&gt;"Ready to model","PENDING INPUTS",MIN(C44+E44,Inputs!$B$9))</f>
        <v>125</v>
      </c>
      <c r="H44" s="3">
        <f>IF(Inputs!$B$28&lt;&gt;"Ready to model","PENDING INPUTS",F44+G44)</f>
        <v>262.64999999999998</v>
      </c>
      <c r="I44" s="3">
        <f>IF(Inputs!$B$28&lt;&gt;"Ready to model","PENDING INPUTS",MAX(0,F44+G44-H44))</f>
        <v>0</v>
      </c>
      <c r="J44" s="3">
        <f>IF(Inputs!$B$28&lt;&gt;"Ready to model","PENDING INPUTS",IF(F44+G44&gt;H44,IF(F44+G44=0,0,H44*F44/(F44+G44)),MIN(B44+D44,F44+MAX(0,H44-F44-G44-IF((Inputs!$B$17)&lt;Inputs!$B$5,C44+E44-G44,0)))))</f>
        <v>137.65</v>
      </c>
      <c r="K44" s="3">
        <f>IF(Inputs!$B$28&lt;&gt;"Ready to model","PENDING INPUTS",MIN(C44+E44,MAX(0,H44-J44)))</f>
        <v>124.99999999999997</v>
      </c>
      <c r="L44" s="3">
        <f>IF(Inputs!$B$28&lt;&gt;"Ready to model","PENDING INPUTS",MAX(0,B44+D44-J44))</f>
        <v>2443.1400000000108</v>
      </c>
      <c r="M44" s="3">
        <f>IF(Inputs!$B$28&lt;&gt;"Ready to model","PENDING INPUTS",MAX(0,C44+E44-K44))</f>
        <v>1196.359999999999</v>
      </c>
      <c r="N44" s="3">
        <f>IF(Inputs!$B$28&lt;&gt;"Ready to model","PENDING INPUTS",L44+M44)</f>
        <v>3639.50000000001</v>
      </c>
      <c r="O44" s="3">
        <f>IF(Inputs!$B$28&lt;&gt;"Ready to model","PENDING INPUTS",D44+E44+O43)</f>
        <v>4129.5</v>
      </c>
      <c r="P44" s="3">
        <f>IF(Inputs!$B$28&lt;&gt;"Ready to model","PENDING INPUTS",J44+K44+P43)</f>
        <v>10505.999999999993</v>
      </c>
    </row>
    <row r="45" spans="1:16" ht="27.95" customHeight="1" x14ac:dyDescent="0.25">
      <c r="A45">
        <v>41</v>
      </c>
      <c r="B45" s="3">
        <f>IF(Inputs!$B$28&lt;&gt;"Ready to model","PENDING INPUTS",L44)</f>
        <v>2443.1400000000108</v>
      </c>
      <c r="C45" s="3">
        <f>IF(Inputs!$B$28&lt;&gt;"Ready to model","PENDING INPUTS",M44)</f>
        <v>1196.359999999999</v>
      </c>
      <c r="D45" s="3">
        <f>IF(Inputs!$B$28&lt;&gt;"Ready to model","PENDING INPUTS",ROUND(B45*(Inputs!$B$17)/12,2))</f>
        <v>28.5</v>
      </c>
      <c r="E45" s="3">
        <f>IF(Inputs!$B$28&lt;&gt;"Ready to model","PENDING INPUTS",ROUND(C45*Inputs!$B$5/12,2))</f>
        <v>21.93</v>
      </c>
      <c r="F45" s="3">
        <f>IF(Inputs!$B$28&lt;&gt;"Ready to model","PENDING INPUTS",MIN(B45+D45,IF(A45&gt;=Inputs!$B$18,B45+D45,ROUND(IF(Inputs!$B$17=0,Inputs!$B$8*(1+Inputs!$B$19*Inputs!$B$20)/Inputs!$B$18,-PMT(Inputs!$B$17/12,Inputs!$B$18,Inputs!$B$8*(1+Inputs!$B$19*Inputs!$B$20))),2))))</f>
        <v>137.65</v>
      </c>
      <c r="G45" s="3">
        <f>IF(Inputs!$B$28&lt;&gt;"Ready to model","PENDING INPUTS",MIN(C45+E45,Inputs!$B$9))</f>
        <v>125</v>
      </c>
      <c r="H45" s="3">
        <f>IF(Inputs!$B$28&lt;&gt;"Ready to model","PENDING INPUTS",F45+G45)</f>
        <v>262.64999999999998</v>
      </c>
      <c r="I45" s="3">
        <f>IF(Inputs!$B$28&lt;&gt;"Ready to model","PENDING INPUTS",MAX(0,F45+G45-H45))</f>
        <v>0</v>
      </c>
      <c r="J45" s="3">
        <f>IF(Inputs!$B$28&lt;&gt;"Ready to model","PENDING INPUTS",IF(F45+G45&gt;H45,IF(F45+G45=0,0,H45*F45/(F45+G45)),MIN(B45+D45,F45+MAX(0,H45-F45-G45-IF((Inputs!$B$17)&lt;Inputs!$B$5,C45+E45-G45,0)))))</f>
        <v>137.65</v>
      </c>
      <c r="K45" s="3">
        <f>IF(Inputs!$B$28&lt;&gt;"Ready to model","PENDING INPUTS",MIN(C45+E45,MAX(0,H45-J45)))</f>
        <v>124.99999999999997</v>
      </c>
      <c r="L45" s="3">
        <f>IF(Inputs!$B$28&lt;&gt;"Ready to model","PENDING INPUTS",MAX(0,B45+D45-J45))</f>
        <v>2333.9900000000107</v>
      </c>
      <c r="M45" s="3">
        <f>IF(Inputs!$B$28&lt;&gt;"Ready to model","PENDING INPUTS",MAX(0,C45+E45-K45))</f>
        <v>1093.2899999999991</v>
      </c>
      <c r="N45" s="3">
        <f>IF(Inputs!$B$28&lt;&gt;"Ready to model","PENDING INPUTS",L45+M45)</f>
        <v>3427.2800000000097</v>
      </c>
      <c r="O45" s="3">
        <f>IF(Inputs!$B$28&lt;&gt;"Ready to model","PENDING INPUTS",D45+E45+O44)</f>
        <v>4179.93</v>
      </c>
      <c r="P45" s="3">
        <f>IF(Inputs!$B$28&lt;&gt;"Ready to model","PENDING INPUTS",J45+K45+P44)</f>
        <v>10768.649999999992</v>
      </c>
    </row>
    <row r="46" spans="1:16" ht="27.95" customHeight="1" x14ac:dyDescent="0.25">
      <c r="A46">
        <v>42</v>
      </c>
      <c r="B46" s="3">
        <f>IF(Inputs!$B$28&lt;&gt;"Ready to model","PENDING INPUTS",L45)</f>
        <v>2333.9900000000107</v>
      </c>
      <c r="C46" s="3">
        <f>IF(Inputs!$B$28&lt;&gt;"Ready to model","PENDING INPUTS",M45)</f>
        <v>1093.2899999999991</v>
      </c>
      <c r="D46" s="3">
        <f>IF(Inputs!$B$28&lt;&gt;"Ready to model","PENDING INPUTS",ROUND(B46*(Inputs!$B$17)/12,2))</f>
        <v>27.23</v>
      </c>
      <c r="E46" s="3">
        <f>IF(Inputs!$B$28&lt;&gt;"Ready to model","PENDING INPUTS",ROUND(C46*Inputs!$B$5/12,2))</f>
        <v>20.04</v>
      </c>
      <c r="F46" s="3">
        <f>IF(Inputs!$B$28&lt;&gt;"Ready to model","PENDING INPUTS",MIN(B46+D46,IF(A46&gt;=Inputs!$B$18,B46+D46,ROUND(IF(Inputs!$B$17=0,Inputs!$B$8*(1+Inputs!$B$19*Inputs!$B$20)/Inputs!$B$18,-PMT(Inputs!$B$17/12,Inputs!$B$18,Inputs!$B$8*(1+Inputs!$B$19*Inputs!$B$20))),2))))</f>
        <v>137.65</v>
      </c>
      <c r="G46" s="3">
        <f>IF(Inputs!$B$28&lt;&gt;"Ready to model","PENDING INPUTS",MIN(C46+E46,Inputs!$B$9))</f>
        <v>125</v>
      </c>
      <c r="H46" s="3">
        <f>IF(Inputs!$B$28&lt;&gt;"Ready to model","PENDING INPUTS",F46+G46)</f>
        <v>262.64999999999998</v>
      </c>
      <c r="I46" s="3">
        <f>IF(Inputs!$B$28&lt;&gt;"Ready to model","PENDING INPUTS",MAX(0,F46+G46-H46))</f>
        <v>0</v>
      </c>
      <c r="J46" s="3">
        <f>IF(Inputs!$B$28&lt;&gt;"Ready to model","PENDING INPUTS",IF(F46+G46&gt;H46,IF(F46+G46=0,0,H46*F46/(F46+G46)),MIN(B46+D46,F46+MAX(0,H46-F46-G46-IF((Inputs!$B$17)&lt;Inputs!$B$5,C46+E46-G46,0)))))</f>
        <v>137.65</v>
      </c>
      <c r="K46" s="3">
        <f>IF(Inputs!$B$28&lt;&gt;"Ready to model","PENDING INPUTS",MIN(C46+E46,MAX(0,H46-J46)))</f>
        <v>124.99999999999997</v>
      </c>
      <c r="L46" s="3">
        <f>IF(Inputs!$B$28&lt;&gt;"Ready to model","PENDING INPUTS",MAX(0,B46+D46-J46))</f>
        <v>2223.5700000000106</v>
      </c>
      <c r="M46" s="3">
        <f>IF(Inputs!$B$28&lt;&gt;"Ready to model","PENDING INPUTS",MAX(0,C46+E46-K46))</f>
        <v>988.32999999999902</v>
      </c>
      <c r="N46" s="3">
        <f>IF(Inputs!$B$28&lt;&gt;"Ready to model","PENDING INPUTS",L46+M46)</f>
        <v>3211.9000000000096</v>
      </c>
      <c r="O46" s="3">
        <f>IF(Inputs!$B$28&lt;&gt;"Ready to model","PENDING INPUTS",D46+E46+O45)</f>
        <v>4227.2000000000007</v>
      </c>
      <c r="P46" s="3">
        <f>IF(Inputs!$B$28&lt;&gt;"Ready to model","PENDING INPUTS",J46+K46+P45)</f>
        <v>11031.299999999992</v>
      </c>
    </row>
    <row r="47" spans="1:16" ht="27.95" customHeight="1" x14ac:dyDescent="0.25">
      <c r="A47">
        <v>43</v>
      </c>
      <c r="B47" s="3">
        <f>IF(Inputs!$B$28&lt;&gt;"Ready to model","PENDING INPUTS",L46)</f>
        <v>2223.5700000000106</v>
      </c>
      <c r="C47" s="3">
        <f>IF(Inputs!$B$28&lt;&gt;"Ready to model","PENDING INPUTS",M46)</f>
        <v>988.32999999999902</v>
      </c>
      <c r="D47" s="3">
        <f>IF(Inputs!$B$28&lt;&gt;"Ready to model","PENDING INPUTS",ROUND(B47*(Inputs!$B$17)/12,2))</f>
        <v>25.94</v>
      </c>
      <c r="E47" s="3">
        <f>IF(Inputs!$B$28&lt;&gt;"Ready to model","PENDING INPUTS",ROUND(C47*Inputs!$B$5/12,2))</f>
        <v>18.12</v>
      </c>
      <c r="F47" s="3">
        <f>IF(Inputs!$B$28&lt;&gt;"Ready to model","PENDING INPUTS",MIN(B47+D47,IF(A47&gt;=Inputs!$B$18,B47+D47,ROUND(IF(Inputs!$B$17=0,Inputs!$B$8*(1+Inputs!$B$19*Inputs!$B$20)/Inputs!$B$18,-PMT(Inputs!$B$17/12,Inputs!$B$18,Inputs!$B$8*(1+Inputs!$B$19*Inputs!$B$20))),2))))</f>
        <v>137.65</v>
      </c>
      <c r="G47" s="3">
        <f>IF(Inputs!$B$28&lt;&gt;"Ready to model","PENDING INPUTS",MIN(C47+E47,Inputs!$B$9))</f>
        <v>125</v>
      </c>
      <c r="H47" s="3">
        <f>IF(Inputs!$B$28&lt;&gt;"Ready to model","PENDING INPUTS",F47+G47)</f>
        <v>262.64999999999998</v>
      </c>
      <c r="I47" s="3">
        <f>IF(Inputs!$B$28&lt;&gt;"Ready to model","PENDING INPUTS",MAX(0,F47+G47-H47))</f>
        <v>0</v>
      </c>
      <c r="J47" s="3">
        <f>IF(Inputs!$B$28&lt;&gt;"Ready to model","PENDING INPUTS",IF(F47+G47&gt;H47,IF(F47+G47=0,0,H47*F47/(F47+G47)),MIN(B47+D47,F47+MAX(0,H47-F47-G47-IF((Inputs!$B$17)&lt;Inputs!$B$5,C47+E47-G47,0)))))</f>
        <v>137.65</v>
      </c>
      <c r="K47" s="3">
        <f>IF(Inputs!$B$28&lt;&gt;"Ready to model","PENDING INPUTS",MIN(C47+E47,MAX(0,H47-J47)))</f>
        <v>124.99999999999997</v>
      </c>
      <c r="L47" s="3">
        <f>IF(Inputs!$B$28&lt;&gt;"Ready to model","PENDING INPUTS",MAX(0,B47+D47-J47))</f>
        <v>2111.8600000000106</v>
      </c>
      <c r="M47" s="3">
        <f>IF(Inputs!$B$28&lt;&gt;"Ready to model","PENDING INPUTS",MAX(0,C47+E47-K47))</f>
        <v>881.44999999999902</v>
      </c>
      <c r="N47" s="3">
        <f>IF(Inputs!$B$28&lt;&gt;"Ready to model","PENDING INPUTS",L47+M47)</f>
        <v>2993.3100000000095</v>
      </c>
      <c r="O47" s="3">
        <f>IF(Inputs!$B$28&lt;&gt;"Ready to model","PENDING INPUTS",D47+E47+O46)</f>
        <v>4271.2600000000011</v>
      </c>
      <c r="P47" s="3">
        <f>IF(Inputs!$B$28&lt;&gt;"Ready to model","PENDING INPUTS",J47+K47+P46)</f>
        <v>11293.949999999992</v>
      </c>
    </row>
    <row r="48" spans="1:16" ht="27.95" customHeight="1" x14ac:dyDescent="0.25">
      <c r="A48">
        <v>44</v>
      </c>
      <c r="B48" s="3">
        <f>IF(Inputs!$B$28&lt;&gt;"Ready to model","PENDING INPUTS",L47)</f>
        <v>2111.8600000000106</v>
      </c>
      <c r="C48" s="3">
        <f>IF(Inputs!$B$28&lt;&gt;"Ready to model","PENDING INPUTS",M47)</f>
        <v>881.44999999999902</v>
      </c>
      <c r="D48" s="3">
        <f>IF(Inputs!$B$28&lt;&gt;"Ready to model","PENDING INPUTS",ROUND(B48*(Inputs!$B$17)/12,2))</f>
        <v>24.64</v>
      </c>
      <c r="E48" s="3">
        <f>IF(Inputs!$B$28&lt;&gt;"Ready to model","PENDING INPUTS",ROUND(C48*Inputs!$B$5/12,2))</f>
        <v>16.16</v>
      </c>
      <c r="F48" s="3">
        <f>IF(Inputs!$B$28&lt;&gt;"Ready to model","PENDING INPUTS",MIN(B48+D48,IF(A48&gt;=Inputs!$B$18,B48+D48,ROUND(IF(Inputs!$B$17=0,Inputs!$B$8*(1+Inputs!$B$19*Inputs!$B$20)/Inputs!$B$18,-PMT(Inputs!$B$17/12,Inputs!$B$18,Inputs!$B$8*(1+Inputs!$B$19*Inputs!$B$20))),2))))</f>
        <v>137.65</v>
      </c>
      <c r="G48" s="3">
        <f>IF(Inputs!$B$28&lt;&gt;"Ready to model","PENDING INPUTS",MIN(C48+E48,Inputs!$B$9))</f>
        <v>125</v>
      </c>
      <c r="H48" s="3">
        <f>IF(Inputs!$B$28&lt;&gt;"Ready to model","PENDING INPUTS",F48+G48)</f>
        <v>262.64999999999998</v>
      </c>
      <c r="I48" s="3">
        <f>IF(Inputs!$B$28&lt;&gt;"Ready to model","PENDING INPUTS",MAX(0,F48+G48-H48))</f>
        <v>0</v>
      </c>
      <c r="J48" s="3">
        <f>IF(Inputs!$B$28&lt;&gt;"Ready to model","PENDING INPUTS",IF(F48+G48&gt;H48,IF(F48+G48=0,0,H48*F48/(F48+G48)),MIN(B48+D48,F48+MAX(0,H48-F48-G48-IF((Inputs!$B$17)&lt;Inputs!$B$5,C48+E48-G48,0)))))</f>
        <v>137.65</v>
      </c>
      <c r="K48" s="3">
        <f>IF(Inputs!$B$28&lt;&gt;"Ready to model","PENDING INPUTS",MIN(C48+E48,MAX(0,H48-J48)))</f>
        <v>124.99999999999997</v>
      </c>
      <c r="L48" s="3">
        <f>IF(Inputs!$B$28&lt;&gt;"Ready to model","PENDING INPUTS",MAX(0,B48+D48-J48))</f>
        <v>1998.8500000000104</v>
      </c>
      <c r="M48" s="3">
        <f>IF(Inputs!$B$28&lt;&gt;"Ready to model","PENDING INPUTS",MAX(0,C48+E48-K48))</f>
        <v>772.60999999999899</v>
      </c>
      <c r="N48" s="3">
        <f>IF(Inputs!$B$28&lt;&gt;"Ready to model","PENDING INPUTS",L48+M48)</f>
        <v>2771.4600000000091</v>
      </c>
      <c r="O48" s="3">
        <f>IF(Inputs!$B$28&lt;&gt;"Ready to model","PENDING INPUTS",D48+E48+O47)</f>
        <v>4312.0600000000013</v>
      </c>
      <c r="P48" s="3">
        <f>IF(Inputs!$B$28&lt;&gt;"Ready to model","PENDING INPUTS",J48+K48+P47)</f>
        <v>11556.599999999991</v>
      </c>
    </row>
    <row r="49" spans="1:16" ht="27.95" customHeight="1" x14ac:dyDescent="0.25">
      <c r="A49">
        <v>45</v>
      </c>
      <c r="B49" s="3">
        <f>IF(Inputs!$B$28&lt;&gt;"Ready to model","PENDING INPUTS",L48)</f>
        <v>1998.8500000000104</v>
      </c>
      <c r="C49" s="3">
        <f>IF(Inputs!$B$28&lt;&gt;"Ready to model","PENDING INPUTS",M48)</f>
        <v>772.60999999999899</v>
      </c>
      <c r="D49" s="3">
        <f>IF(Inputs!$B$28&lt;&gt;"Ready to model","PENDING INPUTS",ROUND(B49*(Inputs!$B$17)/12,2))</f>
        <v>23.32</v>
      </c>
      <c r="E49" s="3">
        <f>IF(Inputs!$B$28&lt;&gt;"Ready to model","PENDING INPUTS",ROUND(C49*Inputs!$B$5/12,2))</f>
        <v>14.16</v>
      </c>
      <c r="F49" s="3">
        <f>IF(Inputs!$B$28&lt;&gt;"Ready to model","PENDING INPUTS",MIN(B49+D49,IF(A49&gt;=Inputs!$B$18,B49+D49,ROUND(IF(Inputs!$B$17=0,Inputs!$B$8*(1+Inputs!$B$19*Inputs!$B$20)/Inputs!$B$18,-PMT(Inputs!$B$17/12,Inputs!$B$18,Inputs!$B$8*(1+Inputs!$B$19*Inputs!$B$20))),2))))</f>
        <v>137.65</v>
      </c>
      <c r="G49" s="3">
        <f>IF(Inputs!$B$28&lt;&gt;"Ready to model","PENDING INPUTS",MIN(C49+E49,Inputs!$B$9))</f>
        <v>125</v>
      </c>
      <c r="H49" s="3">
        <f>IF(Inputs!$B$28&lt;&gt;"Ready to model","PENDING INPUTS",F49+G49)</f>
        <v>262.64999999999998</v>
      </c>
      <c r="I49" s="3">
        <f>IF(Inputs!$B$28&lt;&gt;"Ready to model","PENDING INPUTS",MAX(0,F49+G49-H49))</f>
        <v>0</v>
      </c>
      <c r="J49" s="3">
        <f>IF(Inputs!$B$28&lt;&gt;"Ready to model","PENDING INPUTS",IF(F49+G49&gt;H49,IF(F49+G49=0,0,H49*F49/(F49+G49)),MIN(B49+D49,F49+MAX(0,H49-F49-G49-IF((Inputs!$B$17)&lt;Inputs!$B$5,C49+E49-G49,0)))))</f>
        <v>137.65</v>
      </c>
      <c r="K49" s="3">
        <f>IF(Inputs!$B$28&lt;&gt;"Ready to model","PENDING INPUTS",MIN(C49+E49,MAX(0,H49-J49)))</f>
        <v>124.99999999999997</v>
      </c>
      <c r="L49" s="3">
        <f>IF(Inputs!$B$28&lt;&gt;"Ready to model","PENDING INPUTS",MAX(0,B49+D49-J49))</f>
        <v>1884.5200000000102</v>
      </c>
      <c r="M49" s="3">
        <f>IF(Inputs!$B$28&lt;&gt;"Ready to model","PENDING INPUTS",MAX(0,C49+E49-K49))</f>
        <v>661.76999999999896</v>
      </c>
      <c r="N49" s="3">
        <f>IF(Inputs!$B$28&lt;&gt;"Ready to model","PENDING INPUTS",L49+M49)</f>
        <v>2546.2900000000091</v>
      </c>
      <c r="O49" s="3">
        <f>IF(Inputs!$B$28&lt;&gt;"Ready to model","PENDING INPUTS",D49+E49+O48)</f>
        <v>4349.5400000000009</v>
      </c>
      <c r="P49" s="3">
        <f>IF(Inputs!$B$28&lt;&gt;"Ready to model","PENDING INPUTS",J49+K49+P48)</f>
        <v>11819.249999999991</v>
      </c>
    </row>
    <row r="50" spans="1:16" ht="27.95" customHeight="1" x14ac:dyDescent="0.25">
      <c r="A50">
        <v>46</v>
      </c>
      <c r="B50" s="3">
        <f>IF(Inputs!$B$28&lt;&gt;"Ready to model","PENDING INPUTS",L49)</f>
        <v>1884.5200000000102</v>
      </c>
      <c r="C50" s="3">
        <f>IF(Inputs!$B$28&lt;&gt;"Ready to model","PENDING INPUTS",M49)</f>
        <v>661.76999999999896</v>
      </c>
      <c r="D50" s="3">
        <f>IF(Inputs!$B$28&lt;&gt;"Ready to model","PENDING INPUTS",ROUND(B50*(Inputs!$B$17)/12,2))</f>
        <v>21.99</v>
      </c>
      <c r="E50" s="3">
        <f>IF(Inputs!$B$28&lt;&gt;"Ready to model","PENDING INPUTS",ROUND(C50*Inputs!$B$5/12,2))</f>
        <v>12.13</v>
      </c>
      <c r="F50" s="3">
        <f>IF(Inputs!$B$28&lt;&gt;"Ready to model","PENDING INPUTS",MIN(B50+D50,IF(A50&gt;=Inputs!$B$18,B50+D50,ROUND(IF(Inputs!$B$17=0,Inputs!$B$8*(1+Inputs!$B$19*Inputs!$B$20)/Inputs!$B$18,-PMT(Inputs!$B$17/12,Inputs!$B$18,Inputs!$B$8*(1+Inputs!$B$19*Inputs!$B$20))),2))))</f>
        <v>137.65</v>
      </c>
      <c r="G50" s="3">
        <f>IF(Inputs!$B$28&lt;&gt;"Ready to model","PENDING INPUTS",MIN(C50+E50,Inputs!$B$9))</f>
        <v>125</v>
      </c>
      <c r="H50" s="3">
        <f>IF(Inputs!$B$28&lt;&gt;"Ready to model","PENDING INPUTS",F50+G50)</f>
        <v>262.64999999999998</v>
      </c>
      <c r="I50" s="3">
        <f>IF(Inputs!$B$28&lt;&gt;"Ready to model","PENDING INPUTS",MAX(0,F50+G50-H50))</f>
        <v>0</v>
      </c>
      <c r="J50" s="3">
        <f>IF(Inputs!$B$28&lt;&gt;"Ready to model","PENDING INPUTS",IF(F50+G50&gt;H50,IF(F50+G50=0,0,H50*F50/(F50+G50)),MIN(B50+D50,F50+MAX(0,H50-F50-G50-IF((Inputs!$B$17)&lt;Inputs!$B$5,C50+E50-G50,0)))))</f>
        <v>137.65</v>
      </c>
      <c r="K50" s="3">
        <f>IF(Inputs!$B$28&lt;&gt;"Ready to model","PENDING INPUTS",MIN(C50+E50,MAX(0,H50-J50)))</f>
        <v>124.99999999999997</v>
      </c>
      <c r="L50" s="3">
        <f>IF(Inputs!$B$28&lt;&gt;"Ready to model","PENDING INPUTS",MAX(0,B50+D50-J50))</f>
        <v>1768.8600000000101</v>
      </c>
      <c r="M50" s="3">
        <f>IF(Inputs!$B$28&lt;&gt;"Ready to model","PENDING INPUTS",MAX(0,C50+E50-K50))</f>
        <v>548.89999999999895</v>
      </c>
      <c r="N50" s="3">
        <f>IF(Inputs!$B$28&lt;&gt;"Ready to model","PENDING INPUTS",L50+M50)</f>
        <v>2317.7600000000093</v>
      </c>
      <c r="O50" s="3">
        <f>IF(Inputs!$B$28&lt;&gt;"Ready to model","PENDING INPUTS",D50+E50+O49)</f>
        <v>4383.6600000000008</v>
      </c>
      <c r="P50" s="3">
        <f>IF(Inputs!$B$28&lt;&gt;"Ready to model","PENDING INPUTS",J50+K50+P49)</f>
        <v>12081.899999999991</v>
      </c>
    </row>
    <row r="51" spans="1:16" ht="27.95" customHeight="1" x14ac:dyDescent="0.25">
      <c r="A51">
        <v>47</v>
      </c>
      <c r="B51" s="3">
        <f>IF(Inputs!$B$28&lt;&gt;"Ready to model","PENDING INPUTS",L50)</f>
        <v>1768.8600000000101</v>
      </c>
      <c r="C51" s="3">
        <f>IF(Inputs!$B$28&lt;&gt;"Ready to model","PENDING INPUTS",M50)</f>
        <v>548.89999999999895</v>
      </c>
      <c r="D51" s="3">
        <f>IF(Inputs!$B$28&lt;&gt;"Ready to model","PENDING INPUTS",ROUND(B51*(Inputs!$B$17)/12,2))</f>
        <v>20.64</v>
      </c>
      <c r="E51" s="3">
        <f>IF(Inputs!$B$28&lt;&gt;"Ready to model","PENDING INPUTS",ROUND(C51*Inputs!$B$5/12,2))</f>
        <v>10.06</v>
      </c>
      <c r="F51" s="3">
        <f>IF(Inputs!$B$28&lt;&gt;"Ready to model","PENDING INPUTS",MIN(B51+D51,IF(A51&gt;=Inputs!$B$18,B51+D51,ROUND(IF(Inputs!$B$17=0,Inputs!$B$8*(1+Inputs!$B$19*Inputs!$B$20)/Inputs!$B$18,-PMT(Inputs!$B$17/12,Inputs!$B$18,Inputs!$B$8*(1+Inputs!$B$19*Inputs!$B$20))),2))))</f>
        <v>137.65</v>
      </c>
      <c r="G51" s="3">
        <f>IF(Inputs!$B$28&lt;&gt;"Ready to model","PENDING INPUTS",MIN(C51+E51,Inputs!$B$9))</f>
        <v>125</v>
      </c>
      <c r="H51" s="3">
        <f>IF(Inputs!$B$28&lt;&gt;"Ready to model","PENDING INPUTS",F51+G51)</f>
        <v>262.64999999999998</v>
      </c>
      <c r="I51" s="3">
        <f>IF(Inputs!$B$28&lt;&gt;"Ready to model","PENDING INPUTS",MAX(0,F51+G51-H51))</f>
        <v>0</v>
      </c>
      <c r="J51" s="3">
        <f>IF(Inputs!$B$28&lt;&gt;"Ready to model","PENDING INPUTS",IF(F51+G51&gt;H51,IF(F51+G51=0,0,H51*F51/(F51+G51)),MIN(B51+D51,F51+MAX(0,H51-F51-G51-IF((Inputs!$B$17)&lt;Inputs!$B$5,C51+E51-G51,0)))))</f>
        <v>137.65</v>
      </c>
      <c r="K51" s="3">
        <f>IF(Inputs!$B$28&lt;&gt;"Ready to model","PENDING INPUTS",MIN(C51+E51,MAX(0,H51-J51)))</f>
        <v>124.99999999999997</v>
      </c>
      <c r="L51" s="3">
        <f>IF(Inputs!$B$28&lt;&gt;"Ready to model","PENDING INPUTS",MAX(0,B51+D51-J51))</f>
        <v>1651.8500000000101</v>
      </c>
      <c r="M51" s="3">
        <f>IF(Inputs!$B$28&lt;&gt;"Ready to model","PENDING INPUTS",MAX(0,C51+E51-K51))</f>
        <v>433.9599999999989</v>
      </c>
      <c r="N51" s="3">
        <f>IF(Inputs!$B$28&lt;&gt;"Ready to model","PENDING INPUTS",L51+M51)</f>
        <v>2085.810000000009</v>
      </c>
      <c r="O51" s="3">
        <f>IF(Inputs!$B$28&lt;&gt;"Ready to model","PENDING INPUTS",D51+E51+O50)</f>
        <v>4414.3600000000006</v>
      </c>
      <c r="P51" s="3">
        <f>IF(Inputs!$B$28&lt;&gt;"Ready to model","PENDING INPUTS",J51+K51+P50)</f>
        <v>12344.54999999999</v>
      </c>
    </row>
    <row r="52" spans="1:16" ht="27.95" customHeight="1" x14ac:dyDescent="0.25">
      <c r="A52">
        <v>48</v>
      </c>
      <c r="B52" s="3">
        <f>IF(Inputs!$B$28&lt;&gt;"Ready to model","PENDING INPUTS",L51)</f>
        <v>1651.8500000000101</v>
      </c>
      <c r="C52" s="3">
        <f>IF(Inputs!$B$28&lt;&gt;"Ready to model","PENDING INPUTS",M51)</f>
        <v>433.9599999999989</v>
      </c>
      <c r="D52" s="3">
        <f>IF(Inputs!$B$28&lt;&gt;"Ready to model","PENDING INPUTS",ROUND(B52*(Inputs!$B$17)/12,2))</f>
        <v>19.27</v>
      </c>
      <c r="E52" s="3">
        <f>IF(Inputs!$B$28&lt;&gt;"Ready to model","PENDING INPUTS",ROUND(C52*Inputs!$B$5/12,2))</f>
        <v>7.96</v>
      </c>
      <c r="F52" s="3">
        <f>IF(Inputs!$B$28&lt;&gt;"Ready to model","PENDING INPUTS",MIN(B52+D52,IF(A52&gt;=Inputs!$B$18,B52+D52,ROUND(IF(Inputs!$B$17=0,Inputs!$B$8*(1+Inputs!$B$19*Inputs!$B$20)/Inputs!$B$18,-PMT(Inputs!$B$17/12,Inputs!$B$18,Inputs!$B$8*(1+Inputs!$B$19*Inputs!$B$20))),2))))</f>
        <v>137.65</v>
      </c>
      <c r="G52" s="3">
        <f>IF(Inputs!$B$28&lt;&gt;"Ready to model","PENDING INPUTS",MIN(C52+E52,Inputs!$B$9))</f>
        <v>125</v>
      </c>
      <c r="H52" s="3">
        <f>IF(Inputs!$B$28&lt;&gt;"Ready to model","PENDING INPUTS",F52+G52)</f>
        <v>262.64999999999998</v>
      </c>
      <c r="I52" s="3">
        <f>IF(Inputs!$B$28&lt;&gt;"Ready to model","PENDING INPUTS",MAX(0,F52+G52-H52))</f>
        <v>0</v>
      </c>
      <c r="J52" s="3">
        <f>IF(Inputs!$B$28&lt;&gt;"Ready to model","PENDING INPUTS",IF(F52+G52&gt;H52,IF(F52+G52=0,0,H52*F52/(F52+G52)),MIN(B52+D52,F52+MAX(0,H52-F52-G52-IF((Inputs!$B$17)&lt;Inputs!$B$5,C52+E52-G52,0)))))</f>
        <v>137.65</v>
      </c>
      <c r="K52" s="3">
        <f>IF(Inputs!$B$28&lt;&gt;"Ready to model","PENDING INPUTS",MIN(C52+E52,MAX(0,H52-J52)))</f>
        <v>124.99999999999997</v>
      </c>
      <c r="L52" s="3">
        <f>IF(Inputs!$B$28&lt;&gt;"Ready to model","PENDING INPUTS",MAX(0,B52+D52-J52))</f>
        <v>1533.47000000001</v>
      </c>
      <c r="M52" s="3">
        <f>IF(Inputs!$B$28&lt;&gt;"Ready to model","PENDING INPUTS",MAX(0,C52+E52-K52))</f>
        <v>316.91999999999894</v>
      </c>
      <c r="N52" s="3">
        <f>IF(Inputs!$B$28&lt;&gt;"Ready to model","PENDING INPUTS",L52+M52)</f>
        <v>1850.390000000009</v>
      </c>
      <c r="O52" s="3">
        <f>IF(Inputs!$B$28&lt;&gt;"Ready to model","PENDING INPUTS",D52+E52+O51)</f>
        <v>4441.59</v>
      </c>
      <c r="P52" s="3">
        <f>IF(Inputs!$B$28&lt;&gt;"Ready to model","PENDING INPUTS",J52+K52+P51)</f>
        <v>12607.19999999999</v>
      </c>
    </row>
    <row r="53" spans="1:16" ht="27.95" customHeight="1" x14ac:dyDescent="0.25">
      <c r="A53">
        <v>49</v>
      </c>
      <c r="B53" s="3">
        <f>IF(Inputs!$B$28&lt;&gt;"Ready to model","PENDING INPUTS",L52)</f>
        <v>1533.47000000001</v>
      </c>
      <c r="C53" s="3">
        <f>IF(Inputs!$B$28&lt;&gt;"Ready to model","PENDING INPUTS",M52)</f>
        <v>316.91999999999894</v>
      </c>
      <c r="D53" s="3">
        <f>IF(Inputs!$B$28&lt;&gt;"Ready to model","PENDING INPUTS",ROUND(B53*(Inputs!$B$17)/12,2))</f>
        <v>17.89</v>
      </c>
      <c r="E53" s="3">
        <f>IF(Inputs!$B$28&lt;&gt;"Ready to model","PENDING INPUTS",ROUND(C53*Inputs!$B$5/12,2))</f>
        <v>5.81</v>
      </c>
      <c r="F53" s="3">
        <f>IF(Inputs!$B$28&lt;&gt;"Ready to model","PENDING INPUTS",MIN(B53+D53,IF(A53&gt;=Inputs!$B$18,B53+D53,ROUND(IF(Inputs!$B$17=0,Inputs!$B$8*(1+Inputs!$B$19*Inputs!$B$20)/Inputs!$B$18,-PMT(Inputs!$B$17/12,Inputs!$B$18,Inputs!$B$8*(1+Inputs!$B$19*Inputs!$B$20))),2))))</f>
        <v>137.65</v>
      </c>
      <c r="G53" s="3">
        <f>IF(Inputs!$B$28&lt;&gt;"Ready to model","PENDING INPUTS",MIN(C53+E53,Inputs!$B$9))</f>
        <v>125</v>
      </c>
      <c r="H53" s="3">
        <f>IF(Inputs!$B$28&lt;&gt;"Ready to model","PENDING INPUTS",F53+G53)</f>
        <v>262.64999999999998</v>
      </c>
      <c r="I53" s="3">
        <f>IF(Inputs!$B$28&lt;&gt;"Ready to model","PENDING INPUTS",MAX(0,F53+G53-H53))</f>
        <v>0</v>
      </c>
      <c r="J53" s="3">
        <f>IF(Inputs!$B$28&lt;&gt;"Ready to model","PENDING INPUTS",IF(F53+G53&gt;H53,IF(F53+G53=0,0,H53*F53/(F53+G53)),MIN(B53+D53,F53+MAX(0,H53-F53-G53-IF((Inputs!$B$17)&lt;Inputs!$B$5,C53+E53-G53,0)))))</f>
        <v>137.65</v>
      </c>
      <c r="K53" s="3">
        <f>IF(Inputs!$B$28&lt;&gt;"Ready to model","PENDING INPUTS",MIN(C53+E53,MAX(0,H53-J53)))</f>
        <v>124.99999999999997</v>
      </c>
      <c r="L53" s="3">
        <f>IF(Inputs!$B$28&lt;&gt;"Ready to model","PENDING INPUTS",MAX(0,B53+D53-J53))</f>
        <v>1413.71000000001</v>
      </c>
      <c r="M53" s="3">
        <f>IF(Inputs!$B$28&lt;&gt;"Ready to model","PENDING INPUTS",MAX(0,C53+E53-K53))</f>
        <v>197.72999999999897</v>
      </c>
      <c r="N53" s="3">
        <f>IF(Inputs!$B$28&lt;&gt;"Ready to model","PENDING INPUTS",L53+M53)</f>
        <v>1611.4400000000089</v>
      </c>
      <c r="O53" s="3">
        <f>IF(Inputs!$B$28&lt;&gt;"Ready to model","PENDING INPUTS",D53+E53+O52)</f>
        <v>4465.29</v>
      </c>
      <c r="P53" s="3">
        <f>IF(Inputs!$B$28&lt;&gt;"Ready to model","PENDING INPUTS",J53+K53+P52)</f>
        <v>12869.849999999989</v>
      </c>
    </row>
    <row r="54" spans="1:16" ht="27.95" customHeight="1" x14ac:dyDescent="0.25">
      <c r="A54">
        <v>50</v>
      </c>
      <c r="B54" s="3">
        <f>IF(Inputs!$B$28&lt;&gt;"Ready to model","PENDING INPUTS",L53)</f>
        <v>1413.71000000001</v>
      </c>
      <c r="C54" s="3">
        <f>IF(Inputs!$B$28&lt;&gt;"Ready to model","PENDING INPUTS",M53)</f>
        <v>197.72999999999897</v>
      </c>
      <c r="D54" s="3">
        <f>IF(Inputs!$B$28&lt;&gt;"Ready to model","PENDING INPUTS",ROUND(B54*(Inputs!$B$17)/12,2))</f>
        <v>16.489999999999998</v>
      </c>
      <c r="E54" s="3">
        <f>IF(Inputs!$B$28&lt;&gt;"Ready to model","PENDING INPUTS",ROUND(C54*Inputs!$B$5/12,2))</f>
        <v>3.63</v>
      </c>
      <c r="F54" s="3">
        <f>IF(Inputs!$B$28&lt;&gt;"Ready to model","PENDING INPUTS",MIN(B54+D54,IF(A54&gt;=Inputs!$B$18,B54+D54,ROUND(IF(Inputs!$B$17=0,Inputs!$B$8*(1+Inputs!$B$19*Inputs!$B$20)/Inputs!$B$18,-PMT(Inputs!$B$17/12,Inputs!$B$18,Inputs!$B$8*(1+Inputs!$B$19*Inputs!$B$20))),2))))</f>
        <v>137.65</v>
      </c>
      <c r="G54" s="3">
        <f>IF(Inputs!$B$28&lt;&gt;"Ready to model","PENDING INPUTS",MIN(C54+E54,Inputs!$B$9))</f>
        <v>125</v>
      </c>
      <c r="H54" s="3">
        <f>IF(Inputs!$B$28&lt;&gt;"Ready to model","PENDING INPUTS",F54+G54)</f>
        <v>262.64999999999998</v>
      </c>
      <c r="I54" s="3">
        <f>IF(Inputs!$B$28&lt;&gt;"Ready to model","PENDING INPUTS",MAX(0,F54+G54-H54))</f>
        <v>0</v>
      </c>
      <c r="J54" s="3">
        <f>IF(Inputs!$B$28&lt;&gt;"Ready to model","PENDING INPUTS",IF(F54+G54&gt;H54,IF(F54+G54=0,0,H54*F54/(F54+G54)),MIN(B54+D54,F54+MAX(0,H54-F54-G54-IF((Inputs!$B$17)&lt;Inputs!$B$5,C54+E54-G54,0)))))</f>
        <v>137.65</v>
      </c>
      <c r="K54" s="3">
        <f>IF(Inputs!$B$28&lt;&gt;"Ready to model","PENDING INPUTS",MIN(C54+E54,MAX(0,H54-J54)))</f>
        <v>124.99999999999997</v>
      </c>
      <c r="L54" s="3">
        <f>IF(Inputs!$B$28&lt;&gt;"Ready to model","PENDING INPUTS",MAX(0,B54+D54-J54))</f>
        <v>1292.55000000001</v>
      </c>
      <c r="M54" s="3">
        <f>IF(Inputs!$B$28&lt;&gt;"Ready to model","PENDING INPUTS",MAX(0,C54+E54-K54))</f>
        <v>76.35999999999899</v>
      </c>
      <c r="N54" s="3">
        <f>IF(Inputs!$B$28&lt;&gt;"Ready to model","PENDING INPUTS",L54+M54)</f>
        <v>1368.9100000000089</v>
      </c>
      <c r="O54" s="3">
        <f>IF(Inputs!$B$28&lt;&gt;"Ready to model","PENDING INPUTS",D54+E54+O53)</f>
        <v>4485.41</v>
      </c>
      <c r="P54" s="3">
        <f>IF(Inputs!$B$28&lt;&gt;"Ready to model","PENDING INPUTS",J54+K54+P53)</f>
        <v>13132.499999999989</v>
      </c>
    </row>
    <row r="55" spans="1:16" ht="27.95" customHeight="1" x14ac:dyDescent="0.25">
      <c r="A55">
        <v>51</v>
      </c>
      <c r="B55" s="3">
        <f>IF(Inputs!$B$28&lt;&gt;"Ready to model","PENDING INPUTS",L54)</f>
        <v>1292.55000000001</v>
      </c>
      <c r="C55" s="3">
        <f>IF(Inputs!$B$28&lt;&gt;"Ready to model","PENDING INPUTS",M54)</f>
        <v>76.35999999999899</v>
      </c>
      <c r="D55" s="3">
        <f>IF(Inputs!$B$28&lt;&gt;"Ready to model","PENDING INPUTS",ROUND(B55*(Inputs!$B$17)/12,2))</f>
        <v>15.08</v>
      </c>
      <c r="E55" s="3">
        <f>IF(Inputs!$B$28&lt;&gt;"Ready to model","PENDING INPUTS",ROUND(C55*Inputs!$B$5/12,2))</f>
        <v>1.4</v>
      </c>
      <c r="F55" s="3">
        <f>IF(Inputs!$B$28&lt;&gt;"Ready to model","PENDING INPUTS",MIN(B55+D55,IF(A55&gt;=Inputs!$B$18,B55+D55,ROUND(IF(Inputs!$B$17=0,Inputs!$B$8*(1+Inputs!$B$19*Inputs!$B$20)/Inputs!$B$18,-PMT(Inputs!$B$17/12,Inputs!$B$18,Inputs!$B$8*(1+Inputs!$B$19*Inputs!$B$20))),2))))</f>
        <v>137.65</v>
      </c>
      <c r="G55" s="3">
        <f>IF(Inputs!$B$28&lt;&gt;"Ready to model","PENDING INPUTS",MIN(C55+E55,Inputs!$B$9))</f>
        <v>77.759999999998996</v>
      </c>
      <c r="H55" s="3">
        <f>IF(Inputs!$B$28&lt;&gt;"Ready to model","PENDING INPUTS",F55+G55)</f>
        <v>215.409999999999</v>
      </c>
      <c r="I55" s="3">
        <f>IF(Inputs!$B$28&lt;&gt;"Ready to model","PENDING INPUTS",MAX(0,F55+G55-H55))</f>
        <v>0</v>
      </c>
      <c r="J55" s="3">
        <f>IF(Inputs!$B$28&lt;&gt;"Ready to model","PENDING INPUTS",IF(F55+G55&gt;H55,IF(F55+G55=0,0,H55*F55/(F55+G55)),MIN(B55+D55,F55+MAX(0,H55-F55-G55-IF((Inputs!$B$17)&lt;Inputs!$B$5,C55+E55-G55,0)))))</f>
        <v>137.65</v>
      </c>
      <c r="K55" s="3">
        <f>IF(Inputs!$B$28&lt;&gt;"Ready to model","PENDING INPUTS",MIN(C55+E55,MAX(0,H55-J55)))</f>
        <v>77.759999999998996</v>
      </c>
      <c r="L55" s="3">
        <f>IF(Inputs!$B$28&lt;&gt;"Ready to model","PENDING INPUTS",MAX(0,B55+D55-J55))</f>
        <v>1169.9800000000098</v>
      </c>
      <c r="M55" s="3">
        <f>IF(Inputs!$B$28&lt;&gt;"Ready to model","PENDING INPUTS",MAX(0,C55+E55-K55))</f>
        <v>0</v>
      </c>
      <c r="N55" s="3">
        <f>IF(Inputs!$B$28&lt;&gt;"Ready to model","PENDING INPUTS",L55+M55)</f>
        <v>1169.9800000000098</v>
      </c>
      <c r="O55" s="3">
        <f>IF(Inputs!$B$28&lt;&gt;"Ready to model","PENDING INPUTS",D55+E55+O54)</f>
        <v>4501.8899999999994</v>
      </c>
      <c r="P55" s="3">
        <f>IF(Inputs!$B$28&lt;&gt;"Ready to model","PENDING INPUTS",J55+K55+P54)</f>
        <v>13347.909999999989</v>
      </c>
    </row>
    <row r="56" spans="1:16" ht="27.95" customHeight="1" x14ac:dyDescent="0.25">
      <c r="A56">
        <v>52</v>
      </c>
      <c r="B56" s="3">
        <f>IF(Inputs!$B$28&lt;&gt;"Ready to model","PENDING INPUTS",L55)</f>
        <v>1169.9800000000098</v>
      </c>
      <c r="C56" s="3">
        <f>IF(Inputs!$B$28&lt;&gt;"Ready to model","PENDING INPUTS",M55)</f>
        <v>0</v>
      </c>
      <c r="D56" s="3">
        <f>IF(Inputs!$B$28&lt;&gt;"Ready to model","PENDING INPUTS",ROUND(B56*(Inputs!$B$17)/12,2))</f>
        <v>13.65</v>
      </c>
      <c r="E56" s="3">
        <f>IF(Inputs!$B$28&lt;&gt;"Ready to model","PENDING INPUTS",ROUND(C56*Inputs!$B$5/12,2))</f>
        <v>0</v>
      </c>
      <c r="F56" s="3">
        <f>IF(Inputs!$B$28&lt;&gt;"Ready to model","PENDING INPUTS",MIN(B56+D56,IF(A56&gt;=Inputs!$B$18,B56+D56,ROUND(IF(Inputs!$B$17=0,Inputs!$B$8*(1+Inputs!$B$19*Inputs!$B$20)/Inputs!$B$18,-PMT(Inputs!$B$17/12,Inputs!$B$18,Inputs!$B$8*(1+Inputs!$B$19*Inputs!$B$20))),2))))</f>
        <v>137.65</v>
      </c>
      <c r="G56" s="3">
        <f>IF(Inputs!$B$28&lt;&gt;"Ready to model","PENDING INPUTS",MIN(C56+E56,Inputs!$B$9))</f>
        <v>0</v>
      </c>
      <c r="H56" s="3">
        <f>IF(Inputs!$B$28&lt;&gt;"Ready to model","PENDING INPUTS",F56+G56)</f>
        <v>137.65</v>
      </c>
      <c r="I56" s="3">
        <f>IF(Inputs!$B$28&lt;&gt;"Ready to model","PENDING INPUTS",MAX(0,F56+G56-H56))</f>
        <v>0</v>
      </c>
      <c r="J56" s="3">
        <f>IF(Inputs!$B$28&lt;&gt;"Ready to model","PENDING INPUTS",IF(F56+G56&gt;H56,IF(F56+G56=0,0,H56*F56/(F56+G56)),MIN(B56+D56,F56+MAX(0,H56-F56-G56-IF((Inputs!$B$17)&lt;Inputs!$B$5,C56+E56-G56,0)))))</f>
        <v>137.65</v>
      </c>
      <c r="K56" s="3">
        <f>IF(Inputs!$B$28&lt;&gt;"Ready to model","PENDING INPUTS",MIN(C56+E56,MAX(0,H56-J56)))</f>
        <v>0</v>
      </c>
      <c r="L56" s="3">
        <f>IF(Inputs!$B$28&lt;&gt;"Ready to model","PENDING INPUTS",MAX(0,B56+D56-J56))</f>
        <v>1045.9800000000098</v>
      </c>
      <c r="M56" s="3">
        <f>IF(Inputs!$B$28&lt;&gt;"Ready to model","PENDING INPUTS",MAX(0,C56+E56-K56))</f>
        <v>0</v>
      </c>
      <c r="N56" s="3">
        <f>IF(Inputs!$B$28&lt;&gt;"Ready to model","PENDING INPUTS",L56+M56)</f>
        <v>1045.9800000000098</v>
      </c>
      <c r="O56" s="3">
        <f>IF(Inputs!$B$28&lt;&gt;"Ready to model","PENDING INPUTS",D56+E56+O55)</f>
        <v>4515.5399999999991</v>
      </c>
      <c r="P56" s="3">
        <f>IF(Inputs!$B$28&lt;&gt;"Ready to model","PENDING INPUTS",J56+K56+P55)</f>
        <v>13485.559999999989</v>
      </c>
    </row>
    <row r="57" spans="1:16" ht="27.95" customHeight="1" x14ac:dyDescent="0.25">
      <c r="A57">
        <v>53</v>
      </c>
      <c r="B57" s="3">
        <f>IF(Inputs!$B$28&lt;&gt;"Ready to model","PENDING INPUTS",L56)</f>
        <v>1045.9800000000098</v>
      </c>
      <c r="C57" s="3">
        <f>IF(Inputs!$B$28&lt;&gt;"Ready to model","PENDING INPUTS",M56)</f>
        <v>0</v>
      </c>
      <c r="D57" s="3">
        <f>IF(Inputs!$B$28&lt;&gt;"Ready to model","PENDING INPUTS",ROUND(B57*(Inputs!$B$17)/12,2))</f>
        <v>12.2</v>
      </c>
      <c r="E57" s="3">
        <f>IF(Inputs!$B$28&lt;&gt;"Ready to model","PENDING INPUTS",ROUND(C57*Inputs!$B$5/12,2))</f>
        <v>0</v>
      </c>
      <c r="F57" s="3">
        <f>IF(Inputs!$B$28&lt;&gt;"Ready to model","PENDING INPUTS",MIN(B57+D57,IF(A57&gt;=Inputs!$B$18,B57+D57,ROUND(IF(Inputs!$B$17=0,Inputs!$B$8*(1+Inputs!$B$19*Inputs!$B$20)/Inputs!$B$18,-PMT(Inputs!$B$17/12,Inputs!$B$18,Inputs!$B$8*(1+Inputs!$B$19*Inputs!$B$20))),2))))</f>
        <v>137.65</v>
      </c>
      <c r="G57" s="3">
        <f>IF(Inputs!$B$28&lt;&gt;"Ready to model","PENDING INPUTS",MIN(C57+E57,Inputs!$B$9))</f>
        <v>0</v>
      </c>
      <c r="H57" s="3">
        <f>IF(Inputs!$B$28&lt;&gt;"Ready to model","PENDING INPUTS",F57+G57)</f>
        <v>137.65</v>
      </c>
      <c r="I57" s="3">
        <f>IF(Inputs!$B$28&lt;&gt;"Ready to model","PENDING INPUTS",MAX(0,F57+G57-H57))</f>
        <v>0</v>
      </c>
      <c r="J57" s="3">
        <f>IF(Inputs!$B$28&lt;&gt;"Ready to model","PENDING INPUTS",IF(F57+G57&gt;H57,IF(F57+G57=0,0,H57*F57/(F57+G57)),MIN(B57+D57,F57+MAX(0,H57-F57-G57-IF((Inputs!$B$17)&lt;Inputs!$B$5,C57+E57-G57,0)))))</f>
        <v>137.65</v>
      </c>
      <c r="K57" s="3">
        <f>IF(Inputs!$B$28&lt;&gt;"Ready to model","PENDING INPUTS",MIN(C57+E57,MAX(0,H57-J57)))</f>
        <v>0</v>
      </c>
      <c r="L57" s="3">
        <f>IF(Inputs!$B$28&lt;&gt;"Ready to model","PENDING INPUTS",MAX(0,B57+D57-J57))</f>
        <v>920.53000000000986</v>
      </c>
      <c r="M57" s="3">
        <f>IF(Inputs!$B$28&lt;&gt;"Ready to model","PENDING INPUTS",MAX(0,C57+E57-K57))</f>
        <v>0</v>
      </c>
      <c r="N57" s="3">
        <f>IF(Inputs!$B$28&lt;&gt;"Ready to model","PENDING INPUTS",L57+M57)</f>
        <v>920.53000000000986</v>
      </c>
      <c r="O57" s="3">
        <f>IF(Inputs!$B$28&lt;&gt;"Ready to model","PENDING INPUTS",D57+E57+O56)</f>
        <v>4527.7399999999989</v>
      </c>
      <c r="P57" s="3">
        <f>IF(Inputs!$B$28&lt;&gt;"Ready to model","PENDING INPUTS",J57+K57+P56)</f>
        <v>13623.209999999988</v>
      </c>
    </row>
    <row r="58" spans="1:16" ht="27.95" customHeight="1" x14ac:dyDescent="0.25">
      <c r="A58">
        <v>54</v>
      </c>
      <c r="B58" s="3">
        <f>IF(Inputs!$B$28&lt;&gt;"Ready to model","PENDING INPUTS",L57)</f>
        <v>920.53000000000986</v>
      </c>
      <c r="C58" s="3">
        <f>IF(Inputs!$B$28&lt;&gt;"Ready to model","PENDING INPUTS",M57)</f>
        <v>0</v>
      </c>
      <c r="D58" s="3">
        <f>IF(Inputs!$B$28&lt;&gt;"Ready to model","PENDING INPUTS",ROUND(B58*(Inputs!$B$17)/12,2))</f>
        <v>10.74</v>
      </c>
      <c r="E58" s="3">
        <f>IF(Inputs!$B$28&lt;&gt;"Ready to model","PENDING INPUTS",ROUND(C58*Inputs!$B$5/12,2))</f>
        <v>0</v>
      </c>
      <c r="F58" s="3">
        <f>IF(Inputs!$B$28&lt;&gt;"Ready to model","PENDING INPUTS",MIN(B58+D58,IF(A58&gt;=Inputs!$B$18,B58+D58,ROUND(IF(Inputs!$B$17=0,Inputs!$B$8*(1+Inputs!$B$19*Inputs!$B$20)/Inputs!$B$18,-PMT(Inputs!$B$17/12,Inputs!$B$18,Inputs!$B$8*(1+Inputs!$B$19*Inputs!$B$20))),2))))</f>
        <v>137.65</v>
      </c>
      <c r="G58" s="3">
        <f>IF(Inputs!$B$28&lt;&gt;"Ready to model","PENDING INPUTS",MIN(C58+E58,Inputs!$B$9))</f>
        <v>0</v>
      </c>
      <c r="H58" s="3">
        <f>IF(Inputs!$B$28&lt;&gt;"Ready to model","PENDING INPUTS",F58+G58)</f>
        <v>137.65</v>
      </c>
      <c r="I58" s="3">
        <f>IF(Inputs!$B$28&lt;&gt;"Ready to model","PENDING INPUTS",MAX(0,F58+G58-H58))</f>
        <v>0</v>
      </c>
      <c r="J58" s="3">
        <f>IF(Inputs!$B$28&lt;&gt;"Ready to model","PENDING INPUTS",IF(F58+G58&gt;H58,IF(F58+G58=0,0,H58*F58/(F58+G58)),MIN(B58+D58,F58+MAX(0,H58-F58-G58-IF((Inputs!$B$17)&lt;Inputs!$B$5,C58+E58-G58,0)))))</f>
        <v>137.65</v>
      </c>
      <c r="K58" s="3">
        <f>IF(Inputs!$B$28&lt;&gt;"Ready to model","PENDING INPUTS",MIN(C58+E58,MAX(0,H58-J58)))</f>
        <v>0</v>
      </c>
      <c r="L58" s="3">
        <f>IF(Inputs!$B$28&lt;&gt;"Ready to model","PENDING INPUTS",MAX(0,B58+D58-J58))</f>
        <v>793.6200000000099</v>
      </c>
      <c r="M58" s="3">
        <f>IF(Inputs!$B$28&lt;&gt;"Ready to model","PENDING INPUTS",MAX(0,C58+E58-K58))</f>
        <v>0</v>
      </c>
      <c r="N58" s="3">
        <f>IF(Inputs!$B$28&lt;&gt;"Ready to model","PENDING INPUTS",L58+M58)</f>
        <v>793.6200000000099</v>
      </c>
      <c r="O58" s="3">
        <f>IF(Inputs!$B$28&lt;&gt;"Ready to model","PENDING INPUTS",D58+E58+O57)</f>
        <v>4538.4799999999987</v>
      </c>
      <c r="P58" s="3">
        <f>IF(Inputs!$B$28&lt;&gt;"Ready to model","PENDING INPUTS",J58+K58+P57)</f>
        <v>13760.859999999988</v>
      </c>
    </row>
    <row r="59" spans="1:16" ht="27.95" customHeight="1" x14ac:dyDescent="0.25">
      <c r="A59">
        <v>55</v>
      </c>
      <c r="B59" s="3">
        <f>IF(Inputs!$B$28&lt;&gt;"Ready to model","PENDING INPUTS",L58)</f>
        <v>793.6200000000099</v>
      </c>
      <c r="C59" s="3">
        <f>IF(Inputs!$B$28&lt;&gt;"Ready to model","PENDING INPUTS",M58)</f>
        <v>0</v>
      </c>
      <c r="D59" s="3">
        <f>IF(Inputs!$B$28&lt;&gt;"Ready to model","PENDING INPUTS",ROUND(B59*(Inputs!$B$17)/12,2))</f>
        <v>9.26</v>
      </c>
      <c r="E59" s="3">
        <f>IF(Inputs!$B$28&lt;&gt;"Ready to model","PENDING INPUTS",ROUND(C59*Inputs!$B$5/12,2))</f>
        <v>0</v>
      </c>
      <c r="F59" s="3">
        <f>IF(Inputs!$B$28&lt;&gt;"Ready to model","PENDING INPUTS",MIN(B59+D59,IF(A59&gt;=Inputs!$B$18,B59+D59,ROUND(IF(Inputs!$B$17=0,Inputs!$B$8*(1+Inputs!$B$19*Inputs!$B$20)/Inputs!$B$18,-PMT(Inputs!$B$17/12,Inputs!$B$18,Inputs!$B$8*(1+Inputs!$B$19*Inputs!$B$20))),2))))</f>
        <v>137.65</v>
      </c>
      <c r="G59" s="3">
        <f>IF(Inputs!$B$28&lt;&gt;"Ready to model","PENDING INPUTS",MIN(C59+E59,Inputs!$B$9))</f>
        <v>0</v>
      </c>
      <c r="H59" s="3">
        <f>IF(Inputs!$B$28&lt;&gt;"Ready to model","PENDING INPUTS",F59+G59)</f>
        <v>137.65</v>
      </c>
      <c r="I59" s="3">
        <f>IF(Inputs!$B$28&lt;&gt;"Ready to model","PENDING INPUTS",MAX(0,F59+G59-H59))</f>
        <v>0</v>
      </c>
      <c r="J59" s="3">
        <f>IF(Inputs!$B$28&lt;&gt;"Ready to model","PENDING INPUTS",IF(F59+G59&gt;H59,IF(F59+G59=0,0,H59*F59/(F59+G59)),MIN(B59+D59,F59+MAX(0,H59-F59-G59-IF((Inputs!$B$17)&lt;Inputs!$B$5,C59+E59-G59,0)))))</f>
        <v>137.65</v>
      </c>
      <c r="K59" s="3">
        <f>IF(Inputs!$B$28&lt;&gt;"Ready to model","PENDING INPUTS",MIN(C59+E59,MAX(0,H59-J59)))</f>
        <v>0</v>
      </c>
      <c r="L59" s="3">
        <f>IF(Inputs!$B$28&lt;&gt;"Ready to model","PENDING INPUTS",MAX(0,B59+D59-J59))</f>
        <v>665.23000000000991</v>
      </c>
      <c r="M59" s="3">
        <f>IF(Inputs!$B$28&lt;&gt;"Ready to model","PENDING INPUTS",MAX(0,C59+E59-K59))</f>
        <v>0</v>
      </c>
      <c r="N59" s="3">
        <f>IF(Inputs!$B$28&lt;&gt;"Ready to model","PENDING INPUTS",L59+M59)</f>
        <v>665.23000000000991</v>
      </c>
      <c r="O59" s="3">
        <f>IF(Inputs!$B$28&lt;&gt;"Ready to model","PENDING INPUTS",D59+E59+O58)</f>
        <v>4547.7399999999989</v>
      </c>
      <c r="P59" s="3">
        <f>IF(Inputs!$B$28&lt;&gt;"Ready to model","PENDING INPUTS",J59+K59+P58)</f>
        <v>13898.509999999987</v>
      </c>
    </row>
    <row r="60" spans="1:16" ht="27.95" customHeight="1" x14ac:dyDescent="0.25">
      <c r="A60">
        <v>56</v>
      </c>
      <c r="B60" s="3">
        <f>IF(Inputs!$B$28&lt;&gt;"Ready to model","PENDING INPUTS",L59)</f>
        <v>665.23000000000991</v>
      </c>
      <c r="C60" s="3">
        <f>IF(Inputs!$B$28&lt;&gt;"Ready to model","PENDING INPUTS",M59)</f>
        <v>0</v>
      </c>
      <c r="D60" s="3">
        <f>IF(Inputs!$B$28&lt;&gt;"Ready to model","PENDING INPUTS",ROUND(B60*(Inputs!$B$17)/12,2))</f>
        <v>7.76</v>
      </c>
      <c r="E60" s="3">
        <f>IF(Inputs!$B$28&lt;&gt;"Ready to model","PENDING INPUTS",ROUND(C60*Inputs!$B$5/12,2))</f>
        <v>0</v>
      </c>
      <c r="F60" s="3">
        <f>IF(Inputs!$B$28&lt;&gt;"Ready to model","PENDING INPUTS",MIN(B60+D60,IF(A60&gt;=Inputs!$B$18,B60+D60,ROUND(IF(Inputs!$B$17=0,Inputs!$B$8*(1+Inputs!$B$19*Inputs!$B$20)/Inputs!$B$18,-PMT(Inputs!$B$17/12,Inputs!$B$18,Inputs!$B$8*(1+Inputs!$B$19*Inputs!$B$20))),2))))</f>
        <v>137.65</v>
      </c>
      <c r="G60" s="3">
        <f>IF(Inputs!$B$28&lt;&gt;"Ready to model","PENDING INPUTS",MIN(C60+E60,Inputs!$B$9))</f>
        <v>0</v>
      </c>
      <c r="H60" s="3">
        <f>IF(Inputs!$B$28&lt;&gt;"Ready to model","PENDING INPUTS",F60+G60)</f>
        <v>137.65</v>
      </c>
      <c r="I60" s="3">
        <f>IF(Inputs!$B$28&lt;&gt;"Ready to model","PENDING INPUTS",MAX(0,F60+G60-H60))</f>
        <v>0</v>
      </c>
      <c r="J60" s="3">
        <f>IF(Inputs!$B$28&lt;&gt;"Ready to model","PENDING INPUTS",IF(F60+G60&gt;H60,IF(F60+G60=0,0,H60*F60/(F60+G60)),MIN(B60+D60,F60+MAX(0,H60-F60-G60-IF((Inputs!$B$17)&lt;Inputs!$B$5,C60+E60-G60,0)))))</f>
        <v>137.65</v>
      </c>
      <c r="K60" s="3">
        <f>IF(Inputs!$B$28&lt;&gt;"Ready to model","PENDING INPUTS",MIN(C60+E60,MAX(0,H60-J60)))</f>
        <v>0</v>
      </c>
      <c r="L60" s="3">
        <f>IF(Inputs!$B$28&lt;&gt;"Ready to model","PENDING INPUTS",MAX(0,B60+D60-J60))</f>
        <v>535.34000000000992</v>
      </c>
      <c r="M60" s="3">
        <f>IF(Inputs!$B$28&lt;&gt;"Ready to model","PENDING INPUTS",MAX(0,C60+E60-K60))</f>
        <v>0</v>
      </c>
      <c r="N60" s="3">
        <f>IF(Inputs!$B$28&lt;&gt;"Ready to model","PENDING INPUTS",L60+M60)</f>
        <v>535.34000000000992</v>
      </c>
      <c r="O60" s="3">
        <f>IF(Inputs!$B$28&lt;&gt;"Ready to model","PENDING INPUTS",D60+E60+O59)</f>
        <v>4555.4999999999991</v>
      </c>
      <c r="P60" s="3">
        <f>IF(Inputs!$B$28&lt;&gt;"Ready to model","PENDING INPUTS",J60+K60+P59)</f>
        <v>14036.159999999987</v>
      </c>
    </row>
    <row r="61" spans="1:16" ht="27.95" customHeight="1" x14ac:dyDescent="0.25">
      <c r="A61">
        <v>57</v>
      </c>
      <c r="B61" s="3">
        <f>IF(Inputs!$B$28&lt;&gt;"Ready to model","PENDING INPUTS",L60)</f>
        <v>535.34000000000992</v>
      </c>
      <c r="C61" s="3">
        <f>IF(Inputs!$B$28&lt;&gt;"Ready to model","PENDING INPUTS",M60)</f>
        <v>0</v>
      </c>
      <c r="D61" s="3">
        <f>IF(Inputs!$B$28&lt;&gt;"Ready to model","PENDING INPUTS",ROUND(B61*(Inputs!$B$17)/12,2))</f>
        <v>6.25</v>
      </c>
      <c r="E61" s="3">
        <f>IF(Inputs!$B$28&lt;&gt;"Ready to model","PENDING INPUTS",ROUND(C61*Inputs!$B$5/12,2))</f>
        <v>0</v>
      </c>
      <c r="F61" s="3">
        <f>IF(Inputs!$B$28&lt;&gt;"Ready to model","PENDING INPUTS",MIN(B61+D61,IF(A61&gt;=Inputs!$B$18,B61+D61,ROUND(IF(Inputs!$B$17=0,Inputs!$B$8*(1+Inputs!$B$19*Inputs!$B$20)/Inputs!$B$18,-PMT(Inputs!$B$17/12,Inputs!$B$18,Inputs!$B$8*(1+Inputs!$B$19*Inputs!$B$20))),2))))</f>
        <v>137.65</v>
      </c>
      <c r="G61" s="3">
        <f>IF(Inputs!$B$28&lt;&gt;"Ready to model","PENDING INPUTS",MIN(C61+E61,Inputs!$B$9))</f>
        <v>0</v>
      </c>
      <c r="H61" s="3">
        <f>IF(Inputs!$B$28&lt;&gt;"Ready to model","PENDING INPUTS",F61+G61)</f>
        <v>137.65</v>
      </c>
      <c r="I61" s="3">
        <f>IF(Inputs!$B$28&lt;&gt;"Ready to model","PENDING INPUTS",MAX(0,F61+G61-H61))</f>
        <v>0</v>
      </c>
      <c r="J61" s="3">
        <f>IF(Inputs!$B$28&lt;&gt;"Ready to model","PENDING INPUTS",IF(F61+G61&gt;H61,IF(F61+G61=0,0,H61*F61/(F61+G61)),MIN(B61+D61,F61+MAX(0,H61-F61-G61-IF((Inputs!$B$17)&lt;Inputs!$B$5,C61+E61-G61,0)))))</f>
        <v>137.65</v>
      </c>
      <c r="K61" s="3">
        <f>IF(Inputs!$B$28&lt;&gt;"Ready to model","PENDING INPUTS",MIN(C61+E61,MAX(0,H61-J61)))</f>
        <v>0</v>
      </c>
      <c r="L61" s="3">
        <f>IF(Inputs!$B$28&lt;&gt;"Ready to model","PENDING INPUTS",MAX(0,B61+D61-J61))</f>
        <v>403.94000000000995</v>
      </c>
      <c r="M61" s="3">
        <f>IF(Inputs!$B$28&lt;&gt;"Ready to model","PENDING INPUTS",MAX(0,C61+E61-K61))</f>
        <v>0</v>
      </c>
      <c r="N61" s="3">
        <f>IF(Inputs!$B$28&lt;&gt;"Ready to model","PENDING INPUTS",L61+M61)</f>
        <v>403.94000000000995</v>
      </c>
      <c r="O61" s="3">
        <f>IF(Inputs!$B$28&lt;&gt;"Ready to model","PENDING INPUTS",D61+E61+O60)</f>
        <v>4561.7499999999991</v>
      </c>
      <c r="P61" s="3">
        <f>IF(Inputs!$B$28&lt;&gt;"Ready to model","PENDING INPUTS",J61+K61+P60)</f>
        <v>14173.809999999987</v>
      </c>
    </row>
    <row r="62" spans="1:16" ht="27.95" customHeight="1" x14ac:dyDescent="0.25">
      <c r="A62">
        <v>58</v>
      </c>
      <c r="B62" s="3">
        <f>IF(Inputs!$B$28&lt;&gt;"Ready to model","PENDING INPUTS",L61)</f>
        <v>403.94000000000995</v>
      </c>
      <c r="C62" s="3">
        <f>IF(Inputs!$B$28&lt;&gt;"Ready to model","PENDING INPUTS",M61)</f>
        <v>0</v>
      </c>
      <c r="D62" s="3">
        <f>IF(Inputs!$B$28&lt;&gt;"Ready to model","PENDING INPUTS",ROUND(B62*(Inputs!$B$17)/12,2))</f>
        <v>4.71</v>
      </c>
      <c r="E62" s="3">
        <f>IF(Inputs!$B$28&lt;&gt;"Ready to model","PENDING INPUTS",ROUND(C62*Inputs!$B$5/12,2))</f>
        <v>0</v>
      </c>
      <c r="F62" s="3">
        <f>IF(Inputs!$B$28&lt;&gt;"Ready to model","PENDING INPUTS",MIN(B62+D62,IF(A62&gt;=Inputs!$B$18,B62+D62,ROUND(IF(Inputs!$B$17=0,Inputs!$B$8*(1+Inputs!$B$19*Inputs!$B$20)/Inputs!$B$18,-PMT(Inputs!$B$17/12,Inputs!$B$18,Inputs!$B$8*(1+Inputs!$B$19*Inputs!$B$20))),2))))</f>
        <v>137.65</v>
      </c>
      <c r="G62" s="3">
        <f>IF(Inputs!$B$28&lt;&gt;"Ready to model","PENDING INPUTS",MIN(C62+E62,Inputs!$B$9))</f>
        <v>0</v>
      </c>
      <c r="H62" s="3">
        <f>IF(Inputs!$B$28&lt;&gt;"Ready to model","PENDING INPUTS",F62+G62)</f>
        <v>137.65</v>
      </c>
      <c r="I62" s="3">
        <f>IF(Inputs!$B$28&lt;&gt;"Ready to model","PENDING INPUTS",MAX(0,F62+G62-H62))</f>
        <v>0</v>
      </c>
      <c r="J62" s="3">
        <f>IF(Inputs!$B$28&lt;&gt;"Ready to model","PENDING INPUTS",IF(F62+G62&gt;H62,IF(F62+G62=0,0,H62*F62/(F62+G62)),MIN(B62+D62,F62+MAX(0,H62-F62-G62-IF((Inputs!$B$17)&lt;Inputs!$B$5,C62+E62-G62,0)))))</f>
        <v>137.65</v>
      </c>
      <c r="K62" s="3">
        <f>IF(Inputs!$B$28&lt;&gt;"Ready to model","PENDING INPUTS",MIN(C62+E62,MAX(0,H62-J62)))</f>
        <v>0</v>
      </c>
      <c r="L62" s="3">
        <f>IF(Inputs!$B$28&lt;&gt;"Ready to model","PENDING INPUTS",MAX(0,B62+D62-J62))</f>
        <v>271.00000000000989</v>
      </c>
      <c r="M62" s="3">
        <f>IF(Inputs!$B$28&lt;&gt;"Ready to model","PENDING INPUTS",MAX(0,C62+E62-K62))</f>
        <v>0</v>
      </c>
      <c r="N62" s="3">
        <f>IF(Inputs!$B$28&lt;&gt;"Ready to model","PENDING INPUTS",L62+M62)</f>
        <v>271.00000000000989</v>
      </c>
      <c r="O62" s="3">
        <f>IF(Inputs!$B$28&lt;&gt;"Ready to model","PENDING INPUTS",D62+E62+O61)</f>
        <v>4566.4599999999991</v>
      </c>
      <c r="P62" s="3">
        <f>IF(Inputs!$B$28&lt;&gt;"Ready to model","PENDING INPUTS",J62+K62+P61)</f>
        <v>14311.459999999986</v>
      </c>
    </row>
    <row r="63" spans="1:16" ht="27.95" customHeight="1" x14ac:dyDescent="0.25">
      <c r="A63">
        <v>59</v>
      </c>
      <c r="B63" s="3">
        <f>IF(Inputs!$B$28&lt;&gt;"Ready to model","PENDING INPUTS",L62)</f>
        <v>271.00000000000989</v>
      </c>
      <c r="C63" s="3">
        <f>IF(Inputs!$B$28&lt;&gt;"Ready to model","PENDING INPUTS",M62)</f>
        <v>0</v>
      </c>
      <c r="D63" s="3">
        <f>IF(Inputs!$B$28&lt;&gt;"Ready to model","PENDING INPUTS",ROUND(B63*(Inputs!$B$17)/12,2))</f>
        <v>3.16</v>
      </c>
      <c r="E63" s="3">
        <f>IF(Inputs!$B$28&lt;&gt;"Ready to model","PENDING INPUTS",ROUND(C63*Inputs!$B$5/12,2))</f>
        <v>0</v>
      </c>
      <c r="F63" s="3">
        <f>IF(Inputs!$B$28&lt;&gt;"Ready to model","PENDING INPUTS",MIN(B63+D63,IF(A63&gt;=Inputs!$B$18,B63+D63,ROUND(IF(Inputs!$B$17=0,Inputs!$B$8*(1+Inputs!$B$19*Inputs!$B$20)/Inputs!$B$18,-PMT(Inputs!$B$17/12,Inputs!$B$18,Inputs!$B$8*(1+Inputs!$B$19*Inputs!$B$20))),2))))</f>
        <v>137.65</v>
      </c>
      <c r="G63" s="3">
        <f>IF(Inputs!$B$28&lt;&gt;"Ready to model","PENDING INPUTS",MIN(C63+E63,Inputs!$B$9))</f>
        <v>0</v>
      </c>
      <c r="H63" s="3">
        <f>IF(Inputs!$B$28&lt;&gt;"Ready to model","PENDING INPUTS",F63+G63)</f>
        <v>137.65</v>
      </c>
      <c r="I63" s="3">
        <f>IF(Inputs!$B$28&lt;&gt;"Ready to model","PENDING INPUTS",MAX(0,F63+G63-H63))</f>
        <v>0</v>
      </c>
      <c r="J63" s="3">
        <f>IF(Inputs!$B$28&lt;&gt;"Ready to model","PENDING INPUTS",IF(F63+G63&gt;H63,IF(F63+G63=0,0,H63*F63/(F63+G63)),MIN(B63+D63,F63+MAX(0,H63-F63-G63-IF((Inputs!$B$17)&lt;Inputs!$B$5,C63+E63-G63,0)))))</f>
        <v>137.65</v>
      </c>
      <c r="K63" s="3">
        <f>IF(Inputs!$B$28&lt;&gt;"Ready to model","PENDING INPUTS",MIN(C63+E63,MAX(0,H63-J63)))</f>
        <v>0</v>
      </c>
      <c r="L63" s="3">
        <f>IF(Inputs!$B$28&lt;&gt;"Ready to model","PENDING INPUTS",MAX(0,B63+D63-J63))</f>
        <v>136.51000000000991</v>
      </c>
      <c r="M63" s="3">
        <f>IF(Inputs!$B$28&lt;&gt;"Ready to model","PENDING INPUTS",MAX(0,C63+E63-K63))</f>
        <v>0</v>
      </c>
      <c r="N63" s="3">
        <f>IF(Inputs!$B$28&lt;&gt;"Ready to model","PENDING INPUTS",L63+M63)</f>
        <v>136.51000000000991</v>
      </c>
      <c r="O63" s="3">
        <f>IF(Inputs!$B$28&lt;&gt;"Ready to model","PENDING INPUTS",D63+E63+O62)</f>
        <v>4569.619999999999</v>
      </c>
      <c r="P63" s="3">
        <f>IF(Inputs!$B$28&lt;&gt;"Ready to model","PENDING INPUTS",J63+K63+P62)</f>
        <v>14449.109999999986</v>
      </c>
    </row>
    <row r="64" spans="1:16" ht="27.95" customHeight="1" x14ac:dyDescent="0.25">
      <c r="A64">
        <v>60</v>
      </c>
      <c r="B64" s="3">
        <f>IF(Inputs!$B$28&lt;&gt;"Ready to model","PENDING INPUTS",L63)</f>
        <v>136.51000000000991</v>
      </c>
      <c r="C64" s="3">
        <f>IF(Inputs!$B$28&lt;&gt;"Ready to model","PENDING INPUTS",M63)</f>
        <v>0</v>
      </c>
      <c r="D64" s="3">
        <f>IF(Inputs!$B$28&lt;&gt;"Ready to model","PENDING INPUTS",ROUND(B64*(Inputs!$B$17)/12,2))</f>
        <v>1.59</v>
      </c>
      <c r="E64" s="3">
        <f>IF(Inputs!$B$28&lt;&gt;"Ready to model","PENDING INPUTS",ROUND(C64*Inputs!$B$5/12,2))</f>
        <v>0</v>
      </c>
      <c r="F64" s="3">
        <f>IF(Inputs!$B$28&lt;&gt;"Ready to model","PENDING INPUTS",MIN(B64+D64,IF(A64&gt;=Inputs!$B$18,B64+D64,ROUND(IF(Inputs!$B$17=0,Inputs!$B$8*(1+Inputs!$B$19*Inputs!$B$20)/Inputs!$B$18,-PMT(Inputs!$B$17/12,Inputs!$B$18,Inputs!$B$8*(1+Inputs!$B$19*Inputs!$B$20))),2))))</f>
        <v>138.10000000000991</v>
      </c>
      <c r="G64" s="3">
        <f>IF(Inputs!$B$28&lt;&gt;"Ready to model","PENDING INPUTS",MIN(C64+E64,Inputs!$B$9))</f>
        <v>0</v>
      </c>
      <c r="H64" s="3">
        <f>IF(Inputs!$B$28&lt;&gt;"Ready to model","PENDING INPUTS",F64+G64)</f>
        <v>138.10000000000991</v>
      </c>
      <c r="I64" s="3">
        <f>IF(Inputs!$B$28&lt;&gt;"Ready to model","PENDING INPUTS",MAX(0,F64+G64-H64))</f>
        <v>0</v>
      </c>
      <c r="J64" s="3">
        <f>IF(Inputs!$B$28&lt;&gt;"Ready to model","PENDING INPUTS",IF(F64+G64&gt;H64,IF(F64+G64=0,0,H64*F64/(F64+G64)),MIN(B64+D64,F64+MAX(0,H64-F64-G64-IF((Inputs!$B$17)&lt;Inputs!$B$5,C64+E64-G64,0)))))</f>
        <v>138.10000000000991</v>
      </c>
      <c r="K64" s="3">
        <f>IF(Inputs!$B$28&lt;&gt;"Ready to model","PENDING INPUTS",MIN(C64+E64,MAX(0,H64-J64)))</f>
        <v>0</v>
      </c>
      <c r="L64" s="3">
        <f>IF(Inputs!$B$28&lt;&gt;"Ready to model","PENDING INPUTS",MAX(0,B64+D64-J64))</f>
        <v>0</v>
      </c>
      <c r="M64" s="3">
        <f>IF(Inputs!$B$28&lt;&gt;"Ready to model","PENDING INPUTS",MAX(0,C64+E64-K64))</f>
        <v>0</v>
      </c>
      <c r="N64" s="3">
        <f>IF(Inputs!$B$28&lt;&gt;"Ready to model","PENDING INPUTS",L64+M64)</f>
        <v>0</v>
      </c>
      <c r="O64" s="3">
        <f>IF(Inputs!$B$28&lt;&gt;"Ready to model","PENDING INPUTS",D64+E64+O63)</f>
        <v>4571.2099999999991</v>
      </c>
      <c r="P64" s="3">
        <f>IF(Inputs!$B$28&lt;&gt;"Ready to model","PENDING INPUTS",J64+K64+P63)</f>
        <v>14587.209999999995</v>
      </c>
    </row>
    <row r="65" spans="1:16" ht="27.95" customHeight="1" x14ac:dyDescent="0.25">
      <c r="A65">
        <v>61</v>
      </c>
      <c r="B65" s="3">
        <f>IF(Inputs!$B$28&lt;&gt;"Ready to model","PENDING INPUTS",L64)</f>
        <v>0</v>
      </c>
      <c r="C65" s="3">
        <f>IF(Inputs!$B$28&lt;&gt;"Ready to model","PENDING INPUTS",M64)</f>
        <v>0</v>
      </c>
      <c r="D65" s="3">
        <f>IF(Inputs!$B$28&lt;&gt;"Ready to model","PENDING INPUTS",ROUND(B65*(Inputs!$B$17)/12,2))</f>
        <v>0</v>
      </c>
      <c r="E65" s="3">
        <f>IF(Inputs!$B$28&lt;&gt;"Ready to model","PENDING INPUTS",ROUND(C65*Inputs!$B$5/12,2))</f>
        <v>0</v>
      </c>
      <c r="F65" s="3">
        <f>IF(Inputs!$B$28&lt;&gt;"Ready to model","PENDING INPUTS",MIN(B65+D65,IF(A65&gt;=Inputs!$B$18,B65+D65,ROUND(IF(Inputs!$B$17=0,Inputs!$B$8*(1+Inputs!$B$19*Inputs!$B$20)/Inputs!$B$18,-PMT(Inputs!$B$17/12,Inputs!$B$18,Inputs!$B$8*(1+Inputs!$B$19*Inputs!$B$20))),2))))</f>
        <v>0</v>
      </c>
      <c r="G65" s="3">
        <f>IF(Inputs!$B$28&lt;&gt;"Ready to model","PENDING INPUTS",MIN(C65+E65,Inputs!$B$9))</f>
        <v>0</v>
      </c>
      <c r="H65" s="3">
        <f>IF(Inputs!$B$28&lt;&gt;"Ready to model","PENDING INPUTS",F65+G65)</f>
        <v>0</v>
      </c>
      <c r="I65" s="3">
        <f>IF(Inputs!$B$28&lt;&gt;"Ready to model","PENDING INPUTS",MAX(0,F65+G65-H65))</f>
        <v>0</v>
      </c>
      <c r="J65" s="3">
        <f>IF(Inputs!$B$28&lt;&gt;"Ready to model","PENDING INPUTS",IF(F65+G65&gt;H65,IF(F65+G65=0,0,H65*F65/(F65+G65)),MIN(B65+D65,F65+MAX(0,H65-F65-G65-IF((Inputs!$B$17)&lt;Inputs!$B$5,C65+E65-G65,0)))))</f>
        <v>0</v>
      </c>
      <c r="K65" s="3">
        <f>IF(Inputs!$B$28&lt;&gt;"Ready to model","PENDING INPUTS",MIN(C65+E65,MAX(0,H65-J65)))</f>
        <v>0</v>
      </c>
      <c r="L65" s="3">
        <f>IF(Inputs!$B$28&lt;&gt;"Ready to model","PENDING INPUTS",MAX(0,B65+D65-J65))</f>
        <v>0</v>
      </c>
      <c r="M65" s="3">
        <f>IF(Inputs!$B$28&lt;&gt;"Ready to model","PENDING INPUTS",MAX(0,C65+E65-K65))</f>
        <v>0</v>
      </c>
      <c r="N65" s="3">
        <f>IF(Inputs!$B$28&lt;&gt;"Ready to model","PENDING INPUTS",L65+M65)</f>
        <v>0</v>
      </c>
      <c r="O65" s="3">
        <f>IF(Inputs!$B$28&lt;&gt;"Ready to model","PENDING INPUTS",D65+E65+O64)</f>
        <v>4571.2099999999991</v>
      </c>
      <c r="P65" s="3">
        <f>IF(Inputs!$B$28&lt;&gt;"Ready to model","PENDING INPUTS",J65+K65+P64)</f>
        <v>14587.209999999995</v>
      </c>
    </row>
    <row r="66" spans="1:16" ht="27.95" customHeight="1" x14ac:dyDescent="0.25">
      <c r="A66">
        <v>62</v>
      </c>
      <c r="B66" s="3">
        <f>IF(Inputs!$B$28&lt;&gt;"Ready to model","PENDING INPUTS",L65)</f>
        <v>0</v>
      </c>
      <c r="C66" s="3">
        <f>IF(Inputs!$B$28&lt;&gt;"Ready to model","PENDING INPUTS",M65)</f>
        <v>0</v>
      </c>
      <c r="D66" s="3">
        <f>IF(Inputs!$B$28&lt;&gt;"Ready to model","PENDING INPUTS",ROUND(B66*(Inputs!$B$17)/12,2))</f>
        <v>0</v>
      </c>
      <c r="E66" s="3">
        <f>IF(Inputs!$B$28&lt;&gt;"Ready to model","PENDING INPUTS",ROUND(C66*Inputs!$B$5/12,2))</f>
        <v>0</v>
      </c>
      <c r="F66" s="3">
        <f>IF(Inputs!$B$28&lt;&gt;"Ready to model","PENDING INPUTS",MIN(B66+D66,IF(A66&gt;=Inputs!$B$18,B66+D66,ROUND(IF(Inputs!$B$17=0,Inputs!$B$8*(1+Inputs!$B$19*Inputs!$B$20)/Inputs!$B$18,-PMT(Inputs!$B$17/12,Inputs!$B$18,Inputs!$B$8*(1+Inputs!$B$19*Inputs!$B$20))),2))))</f>
        <v>0</v>
      </c>
      <c r="G66" s="3">
        <f>IF(Inputs!$B$28&lt;&gt;"Ready to model","PENDING INPUTS",MIN(C66+E66,Inputs!$B$9))</f>
        <v>0</v>
      </c>
      <c r="H66" s="3">
        <f>IF(Inputs!$B$28&lt;&gt;"Ready to model","PENDING INPUTS",F66+G66)</f>
        <v>0</v>
      </c>
      <c r="I66" s="3">
        <f>IF(Inputs!$B$28&lt;&gt;"Ready to model","PENDING INPUTS",MAX(0,F66+G66-H66))</f>
        <v>0</v>
      </c>
      <c r="J66" s="3">
        <f>IF(Inputs!$B$28&lt;&gt;"Ready to model","PENDING INPUTS",IF(F66+G66&gt;H66,IF(F66+G66=0,0,H66*F66/(F66+G66)),MIN(B66+D66,F66+MAX(0,H66-F66-G66-IF((Inputs!$B$17)&lt;Inputs!$B$5,C66+E66-G66,0)))))</f>
        <v>0</v>
      </c>
      <c r="K66" s="3">
        <f>IF(Inputs!$B$28&lt;&gt;"Ready to model","PENDING INPUTS",MIN(C66+E66,MAX(0,H66-J66)))</f>
        <v>0</v>
      </c>
      <c r="L66" s="3">
        <f>IF(Inputs!$B$28&lt;&gt;"Ready to model","PENDING INPUTS",MAX(0,B66+D66-J66))</f>
        <v>0</v>
      </c>
      <c r="M66" s="3">
        <f>IF(Inputs!$B$28&lt;&gt;"Ready to model","PENDING INPUTS",MAX(0,C66+E66-K66))</f>
        <v>0</v>
      </c>
      <c r="N66" s="3">
        <f>IF(Inputs!$B$28&lt;&gt;"Ready to model","PENDING INPUTS",L66+M66)</f>
        <v>0</v>
      </c>
      <c r="O66" s="3">
        <f>IF(Inputs!$B$28&lt;&gt;"Ready to model","PENDING INPUTS",D66+E66+O65)</f>
        <v>4571.2099999999991</v>
      </c>
      <c r="P66" s="3">
        <f>IF(Inputs!$B$28&lt;&gt;"Ready to model","PENDING INPUTS",J66+K66+P65)</f>
        <v>14587.209999999995</v>
      </c>
    </row>
    <row r="67" spans="1:16" ht="27.95" customHeight="1" x14ac:dyDescent="0.25">
      <c r="A67">
        <v>63</v>
      </c>
      <c r="B67" s="3">
        <f>IF(Inputs!$B$28&lt;&gt;"Ready to model","PENDING INPUTS",L66)</f>
        <v>0</v>
      </c>
      <c r="C67" s="3">
        <f>IF(Inputs!$B$28&lt;&gt;"Ready to model","PENDING INPUTS",M66)</f>
        <v>0</v>
      </c>
      <c r="D67" s="3">
        <f>IF(Inputs!$B$28&lt;&gt;"Ready to model","PENDING INPUTS",ROUND(B67*(Inputs!$B$17)/12,2))</f>
        <v>0</v>
      </c>
      <c r="E67" s="3">
        <f>IF(Inputs!$B$28&lt;&gt;"Ready to model","PENDING INPUTS",ROUND(C67*Inputs!$B$5/12,2))</f>
        <v>0</v>
      </c>
      <c r="F67" s="3">
        <f>IF(Inputs!$B$28&lt;&gt;"Ready to model","PENDING INPUTS",MIN(B67+D67,IF(A67&gt;=Inputs!$B$18,B67+D67,ROUND(IF(Inputs!$B$17=0,Inputs!$B$8*(1+Inputs!$B$19*Inputs!$B$20)/Inputs!$B$18,-PMT(Inputs!$B$17/12,Inputs!$B$18,Inputs!$B$8*(1+Inputs!$B$19*Inputs!$B$20))),2))))</f>
        <v>0</v>
      </c>
      <c r="G67" s="3">
        <f>IF(Inputs!$B$28&lt;&gt;"Ready to model","PENDING INPUTS",MIN(C67+E67,Inputs!$B$9))</f>
        <v>0</v>
      </c>
      <c r="H67" s="3">
        <f>IF(Inputs!$B$28&lt;&gt;"Ready to model","PENDING INPUTS",F67+G67)</f>
        <v>0</v>
      </c>
      <c r="I67" s="3">
        <f>IF(Inputs!$B$28&lt;&gt;"Ready to model","PENDING INPUTS",MAX(0,F67+G67-H67))</f>
        <v>0</v>
      </c>
      <c r="J67" s="3">
        <f>IF(Inputs!$B$28&lt;&gt;"Ready to model","PENDING INPUTS",IF(F67+G67&gt;H67,IF(F67+G67=0,0,H67*F67/(F67+G67)),MIN(B67+D67,F67+MAX(0,H67-F67-G67-IF((Inputs!$B$17)&lt;Inputs!$B$5,C67+E67-G67,0)))))</f>
        <v>0</v>
      </c>
      <c r="K67" s="3">
        <f>IF(Inputs!$B$28&lt;&gt;"Ready to model","PENDING INPUTS",MIN(C67+E67,MAX(0,H67-J67)))</f>
        <v>0</v>
      </c>
      <c r="L67" s="3">
        <f>IF(Inputs!$B$28&lt;&gt;"Ready to model","PENDING INPUTS",MAX(0,B67+D67-J67))</f>
        <v>0</v>
      </c>
      <c r="M67" s="3">
        <f>IF(Inputs!$B$28&lt;&gt;"Ready to model","PENDING INPUTS",MAX(0,C67+E67-K67))</f>
        <v>0</v>
      </c>
      <c r="N67" s="3">
        <f>IF(Inputs!$B$28&lt;&gt;"Ready to model","PENDING INPUTS",L67+M67)</f>
        <v>0</v>
      </c>
      <c r="O67" s="3">
        <f>IF(Inputs!$B$28&lt;&gt;"Ready to model","PENDING INPUTS",D67+E67+O66)</f>
        <v>4571.2099999999991</v>
      </c>
      <c r="P67" s="3">
        <f>IF(Inputs!$B$28&lt;&gt;"Ready to model","PENDING INPUTS",J67+K67+P66)</f>
        <v>14587.209999999995</v>
      </c>
    </row>
    <row r="68" spans="1:16" ht="27.95" customHeight="1" x14ac:dyDescent="0.25">
      <c r="A68">
        <v>64</v>
      </c>
      <c r="B68" s="3">
        <f>IF(Inputs!$B$28&lt;&gt;"Ready to model","PENDING INPUTS",L67)</f>
        <v>0</v>
      </c>
      <c r="C68" s="3">
        <f>IF(Inputs!$B$28&lt;&gt;"Ready to model","PENDING INPUTS",M67)</f>
        <v>0</v>
      </c>
      <c r="D68" s="3">
        <f>IF(Inputs!$B$28&lt;&gt;"Ready to model","PENDING INPUTS",ROUND(B68*(Inputs!$B$17)/12,2))</f>
        <v>0</v>
      </c>
      <c r="E68" s="3">
        <f>IF(Inputs!$B$28&lt;&gt;"Ready to model","PENDING INPUTS",ROUND(C68*Inputs!$B$5/12,2))</f>
        <v>0</v>
      </c>
      <c r="F68" s="3">
        <f>IF(Inputs!$B$28&lt;&gt;"Ready to model","PENDING INPUTS",MIN(B68+D68,IF(A68&gt;=Inputs!$B$18,B68+D68,ROUND(IF(Inputs!$B$17=0,Inputs!$B$8*(1+Inputs!$B$19*Inputs!$B$20)/Inputs!$B$18,-PMT(Inputs!$B$17/12,Inputs!$B$18,Inputs!$B$8*(1+Inputs!$B$19*Inputs!$B$20))),2))))</f>
        <v>0</v>
      </c>
      <c r="G68" s="3">
        <f>IF(Inputs!$B$28&lt;&gt;"Ready to model","PENDING INPUTS",MIN(C68+E68,Inputs!$B$9))</f>
        <v>0</v>
      </c>
      <c r="H68" s="3">
        <f>IF(Inputs!$B$28&lt;&gt;"Ready to model","PENDING INPUTS",F68+G68)</f>
        <v>0</v>
      </c>
      <c r="I68" s="3">
        <f>IF(Inputs!$B$28&lt;&gt;"Ready to model","PENDING INPUTS",MAX(0,F68+G68-H68))</f>
        <v>0</v>
      </c>
      <c r="J68" s="3">
        <f>IF(Inputs!$B$28&lt;&gt;"Ready to model","PENDING INPUTS",IF(F68+G68&gt;H68,IF(F68+G68=0,0,H68*F68/(F68+G68)),MIN(B68+D68,F68+MAX(0,H68-F68-G68-IF((Inputs!$B$17)&lt;Inputs!$B$5,C68+E68-G68,0)))))</f>
        <v>0</v>
      </c>
      <c r="K68" s="3">
        <f>IF(Inputs!$B$28&lt;&gt;"Ready to model","PENDING INPUTS",MIN(C68+E68,MAX(0,H68-J68)))</f>
        <v>0</v>
      </c>
      <c r="L68" s="3">
        <f>IF(Inputs!$B$28&lt;&gt;"Ready to model","PENDING INPUTS",MAX(0,B68+D68-J68))</f>
        <v>0</v>
      </c>
      <c r="M68" s="3">
        <f>IF(Inputs!$B$28&lt;&gt;"Ready to model","PENDING INPUTS",MAX(0,C68+E68-K68))</f>
        <v>0</v>
      </c>
      <c r="N68" s="3">
        <f>IF(Inputs!$B$28&lt;&gt;"Ready to model","PENDING INPUTS",L68+M68)</f>
        <v>0</v>
      </c>
      <c r="O68" s="3">
        <f>IF(Inputs!$B$28&lt;&gt;"Ready to model","PENDING INPUTS",D68+E68+O67)</f>
        <v>4571.2099999999991</v>
      </c>
      <c r="P68" s="3">
        <f>IF(Inputs!$B$28&lt;&gt;"Ready to model","PENDING INPUTS",J68+K68+P67)</f>
        <v>14587.209999999995</v>
      </c>
    </row>
    <row r="69" spans="1:16" ht="27.95" customHeight="1" x14ac:dyDescent="0.25">
      <c r="A69">
        <v>65</v>
      </c>
      <c r="B69" s="3">
        <f>IF(Inputs!$B$28&lt;&gt;"Ready to model","PENDING INPUTS",L68)</f>
        <v>0</v>
      </c>
      <c r="C69" s="3">
        <f>IF(Inputs!$B$28&lt;&gt;"Ready to model","PENDING INPUTS",M68)</f>
        <v>0</v>
      </c>
      <c r="D69" s="3">
        <f>IF(Inputs!$B$28&lt;&gt;"Ready to model","PENDING INPUTS",ROUND(B69*(Inputs!$B$17)/12,2))</f>
        <v>0</v>
      </c>
      <c r="E69" s="3">
        <f>IF(Inputs!$B$28&lt;&gt;"Ready to model","PENDING INPUTS",ROUND(C69*Inputs!$B$5/12,2))</f>
        <v>0</v>
      </c>
      <c r="F69" s="3">
        <f>IF(Inputs!$B$28&lt;&gt;"Ready to model","PENDING INPUTS",MIN(B69+D69,IF(A69&gt;=Inputs!$B$18,B69+D69,ROUND(IF(Inputs!$B$17=0,Inputs!$B$8*(1+Inputs!$B$19*Inputs!$B$20)/Inputs!$B$18,-PMT(Inputs!$B$17/12,Inputs!$B$18,Inputs!$B$8*(1+Inputs!$B$19*Inputs!$B$20))),2))))</f>
        <v>0</v>
      </c>
      <c r="G69" s="3">
        <f>IF(Inputs!$B$28&lt;&gt;"Ready to model","PENDING INPUTS",MIN(C69+E69,Inputs!$B$9))</f>
        <v>0</v>
      </c>
      <c r="H69" s="3">
        <f>IF(Inputs!$B$28&lt;&gt;"Ready to model","PENDING INPUTS",F69+G69)</f>
        <v>0</v>
      </c>
      <c r="I69" s="3">
        <f>IF(Inputs!$B$28&lt;&gt;"Ready to model","PENDING INPUTS",MAX(0,F69+G69-H69))</f>
        <v>0</v>
      </c>
      <c r="J69" s="3">
        <f>IF(Inputs!$B$28&lt;&gt;"Ready to model","PENDING INPUTS",IF(F69+G69&gt;H69,IF(F69+G69=0,0,H69*F69/(F69+G69)),MIN(B69+D69,F69+MAX(0,H69-F69-G69-IF((Inputs!$B$17)&lt;Inputs!$B$5,C69+E69-G69,0)))))</f>
        <v>0</v>
      </c>
      <c r="K69" s="3">
        <f>IF(Inputs!$B$28&lt;&gt;"Ready to model","PENDING INPUTS",MIN(C69+E69,MAX(0,H69-J69)))</f>
        <v>0</v>
      </c>
      <c r="L69" s="3">
        <f>IF(Inputs!$B$28&lt;&gt;"Ready to model","PENDING INPUTS",MAX(0,B69+D69-J69))</f>
        <v>0</v>
      </c>
      <c r="M69" s="3">
        <f>IF(Inputs!$B$28&lt;&gt;"Ready to model","PENDING INPUTS",MAX(0,C69+E69-K69))</f>
        <v>0</v>
      </c>
      <c r="N69" s="3">
        <f>IF(Inputs!$B$28&lt;&gt;"Ready to model","PENDING INPUTS",L69+M69)</f>
        <v>0</v>
      </c>
      <c r="O69" s="3">
        <f>IF(Inputs!$B$28&lt;&gt;"Ready to model","PENDING INPUTS",D69+E69+O68)</f>
        <v>4571.2099999999991</v>
      </c>
      <c r="P69" s="3">
        <f>IF(Inputs!$B$28&lt;&gt;"Ready to model","PENDING INPUTS",J69+K69+P68)</f>
        <v>14587.209999999995</v>
      </c>
    </row>
    <row r="70" spans="1:16" ht="27.95" customHeight="1" x14ac:dyDescent="0.25">
      <c r="A70">
        <v>66</v>
      </c>
      <c r="B70" s="3">
        <f>IF(Inputs!$B$28&lt;&gt;"Ready to model","PENDING INPUTS",L69)</f>
        <v>0</v>
      </c>
      <c r="C70" s="3">
        <f>IF(Inputs!$B$28&lt;&gt;"Ready to model","PENDING INPUTS",M69)</f>
        <v>0</v>
      </c>
      <c r="D70" s="3">
        <f>IF(Inputs!$B$28&lt;&gt;"Ready to model","PENDING INPUTS",ROUND(B70*(Inputs!$B$17)/12,2))</f>
        <v>0</v>
      </c>
      <c r="E70" s="3">
        <f>IF(Inputs!$B$28&lt;&gt;"Ready to model","PENDING INPUTS",ROUND(C70*Inputs!$B$5/12,2))</f>
        <v>0</v>
      </c>
      <c r="F70" s="3">
        <f>IF(Inputs!$B$28&lt;&gt;"Ready to model","PENDING INPUTS",MIN(B70+D70,IF(A70&gt;=Inputs!$B$18,B70+D70,ROUND(IF(Inputs!$B$17=0,Inputs!$B$8*(1+Inputs!$B$19*Inputs!$B$20)/Inputs!$B$18,-PMT(Inputs!$B$17/12,Inputs!$B$18,Inputs!$B$8*(1+Inputs!$B$19*Inputs!$B$20))),2))))</f>
        <v>0</v>
      </c>
      <c r="G70" s="3">
        <f>IF(Inputs!$B$28&lt;&gt;"Ready to model","PENDING INPUTS",MIN(C70+E70,Inputs!$B$9))</f>
        <v>0</v>
      </c>
      <c r="H70" s="3">
        <f>IF(Inputs!$B$28&lt;&gt;"Ready to model","PENDING INPUTS",F70+G70)</f>
        <v>0</v>
      </c>
      <c r="I70" s="3">
        <f>IF(Inputs!$B$28&lt;&gt;"Ready to model","PENDING INPUTS",MAX(0,F70+G70-H70))</f>
        <v>0</v>
      </c>
      <c r="J70" s="3">
        <f>IF(Inputs!$B$28&lt;&gt;"Ready to model","PENDING INPUTS",IF(F70+G70&gt;H70,IF(F70+G70=0,0,H70*F70/(F70+G70)),MIN(B70+D70,F70+MAX(0,H70-F70-G70-IF((Inputs!$B$17)&lt;Inputs!$B$5,C70+E70-G70,0)))))</f>
        <v>0</v>
      </c>
      <c r="K70" s="3">
        <f>IF(Inputs!$B$28&lt;&gt;"Ready to model","PENDING INPUTS",MIN(C70+E70,MAX(0,H70-J70)))</f>
        <v>0</v>
      </c>
      <c r="L70" s="3">
        <f>IF(Inputs!$B$28&lt;&gt;"Ready to model","PENDING INPUTS",MAX(0,B70+D70-J70))</f>
        <v>0</v>
      </c>
      <c r="M70" s="3">
        <f>IF(Inputs!$B$28&lt;&gt;"Ready to model","PENDING INPUTS",MAX(0,C70+E70-K70))</f>
        <v>0</v>
      </c>
      <c r="N70" s="3">
        <f>IF(Inputs!$B$28&lt;&gt;"Ready to model","PENDING INPUTS",L70+M70)</f>
        <v>0</v>
      </c>
      <c r="O70" s="3">
        <f>IF(Inputs!$B$28&lt;&gt;"Ready to model","PENDING INPUTS",D70+E70+O69)</f>
        <v>4571.2099999999991</v>
      </c>
      <c r="P70" s="3">
        <f>IF(Inputs!$B$28&lt;&gt;"Ready to model","PENDING INPUTS",J70+K70+P69)</f>
        <v>14587.209999999995</v>
      </c>
    </row>
    <row r="71" spans="1:16" ht="27.95" customHeight="1" x14ac:dyDescent="0.25">
      <c r="A71">
        <v>67</v>
      </c>
      <c r="B71" s="3">
        <f>IF(Inputs!$B$28&lt;&gt;"Ready to model","PENDING INPUTS",L70)</f>
        <v>0</v>
      </c>
      <c r="C71" s="3">
        <f>IF(Inputs!$B$28&lt;&gt;"Ready to model","PENDING INPUTS",M70)</f>
        <v>0</v>
      </c>
      <c r="D71" s="3">
        <f>IF(Inputs!$B$28&lt;&gt;"Ready to model","PENDING INPUTS",ROUND(B71*(Inputs!$B$17)/12,2))</f>
        <v>0</v>
      </c>
      <c r="E71" s="3">
        <f>IF(Inputs!$B$28&lt;&gt;"Ready to model","PENDING INPUTS",ROUND(C71*Inputs!$B$5/12,2))</f>
        <v>0</v>
      </c>
      <c r="F71" s="3">
        <f>IF(Inputs!$B$28&lt;&gt;"Ready to model","PENDING INPUTS",MIN(B71+D71,IF(A71&gt;=Inputs!$B$18,B71+D71,ROUND(IF(Inputs!$B$17=0,Inputs!$B$8*(1+Inputs!$B$19*Inputs!$B$20)/Inputs!$B$18,-PMT(Inputs!$B$17/12,Inputs!$B$18,Inputs!$B$8*(1+Inputs!$B$19*Inputs!$B$20))),2))))</f>
        <v>0</v>
      </c>
      <c r="G71" s="3">
        <f>IF(Inputs!$B$28&lt;&gt;"Ready to model","PENDING INPUTS",MIN(C71+E71,Inputs!$B$9))</f>
        <v>0</v>
      </c>
      <c r="H71" s="3">
        <f>IF(Inputs!$B$28&lt;&gt;"Ready to model","PENDING INPUTS",F71+G71)</f>
        <v>0</v>
      </c>
      <c r="I71" s="3">
        <f>IF(Inputs!$B$28&lt;&gt;"Ready to model","PENDING INPUTS",MAX(0,F71+G71-H71))</f>
        <v>0</v>
      </c>
      <c r="J71" s="3">
        <f>IF(Inputs!$B$28&lt;&gt;"Ready to model","PENDING INPUTS",IF(F71+G71&gt;H71,IF(F71+G71=0,0,H71*F71/(F71+G71)),MIN(B71+D71,F71+MAX(0,H71-F71-G71-IF((Inputs!$B$17)&lt;Inputs!$B$5,C71+E71-G71,0)))))</f>
        <v>0</v>
      </c>
      <c r="K71" s="3">
        <f>IF(Inputs!$B$28&lt;&gt;"Ready to model","PENDING INPUTS",MIN(C71+E71,MAX(0,H71-J71)))</f>
        <v>0</v>
      </c>
      <c r="L71" s="3">
        <f>IF(Inputs!$B$28&lt;&gt;"Ready to model","PENDING INPUTS",MAX(0,B71+D71-J71))</f>
        <v>0</v>
      </c>
      <c r="M71" s="3">
        <f>IF(Inputs!$B$28&lt;&gt;"Ready to model","PENDING INPUTS",MAX(0,C71+E71-K71))</f>
        <v>0</v>
      </c>
      <c r="N71" s="3">
        <f>IF(Inputs!$B$28&lt;&gt;"Ready to model","PENDING INPUTS",L71+M71)</f>
        <v>0</v>
      </c>
      <c r="O71" s="3">
        <f>IF(Inputs!$B$28&lt;&gt;"Ready to model","PENDING INPUTS",D71+E71+O70)</f>
        <v>4571.2099999999991</v>
      </c>
      <c r="P71" s="3">
        <f>IF(Inputs!$B$28&lt;&gt;"Ready to model","PENDING INPUTS",J71+K71+P70)</f>
        <v>14587.209999999995</v>
      </c>
    </row>
    <row r="72" spans="1:16" ht="27.95" customHeight="1" x14ac:dyDescent="0.25">
      <c r="A72">
        <v>68</v>
      </c>
      <c r="B72" s="3">
        <f>IF(Inputs!$B$28&lt;&gt;"Ready to model","PENDING INPUTS",L71)</f>
        <v>0</v>
      </c>
      <c r="C72" s="3">
        <f>IF(Inputs!$B$28&lt;&gt;"Ready to model","PENDING INPUTS",M71)</f>
        <v>0</v>
      </c>
      <c r="D72" s="3">
        <f>IF(Inputs!$B$28&lt;&gt;"Ready to model","PENDING INPUTS",ROUND(B72*(Inputs!$B$17)/12,2))</f>
        <v>0</v>
      </c>
      <c r="E72" s="3">
        <f>IF(Inputs!$B$28&lt;&gt;"Ready to model","PENDING INPUTS",ROUND(C72*Inputs!$B$5/12,2))</f>
        <v>0</v>
      </c>
      <c r="F72" s="3">
        <f>IF(Inputs!$B$28&lt;&gt;"Ready to model","PENDING INPUTS",MIN(B72+D72,IF(A72&gt;=Inputs!$B$18,B72+D72,ROUND(IF(Inputs!$B$17=0,Inputs!$B$8*(1+Inputs!$B$19*Inputs!$B$20)/Inputs!$B$18,-PMT(Inputs!$B$17/12,Inputs!$B$18,Inputs!$B$8*(1+Inputs!$B$19*Inputs!$B$20))),2))))</f>
        <v>0</v>
      </c>
      <c r="G72" s="3">
        <f>IF(Inputs!$B$28&lt;&gt;"Ready to model","PENDING INPUTS",MIN(C72+E72,Inputs!$B$9))</f>
        <v>0</v>
      </c>
      <c r="H72" s="3">
        <f>IF(Inputs!$B$28&lt;&gt;"Ready to model","PENDING INPUTS",F72+G72)</f>
        <v>0</v>
      </c>
      <c r="I72" s="3">
        <f>IF(Inputs!$B$28&lt;&gt;"Ready to model","PENDING INPUTS",MAX(0,F72+G72-H72))</f>
        <v>0</v>
      </c>
      <c r="J72" s="3">
        <f>IF(Inputs!$B$28&lt;&gt;"Ready to model","PENDING INPUTS",IF(F72+G72&gt;H72,IF(F72+G72=0,0,H72*F72/(F72+G72)),MIN(B72+D72,F72+MAX(0,H72-F72-G72-IF((Inputs!$B$17)&lt;Inputs!$B$5,C72+E72-G72,0)))))</f>
        <v>0</v>
      </c>
      <c r="K72" s="3">
        <f>IF(Inputs!$B$28&lt;&gt;"Ready to model","PENDING INPUTS",MIN(C72+E72,MAX(0,H72-J72)))</f>
        <v>0</v>
      </c>
      <c r="L72" s="3">
        <f>IF(Inputs!$B$28&lt;&gt;"Ready to model","PENDING INPUTS",MAX(0,B72+D72-J72))</f>
        <v>0</v>
      </c>
      <c r="M72" s="3">
        <f>IF(Inputs!$B$28&lt;&gt;"Ready to model","PENDING INPUTS",MAX(0,C72+E72-K72))</f>
        <v>0</v>
      </c>
      <c r="N72" s="3">
        <f>IF(Inputs!$B$28&lt;&gt;"Ready to model","PENDING INPUTS",L72+M72)</f>
        <v>0</v>
      </c>
      <c r="O72" s="3">
        <f>IF(Inputs!$B$28&lt;&gt;"Ready to model","PENDING INPUTS",D72+E72+O71)</f>
        <v>4571.2099999999991</v>
      </c>
      <c r="P72" s="3">
        <f>IF(Inputs!$B$28&lt;&gt;"Ready to model","PENDING INPUTS",J72+K72+P71)</f>
        <v>14587.209999999995</v>
      </c>
    </row>
    <row r="73" spans="1:16" ht="27.95" customHeight="1" x14ac:dyDescent="0.25">
      <c r="A73">
        <v>69</v>
      </c>
      <c r="B73" s="3">
        <f>IF(Inputs!$B$28&lt;&gt;"Ready to model","PENDING INPUTS",L72)</f>
        <v>0</v>
      </c>
      <c r="C73" s="3">
        <f>IF(Inputs!$B$28&lt;&gt;"Ready to model","PENDING INPUTS",M72)</f>
        <v>0</v>
      </c>
      <c r="D73" s="3">
        <f>IF(Inputs!$B$28&lt;&gt;"Ready to model","PENDING INPUTS",ROUND(B73*(Inputs!$B$17)/12,2))</f>
        <v>0</v>
      </c>
      <c r="E73" s="3">
        <f>IF(Inputs!$B$28&lt;&gt;"Ready to model","PENDING INPUTS",ROUND(C73*Inputs!$B$5/12,2))</f>
        <v>0</v>
      </c>
      <c r="F73" s="3">
        <f>IF(Inputs!$B$28&lt;&gt;"Ready to model","PENDING INPUTS",MIN(B73+D73,IF(A73&gt;=Inputs!$B$18,B73+D73,ROUND(IF(Inputs!$B$17=0,Inputs!$B$8*(1+Inputs!$B$19*Inputs!$B$20)/Inputs!$B$18,-PMT(Inputs!$B$17/12,Inputs!$B$18,Inputs!$B$8*(1+Inputs!$B$19*Inputs!$B$20))),2))))</f>
        <v>0</v>
      </c>
      <c r="G73" s="3">
        <f>IF(Inputs!$B$28&lt;&gt;"Ready to model","PENDING INPUTS",MIN(C73+E73,Inputs!$B$9))</f>
        <v>0</v>
      </c>
      <c r="H73" s="3">
        <f>IF(Inputs!$B$28&lt;&gt;"Ready to model","PENDING INPUTS",F73+G73)</f>
        <v>0</v>
      </c>
      <c r="I73" s="3">
        <f>IF(Inputs!$B$28&lt;&gt;"Ready to model","PENDING INPUTS",MAX(0,F73+G73-H73))</f>
        <v>0</v>
      </c>
      <c r="J73" s="3">
        <f>IF(Inputs!$B$28&lt;&gt;"Ready to model","PENDING INPUTS",IF(F73+G73&gt;H73,IF(F73+G73=0,0,H73*F73/(F73+G73)),MIN(B73+D73,F73+MAX(0,H73-F73-G73-IF((Inputs!$B$17)&lt;Inputs!$B$5,C73+E73-G73,0)))))</f>
        <v>0</v>
      </c>
      <c r="K73" s="3">
        <f>IF(Inputs!$B$28&lt;&gt;"Ready to model","PENDING INPUTS",MIN(C73+E73,MAX(0,H73-J73)))</f>
        <v>0</v>
      </c>
      <c r="L73" s="3">
        <f>IF(Inputs!$B$28&lt;&gt;"Ready to model","PENDING INPUTS",MAX(0,B73+D73-J73))</f>
        <v>0</v>
      </c>
      <c r="M73" s="3">
        <f>IF(Inputs!$B$28&lt;&gt;"Ready to model","PENDING INPUTS",MAX(0,C73+E73-K73))</f>
        <v>0</v>
      </c>
      <c r="N73" s="3">
        <f>IF(Inputs!$B$28&lt;&gt;"Ready to model","PENDING INPUTS",L73+M73)</f>
        <v>0</v>
      </c>
      <c r="O73" s="3">
        <f>IF(Inputs!$B$28&lt;&gt;"Ready to model","PENDING INPUTS",D73+E73+O72)</f>
        <v>4571.2099999999991</v>
      </c>
      <c r="P73" s="3">
        <f>IF(Inputs!$B$28&lt;&gt;"Ready to model","PENDING INPUTS",J73+K73+P72)</f>
        <v>14587.209999999995</v>
      </c>
    </row>
    <row r="74" spans="1:16" ht="27.95" customHeight="1" x14ac:dyDescent="0.25">
      <c r="A74">
        <v>70</v>
      </c>
      <c r="B74" s="3">
        <f>IF(Inputs!$B$28&lt;&gt;"Ready to model","PENDING INPUTS",L73)</f>
        <v>0</v>
      </c>
      <c r="C74" s="3">
        <f>IF(Inputs!$B$28&lt;&gt;"Ready to model","PENDING INPUTS",M73)</f>
        <v>0</v>
      </c>
      <c r="D74" s="3">
        <f>IF(Inputs!$B$28&lt;&gt;"Ready to model","PENDING INPUTS",ROUND(B74*(Inputs!$B$17)/12,2))</f>
        <v>0</v>
      </c>
      <c r="E74" s="3">
        <f>IF(Inputs!$B$28&lt;&gt;"Ready to model","PENDING INPUTS",ROUND(C74*Inputs!$B$5/12,2))</f>
        <v>0</v>
      </c>
      <c r="F74" s="3">
        <f>IF(Inputs!$B$28&lt;&gt;"Ready to model","PENDING INPUTS",MIN(B74+D74,IF(A74&gt;=Inputs!$B$18,B74+D74,ROUND(IF(Inputs!$B$17=0,Inputs!$B$8*(1+Inputs!$B$19*Inputs!$B$20)/Inputs!$B$18,-PMT(Inputs!$B$17/12,Inputs!$B$18,Inputs!$B$8*(1+Inputs!$B$19*Inputs!$B$20))),2))))</f>
        <v>0</v>
      </c>
      <c r="G74" s="3">
        <f>IF(Inputs!$B$28&lt;&gt;"Ready to model","PENDING INPUTS",MIN(C74+E74,Inputs!$B$9))</f>
        <v>0</v>
      </c>
      <c r="H74" s="3">
        <f>IF(Inputs!$B$28&lt;&gt;"Ready to model","PENDING INPUTS",F74+G74)</f>
        <v>0</v>
      </c>
      <c r="I74" s="3">
        <f>IF(Inputs!$B$28&lt;&gt;"Ready to model","PENDING INPUTS",MAX(0,F74+G74-H74))</f>
        <v>0</v>
      </c>
      <c r="J74" s="3">
        <f>IF(Inputs!$B$28&lt;&gt;"Ready to model","PENDING INPUTS",IF(F74+G74&gt;H74,IF(F74+G74=0,0,H74*F74/(F74+G74)),MIN(B74+D74,F74+MAX(0,H74-F74-G74-IF((Inputs!$B$17)&lt;Inputs!$B$5,C74+E74-G74,0)))))</f>
        <v>0</v>
      </c>
      <c r="K74" s="3">
        <f>IF(Inputs!$B$28&lt;&gt;"Ready to model","PENDING INPUTS",MIN(C74+E74,MAX(0,H74-J74)))</f>
        <v>0</v>
      </c>
      <c r="L74" s="3">
        <f>IF(Inputs!$B$28&lt;&gt;"Ready to model","PENDING INPUTS",MAX(0,B74+D74-J74))</f>
        <v>0</v>
      </c>
      <c r="M74" s="3">
        <f>IF(Inputs!$B$28&lt;&gt;"Ready to model","PENDING INPUTS",MAX(0,C74+E74-K74))</f>
        <v>0</v>
      </c>
      <c r="N74" s="3">
        <f>IF(Inputs!$B$28&lt;&gt;"Ready to model","PENDING INPUTS",L74+M74)</f>
        <v>0</v>
      </c>
      <c r="O74" s="3">
        <f>IF(Inputs!$B$28&lt;&gt;"Ready to model","PENDING INPUTS",D74+E74+O73)</f>
        <v>4571.2099999999991</v>
      </c>
      <c r="P74" s="3">
        <f>IF(Inputs!$B$28&lt;&gt;"Ready to model","PENDING INPUTS",J74+K74+P73)</f>
        <v>14587.209999999995</v>
      </c>
    </row>
    <row r="75" spans="1:16" ht="27.95" customHeight="1" x14ac:dyDescent="0.25">
      <c r="A75">
        <v>71</v>
      </c>
      <c r="B75" s="3">
        <f>IF(Inputs!$B$28&lt;&gt;"Ready to model","PENDING INPUTS",L74)</f>
        <v>0</v>
      </c>
      <c r="C75" s="3">
        <f>IF(Inputs!$B$28&lt;&gt;"Ready to model","PENDING INPUTS",M74)</f>
        <v>0</v>
      </c>
      <c r="D75" s="3">
        <f>IF(Inputs!$B$28&lt;&gt;"Ready to model","PENDING INPUTS",ROUND(B75*(Inputs!$B$17)/12,2))</f>
        <v>0</v>
      </c>
      <c r="E75" s="3">
        <f>IF(Inputs!$B$28&lt;&gt;"Ready to model","PENDING INPUTS",ROUND(C75*Inputs!$B$5/12,2))</f>
        <v>0</v>
      </c>
      <c r="F75" s="3">
        <f>IF(Inputs!$B$28&lt;&gt;"Ready to model","PENDING INPUTS",MIN(B75+D75,IF(A75&gt;=Inputs!$B$18,B75+D75,ROUND(IF(Inputs!$B$17=0,Inputs!$B$8*(1+Inputs!$B$19*Inputs!$B$20)/Inputs!$B$18,-PMT(Inputs!$B$17/12,Inputs!$B$18,Inputs!$B$8*(1+Inputs!$B$19*Inputs!$B$20))),2))))</f>
        <v>0</v>
      </c>
      <c r="G75" s="3">
        <f>IF(Inputs!$B$28&lt;&gt;"Ready to model","PENDING INPUTS",MIN(C75+E75,Inputs!$B$9))</f>
        <v>0</v>
      </c>
      <c r="H75" s="3">
        <f>IF(Inputs!$B$28&lt;&gt;"Ready to model","PENDING INPUTS",F75+G75)</f>
        <v>0</v>
      </c>
      <c r="I75" s="3">
        <f>IF(Inputs!$B$28&lt;&gt;"Ready to model","PENDING INPUTS",MAX(0,F75+G75-H75))</f>
        <v>0</v>
      </c>
      <c r="J75" s="3">
        <f>IF(Inputs!$B$28&lt;&gt;"Ready to model","PENDING INPUTS",IF(F75+G75&gt;H75,IF(F75+G75=0,0,H75*F75/(F75+G75)),MIN(B75+D75,F75+MAX(0,H75-F75-G75-IF((Inputs!$B$17)&lt;Inputs!$B$5,C75+E75-G75,0)))))</f>
        <v>0</v>
      </c>
      <c r="K75" s="3">
        <f>IF(Inputs!$B$28&lt;&gt;"Ready to model","PENDING INPUTS",MIN(C75+E75,MAX(0,H75-J75)))</f>
        <v>0</v>
      </c>
      <c r="L75" s="3">
        <f>IF(Inputs!$B$28&lt;&gt;"Ready to model","PENDING INPUTS",MAX(0,B75+D75-J75))</f>
        <v>0</v>
      </c>
      <c r="M75" s="3">
        <f>IF(Inputs!$B$28&lt;&gt;"Ready to model","PENDING INPUTS",MAX(0,C75+E75-K75))</f>
        <v>0</v>
      </c>
      <c r="N75" s="3">
        <f>IF(Inputs!$B$28&lt;&gt;"Ready to model","PENDING INPUTS",L75+M75)</f>
        <v>0</v>
      </c>
      <c r="O75" s="3">
        <f>IF(Inputs!$B$28&lt;&gt;"Ready to model","PENDING INPUTS",D75+E75+O74)</f>
        <v>4571.2099999999991</v>
      </c>
      <c r="P75" s="3">
        <f>IF(Inputs!$B$28&lt;&gt;"Ready to model","PENDING INPUTS",J75+K75+P74)</f>
        <v>14587.209999999995</v>
      </c>
    </row>
    <row r="76" spans="1:16" ht="27.95" customHeight="1" x14ac:dyDescent="0.25">
      <c r="A76">
        <v>72</v>
      </c>
      <c r="B76" s="3">
        <f>IF(Inputs!$B$28&lt;&gt;"Ready to model","PENDING INPUTS",L75)</f>
        <v>0</v>
      </c>
      <c r="C76" s="3">
        <f>IF(Inputs!$B$28&lt;&gt;"Ready to model","PENDING INPUTS",M75)</f>
        <v>0</v>
      </c>
      <c r="D76" s="3">
        <f>IF(Inputs!$B$28&lt;&gt;"Ready to model","PENDING INPUTS",ROUND(B76*(Inputs!$B$17)/12,2))</f>
        <v>0</v>
      </c>
      <c r="E76" s="3">
        <f>IF(Inputs!$B$28&lt;&gt;"Ready to model","PENDING INPUTS",ROUND(C76*Inputs!$B$5/12,2))</f>
        <v>0</v>
      </c>
      <c r="F76" s="3">
        <f>IF(Inputs!$B$28&lt;&gt;"Ready to model","PENDING INPUTS",MIN(B76+D76,IF(A76&gt;=Inputs!$B$18,B76+D76,ROUND(IF(Inputs!$B$17=0,Inputs!$B$8*(1+Inputs!$B$19*Inputs!$B$20)/Inputs!$B$18,-PMT(Inputs!$B$17/12,Inputs!$B$18,Inputs!$B$8*(1+Inputs!$B$19*Inputs!$B$20))),2))))</f>
        <v>0</v>
      </c>
      <c r="G76" s="3">
        <f>IF(Inputs!$B$28&lt;&gt;"Ready to model","PENDING INPUTS",MIN(C76+E76,Inputs!$B$9))</f>
        <v>0</v>
      </c>
      <c r="H76" s="3">
        <f>IF(Inputs!$B$28&lt;&gt;"Ready to model","PENDING INPUTS",F76+G76)</f>
        <v>0</v>
      </c>
      <c r="I76" s="3">
        <f>IF(Inputs!$B$28&lt;&gt;"Ready to model","PENDING INPUTS",MAX(0,F76+G76-H76))</f>
        <v>0</v>
      </c>
      <c r="J76" s="3">
        <f>IF(Inputs!$B$28&lt;&gt;"Ready to model","PENDING INPUTS",IF(F76+G76&gt;H76,IF(F76+G76=0,0,H76*F76/(F76+G76)),MIN(B76+D76,F76+MAX(0,H76-F76-G76-IF((Inputs!$B$17)&lt;Inputs!$B$5,C76+E76-G76,0)))))</f>
        <v>0</v>
      </c>
      <c r="K76" s="3">
        <f>IF(Inputs!$B$28&lt;&gt;"Ready to model","PENDING INPUTS",MIN(C76+E76,MAX(0,H76-J76)))</f>
        <v>0</v>
      </c>
      <c r="L76" s="3">
        <f>IF(Inputs!$B$28&lt;&gt;"Ready to model","PENDING INPUTS",MAX(0,B76+D76-J76))</f>
        <v>0</v>
      </c>
      <c r="M76" s="3">
        <f>IF(Inputs!$B$28&lt;&gt;"Ready to model","PENDING INPUTS",MAX(0,C76+E76-K76))</f>
        <v>0</v>
      </c>
      <c r="N76" s="3">
        <f>IF(Inputs!$B$28&lt;&gt;"Ready to model","PENDING INPUTS",L76+M76)</f>
        <v>0</v>
      </c>
      <c r="O76" s="3">
        <f>IF(Inputs!$B$28&lt;&gt;"Ready to model","PENDING INPUTS",D76+E76+O75)</f>
        <v>4571.2099999999991</v>
      </c>
      <c r="P76" s="3">
        <f>IF(Inputs!$B$28&lt;&gt;"Ready to model","PENDING INPUTS",J76+K76+P75)</f>
        <v>14587.209999999995</v>
      </c>
    </row>
    <row r="77" spans="1:16" ht="27.95" customHeight="1" x14ac:dyDescent="0.25">
      <c r="A77">
        <v>73</v>
      </c>
      <c r="B77" s="3">
        <f>IF(Inputs!$B$28&lt;&gt;"Ready to model","PENDING INPUTS",L76)</f>
        <v>0</v>
      </c>
      <c r="C77" s="3">
        <f>IF(Inputs!$B$28&lt;&gt;"Ready to model","PENDING INPUTS",M76)</f>
        <v>0</v>
      </c>
      <c r="D77" s="3">
        <f>IF(Inputs!$B$28&lt;&gt;"Ready to model","PENDING INPUTS",ROUND(B77*(Inputs!$B$17)/12,2))</f>
        <v>0</v>
      </c>
      <c r="E77" s="3">
        <f>IF(Inputs!$B$28&lt;&gt;"Ready to model","PENDING INPUTS",ROUND(C77*Inputs!$B$5/12,2))</f>
        <v>0</v>
      </c>
      <c r="F77" s="3">
        <f>IF(Inputs!$B$28&lt;&gt;"Ready to model","PENDING INPUTS",MIN(B77+D77,IF(A77&gt;=Inputs!$B$18,B77+D77,ROUND(IF(Inputs!$B$17=0,Inputs!$B$8*(1+Inputs!$B$19*Inputs!$B$20)/Inputs!$B$18,-PMT(Inputs!$B$17/12,Inputs!$B$18,Inputs!$B$8*(1+Inputs!$B$19*Inputs!$B$20))),2))))</f>
        <v>0</v>
      </c>
      <c r="G77" s="3">
        <f>IF(Inputs!$B$28&lt;&gt;"Ready to model","PENDING INPUTS",MIN(C77+E77,Inputs!$B$9))</f>
        <v>0</v>
      </c>
      <c r="H77" s="3">
        <f>IF(Inputs!$B$28&lt;&gt;"Ready to model","PENDING INPUTS",F77+G77)</f>
        <v>0</v>
      </c>
      <c r="I77" s="3">
        <f>IF(Inputs!$B$28&lt;&gt;"Ready to model","PENDING INPUTS",MAX(0,F77+G77-H77))</f>
        <v>0</v>
      </c>
      <c r="J77" s="3">
        <f>IF(Inputs!$B$28&lt;&gt;"Ready to model","PENDING INPUTS",IF(F77+G77&gt;H77,IF(F77+G77=0,0,H77*F77/(F77+G77)),MIN(B77+D77,F77+MAX(0,H77-F77-G77-IF((Inputs!$B$17)&lt;Inputs!$B$5,C77+E77-G77,0)))))</f>
        <v>0</v>
      </c>
      <c r="K77" s="3">
        <f>IF(Inputs!$B$28&lt;&gt;"Ready to model","PENDING INPUTS",MIN(C77+E77,MAX(0,H77-J77)))</f>
        <v>0</v>
      </c>
      <c r="L77" s="3">
        <f>IF(Inputs!$B$28&lt;&gt;"Ready to model","PENDING INPUTS",MAX(0,B77+D77-J77))</f>
        <v>0</v>
      </c>
      <c r="M77" s="3">
        <f>IF(Inputs!$B$28&lt;&gt;"Ready to model","PENDING INPUTS",MAX(0,C77+E77-K77))</f>
        <v>0</v>
      </c>
      <c r="N77" s="3">
        <f>IF(Inputs!$B$28&lt;&gt;"Ready to model","PENDING INPUTS",L77+M77)</f>
        <v>0</v>
      </c>
      <c r="O77" s="3">
        <f>IF(Inputs!$B$28&lt;&gt;"Ready to model","PENDING INPUTS",D77+E77+O76)</f>
        <v>4571.2099999999991</v>
      </c>
      <c r="P77" s="3">
        <f>IF(Inputs!$B$28&lt;&gt;"Ready to model","PENDING INPUTS",J77+K77+P76)</f>
        <v>14587.209999999995</v>
      </c>
    </row>
    <row r="78" spans="1:16" ht="27.95" customHeight="1" x14ac:dyDescent="0.25">
      <c r="A78">
        <v>74</v>
      </c>
      <c r="B78" s="3">
        <f>IF(Inputs!$B$28&lt;&gt;"Ready to model","PENDING INPUTS",L77)</f>
        <v>0</v>
      </c>
      <c r="C78" s="3">
        <f>IF(Inputs!$B$28&lt;&gt;"Ready to model","PENDING INPUTS",M77)</f>
        <v>0</v>
      </c>
      <c r="D78" s="3">
        <f>IF(Inputs!$B$28&lt;&gt;"Ready to model","PENDING INPUTS",ROUND(B78*(Inputs!$B$17)/12,2))</f>
        <v>0</v>
      </c>
      <c r="E78" s="3">
        <f>IF(Inputs!$B$28&lt;&gt;"Ready to model","PENDING INPUTS",ROUND(C78*Inputs!$B$5/12,2))</f>
        <v>0</v>
      </c>
      <c r="F78" s="3">
        <f>IF(Inputs!$B$28&lt;&gt;"Ready to model","PENDING INPUTS",MIN(B78+D78,IF(A78&gt;=Inputs!$B$18,B78+D78,ROUND(IF(Inputs!$B$17=0,Inputs!$B$8*(1+Inputs!$B$19*Inputs!$B$20)/Inputs!$B$18,-PMT(Inputs!$B$17/12,Inputs!$B$18,Inputs!$B$8*(1+Inputs!$B$19*Inputs!$B$20))),2))))</f>
        <v>0</v>
      </c>
      <c r="G78" s="3">
        <f>IF(Inputs!$B$28&lt;&gt;"Ready to model","PENDING INPUTS",MIN(C78+E78,Inputs!$B$9))</f>
        <v>0</v>
      </c>
      <c r="H78" s="3">
        <f>IF(Inputs!$B$28&lt;&gt;"Ready to model","PENDING INPUTS",F78+G78)</f>
        <v>0</v>
      </c>
      <c r="I78" s="3">
        <f>IF(Inputs!$B$28&lt;&gt;"Ready to model","PENDING INPUTS",MAX(0,F78+G78-H78))</f>
        <v>0</v>
      </c>
      <c r="J78" s="3">
        <f>IF(Inputs!$B$28&lt;&gt;"Ready to model","PENDING INPUTS",IF(F78+G78&gt;H78,IF(F78+G78=0,0,H78*F78/(F78+G78)),MIN(B78+D78,F78+MAX(0,H78-F78-G78-IF((Inputs!$B$17)&lt;Inputs!$B$5,C78+E78-G78,0)))))</f>
        <v>0</v>
      </c>
      <c r="K78" s="3">
        <f>IF(Inputs!$B$28&lt;&gt;"Ready to model","PENDING INPUTS",MIN(C78+E78,MAX(0,H78-J78)))</f>
        <v>0</v>
      </c>
      <c r="L78" s="3">
        <f>IF(Inputs!$B$28&lt;&gt;"Ready to model","PENDING INPUTS",MAX(0,B78+D78-J78))</f>
        <v>0</v>
      </c>
      <c r="M78" s="3">
        <f>IF(Inputs!$B$28&lt;&gt;"Ready to model","PENDING INPUTS",MAX(0,C78+E78-K78))</f>
        <v>0</v>
      </c>
      <c r="N78" s="3">
        <f>IF(Inputs!$B$28&lt;&gt;"Ready to model","PENDING INPUTS",L78+M78)</f>
        <v>0</v>
      </c>
      <c r="O78" s="3">
        <f>IF(Inputs!$B$28&lt;&gt;"Ready to model","PENDING INPUTS",D78+E78+O77)</f>
        <v>4571.2099999999991</v>
      </c>
      <c r="P78" s="3">
        <f>IF(Inputs!$B$28&lt;&gt;"Ready to model","PENDING INPUTS",J78+K78+P77)</f>
        <v>14587.209999999995</v>
      </c>
    </row>
    <row r="79" spans="1:16" ht="27.95" customHeight="1" x14ac:dyDescent="0.25">
      <c r="A79">
        <v>75</v>
      </c>
      <c r="B79" s="3">
        <f>IF(Inputs!$B$28&lt;&gt;"Ready to model","PENDING INPUTS",L78)</f>
        <v>0</v>
      </c>
      <c r="C79" s="3">
        <f>IF(Inputs!$B$28&lt;&gt;"Ready to model","PENDING INPUTS",M78)</f>
        <v>0</v>
      </c>
      <c r="D79" s="3">
        <f>IF(Inputs!$B$28&lt;&gt;"Ready to model","PENDING INPUTS",ROUND(B79*(Inputs!$B$17)/12,2))</f>
        <v>0</v>
      </c>
      <c r="E79" s="3">
        <f>IF(Inputs!$B$28&lt;&gt;"Ready to model","PENDING INPUTS",ROUND(C79*Inputs!$B$5/12,2))</f>
        <v>0</v>
      </c>
      <c r="F79" s="3">
        <f>IF(Inputs!$B$28&lt;&gt;"Ready to model","PENDING INPUTS",MIN(B79+D79,IF(A79&gt;=Inputs!$B$18,B79+D79,ROUND(IF(Inputs!$B$17=0,Inputs!$B$8*(1+Inputs!$B$19*Inputs!$B$20)/Inputs!$B$18,-PMT(Inputs!$B$17/12,Inputs!$B$18,Inputs!$B$8*(1+Inputs!$B$19*Inputs!$B$20))),2))))</f>
        <v>0</v>
      </c>
      <c r="G79" s="3">
        <f>IF(Inputs!$B$28&lt;&gt;"Ready to model","PENDING INPUTS",MIN(C79+E79,Inputs!$B$9))</f>
        <v>0</v>
      </c>
      <c r="H79" s="3">
        <f>IF(Inputs!$B$28&lt;&gt;"Ready to model","PENDING INPUTS",F79+G79)</f>
        <v>0</v>
      </c>
      <c r="I79" s="3">
        <f>IF(Inputs!$B$28&lt;&gt;"Ready to model","PENDING INPUTS",MAX(0,F79+G79-H79))</f>
        <v>0</v>
      </c>
      <c r="J79" s="3">
        <f>IF(Inputs!$B$28&lt;&gt;"Ready to model","PENDING INPUTS",IF(F79+G79&gt;H79,IF(F79+G79=0,0,H79*F79/(F79+G79)),MIN(B79+D79,F79+MAX(0,H79-F79-G79-IF((Inputs!$B$17)&lt;Inputs!$B$5,C79+E79-G79,0)))))</f>
        <v>0</v>
      </c>
      <c r="K79" s="3">
        <f>IF(Inputs!$B$28&lt;&gt;"Ready to model","PENDING INPUTS",MIN(C79+E79,MAX(0,H79-J79)))</f>
        <v>0</v>
      </c>
      <c r="L79" s="3">
        <f>IF(Inputs!$B$28&lt;&gt;"Ready to model","PENDING INPUTS",MAX(0,B79+D79-J79))</f>
        <v>0</v>
      </c>
      <c r="M79" s="3">
        <f>IF(Inputs!$B$28&lt;&gt;"Ready to model","PENDING INPUTS",MAX(0,C79+E79-K79))</f>
        <v>0</v>
      </c>
      <c r="N79" s="3">
        <f>IF(Inputs!$B$28&lt;&gt;"Ready to model","PENDING INPUTS",L79+M79)</f>
        <v>0</v>
      </c>
      <c r="O79" s="3">
        <f>IF(Inputs!$B$28&lt;&gt;"Ready to model","PENDING INPUTS",D79+E79+O78)</f>
        <v>4571.2099999999991</v>
      </c>
      <c r="P79" s="3">
        <f>IF(Inputs!$B$28&lt;&gt;"Ready to model","PENDING INPUTS",J79+K79+P78)</f>
        <v>14587.209999999995</v>
      </c>
    </row>
    <row r="80" spans="1:16" ht="27.95" customHeight="1" x14ac:dyDescent="0.25">
      <c r="A80">
        <v>76</v>
      </c>
      <c r="B80" s="3">
        <f>IF(Inputs!$B$28&lt;&gt;"Ready to model","PENDING INPUTS",L79)</f>
        <v>0</v>
      </c>
      <c r="C80" s="3">
        <f>IF(Inputs!$B$28&lt;&gt;"Ready to model","PENDING INPUTS",M79)</f>
        <v>0</v>
      </c>
      <c r="D80" s="3">
        <f>IF(Inputs!$B$28&lt;&gt;"Ready to model","PENDING INPUTS",ROUND(B80*(Inputs!$B$17)/12,2))</f>
        <v>0</v>
      </c>
      <c r="E80" s="3">
        <f>IF(Inputs!$B$28&lt;&gt;"Ready to model","PENDING INPUTS",ROUND(C80*Inputs!$B$5/12,2))</f>
        <v>0</v>
      </c>
      <c r="F80" s="3">
        <f>IF(Inputs!$B$28&lt;&gt;"Ready to model","PENDING INPUTS",MIN(B80+D80,IF(A80&gt;=Inputs!$B$18,B80+D80,ROUND(IF(Inputs!$B$17=0,Inputs!$B$8*(1+Inputs!$B$19*Inputs!$B$20)/Inputs!$B$18,-PMT(Inputs!$B$17/12,Inputs!$B$18,Inputs!$B$8*(1+Inputs!$B$19*Inputs!$B$20))),2))))</f>
        <v>0</v>
      </c>
      <c r="G80" s="3">
        <f>IF(Inputs!$B$28&lt;&gt;"Ready to model","PENDING INPUTS",MIN(C80+E80,Inputs!$B$9))</f>
        <v>0</v>
      </c>
      <c r="H80" s="3">
        <f>IF(Inputs!$B$28&lt;&gt;"Ready to model","PENDING INPUTS",F80+G80)</f>
        <v>0</v>
      </c>
      <c r="I80" s="3">
        <f>IF(Inputs!$B$28&lt;&gt;"Ready to model","PENDING INPUTS",MAX(0,F80+G80-H80))</f>
        <v>0</v>
      </c>
      <c r="J80" s="3">
        <f>IF(Inputs!$B$28&lt;&gt;"Ready to model","PENDING INPUTS",IF(F80+G80&gt;H80,IF(F80+G80=0,0,H80*F80/(F80+G80)),MIN(B80+D80,F80+MAX(0,H80-F80-G80-IF((Inputs!$B$17)&lt;Inputs!$B$5,C80+E80-G80,0)))))</f>
        <v>0</v>
      </c>
      <c r="K80" s="3">
        <f>IF(Inputs!$B$28&lt;&gt;"Ready to model","PENDING INPUTS",MIN(C80+E80,MAX(0,H80-J80)))</f>
        <v>0</v>
      </c>
      <c r="L80" s="3">
        <f>IF(Inputs!$B$28&lt;&gt;"Ready to model","PENDING INPUTS",MAX(0,B80+D80-J80))</f>
        <v>0</v>
      </c>
      <c r="M80" s="3">
        <f>IF(Inputs!$B$28&lt;&gt;"Ready to model","PENDING INPUTS",MAX(0,C80+E80-K80))</f>
        <v>0</v>
      </c>
      <c r="N80" s="3">
        <f>IF(Inputs!$B$28&lt;&gt;"Ready to model","PENDING INPUTS",L80+M80)</f>
        <v>0</v>
      </c>
      <c r="O80" s="3">
        <f>IF(Inputs!$B$28&lt;&gt;"Ready to model","PENDING INPUTS",D80+E80+O79)</f>
        <v>4571.2099999999991</v>
      </c>
      <c r="P80" s="3">
        <f>IF(Inputs!$B$28&lt;&gt;"Ready to model","PENDING INPUTS",J80+K80+P79)</f>
        <v>14587.209999999995</v>
      </c>
    </row>
    <row r="81" spans="1:16" ht="27.95" customHeight="1" x14ac:dyDescent="0.25">
      <c r="A81">
        <v>77</v>
      </c>
      <c r="B81" s="3">
        <f>IF(Inputs!$B$28&lt;&gt;"Ready to model","PENDING INPUTS",L80)</f>
        <v>0</v>
      </c>
      <c r="C81" s="3">
        <f>IF(Inputs!$B$28&lt;&gt;"Ready to model","PENDING INPUTS",M80)</f>
        <v>0</v>
      </c>
      <c r="D81" s="3">
        <f>IF(Inputs!$B$28&lt;&gt;"Ready to model","PENDING INPUTS",ROUND(B81*(Inputs!$B$17)/12,2))</f>
        <v>0</v>
      </c>
      <c r="E81" s="3">
        <f>IF(Inputs!$B$28&lt;&gt;"Ready to model","PENDING INPUTS",ROUND(C81*Inputs!$B$5/12,2))</f>
        <v>0</v>
      </c>
      <c r="F81" s="3">
        <f>IF(Inputs!$B$28&lt;&gt;"Ready to model","PENDING INPUTS",MIN(B81+D81,IF(A81&gt;=Inputs!$B$18,B81+D81,ROUND(IF(Inputs!$B$17=0,Inputs!$B$8*(1+Inputs!$B$19*Inputs!$B$20)/Inputs!$B$18,-PMT(Inputs!$B$17/12,Inputs!$B$18,Inputs!$B$8*(1+Inputs!$B$19*Inputs!$B$20))),2))))</f>
        <v>0</v>
      </c>
      <c r="G81" s="3">
        <f>IF(Inputs!$B$28&lt;&gt;"Ready to model","PENDING INPUTS",MIN(C81+E81,Inputs!$B$9))</f>
        <v>0</v>
      </c>
      <c r="H81" s="3">
        <f>IF(Inputs!$B$28&lt;&gt;"Ready to model","PENDING INPUTS",F81+G81)</f>
        <v>0</v>
      </c>
      <c r="I81" s="3">
        <f>IF(Inputs!$B$28&lt;&gt;"Ready to model","PENDING INPUTS",MAX(0,F81+G81-H81))</f>
        <v>0</v>
      </c>
      <c r="J81" s="3">
        <f>IF(Inputs!$B$28&lt;&gt;"Ready to model","PENDING INPUTS",IF(F81+G81&gt;H81,IF(F81+G81=0,0,H81*F81/(F81+G81)),MIN(B81+D81,F81+MAX(0,H81-F81-G81-IF((Inputs!$B$17)&lt;Inputs!$B$5,C81+E81-G81,0)))))</f>
        <v>0</v>
      </c>
      <c r="K81" s="3">
        <f>IF(Inputs!$B$28&lt;&gt;"Ready to model","PENDING INPUTS",MIN(C81+E81,MAX(0,H81-J81)))</f>
        <v>0</v>
      </c>
      <c r="L81" s="3">
        <f>IF(Inputs!$B$28&lt;&gt;"Ready to model","PENDING INPUTS",MAX(0,B81+D81-J81))</f>
        <v>0</v>
      </c>
      <c r="M81" s="3">
        <f>IF(Inputs!$B$28&lt;&gt;"Ready to model","PENDING INPUTS",MAX(0,C81+E81-K81))</f>
        <v>0</v>
      </c>
      <c r="N81" s="3">
        <f>IF(Inputs!$B$28&lt;&gt;"Ready to model","PENDING INPUTS",L81+M81)</f>
        <v>0</v>
      </c>
      <c r="O81" s="3">
        <f>IF(Inputs!$B$28&lt;&gt;"Ready to model","PENDING INPUTS",D81+E81+O80)</f>
        <v>4571.2099999999991</v>
      </c>
      <c r="P81" s="3">
        <f>IF(Inputs!$B$28&lt;&gt;"Ready to model","PENDING INPUTS",J81+K81+P80)</f>
        <v>14587.209999999995</v>
      </c>
    </row>
    <row r="82" spans="1:16" ht="27.95" customHeight="1" x14ac:dyDescent="0.25">
      <c r="A82">
        <v>78</v>
      </c>
      <c r="B82" s="3">
        <f>IF(Inputs!$B$28&lt;&gt;"Ready to model","PENDING INPUTS",L81)</f>
        <v>0</v>
      </c>
      <c r="C82" s="3">
        <f>IF(Inputs!$B$28&lt;&gt;"Ready to model","PENDING INPUTS",M81)</f>
        <v>0</v>
      </c>
      <c r="D82" s="3">
        <f>IF(Inputs!$B$28&lt;&gt;"Ready to model","PENDING INPUTS",ROUND(B82*(Inputs!$B$17)/12,2))</f>
        <v>0</v>
      </c>
      <c r="E82" s="3">
        <f>IF(Inputs!$B$28&lt;&gt;"Ready to model","PENDING INPUTS",ROUND(C82*Inputs!$B$5/12,2))</f>
        <v>0</v>
      </c>
      <c r="F82" s="3">
        <f>IF(Inputs!$B$28&lt;&gt;"Ready to model","PENDING INPUTS",MIN(B82+D82,IF(A82&gt;=Inputs!$B$18,B82+D82,ROUND(IF(Inputs!$B$17=0,Inputs!$B$8*(1+Inputs!$B$19*Inputs!$B$20)/Inputs!$B$18,-PMT(Inputs!$B$17/12,Inputs!$B$18,Inputs!$B$8*(1+Inputs!$B$19*Inputs!$B$20))),2))))</f>
        <v>0</v>
      </c>
      <c r="G82" s="3">
        <f>IF(Inputs!$B$28&lt;&gt;"Ready to model","PENDING INPUTS",MIN(C82+E82,Inputs!$B$9))</f>
        <v>0</v>
      </c>
      <c r="H82" s="3">
        <f>IF(Inputs!$B$28&lt;&gt;"Ready to model","PENDING INPUTS",F82+G82)</f>
        <v>0</v>
      </c>
      <c r="I82" s="3">
        <f>IF(Inputs!$B$28&lt;&gt;"Ready to model","PENDING INPUTS",MAX(0,F82+G82-H82))</f>
        <v>0</v>
      </c>
      <c r="J82" s="3">
        <f>IF(Inputs!$B$28&lt;&gt;"Ready to model","PENDING INPUTS",IF(F82+G82&gt;H82,IF(F82+G82=0,0,H82*F82/(F82+G82)),MIN(B82+D82,F82+MAX(0,H82-F82-G82-IF((Inputs!$B$17)&lt;Inputs!$B$5,C82+E82-G82,0)))))</f>
        <v>0</v>
      </c>
      <c r="K82" s="3">
        <f>IF(Inputs!$B$28&lt;&gt;"Ready to model","PENDING INPUTS",MIN(C82+E82,MAX(0,H82-J82)))</f>
        <v>0</v>
      </c>
      <c r="L82" s="3">
        <f>IF(Inputs!$B$28&lt;&gt;"Ready to model","PENDING INPUTS",MAX(0,B82+D82-J82))</f>
        <v>0</v>
      </c>
      <c r="M82" s="3">
        <f>IF(Inputs!$B$28&lt;&gt;"Ready to model","PENDING INPUTS",MAX(0,C82+E82-K82))</f>
        <v>0</v>
      </c>
      <c r="N82" s="3">
        <f>IF(Inputs!$B$28&lt;&gt;"Ready to model","PENDING INPUTS",L82+M82)</f>
        <v>0</v>
      </c>
      <c r="O82" s="3">
        <f>IF(Inputs!$B$28&lt;&gt;"Ready to model","PENDING INPUTS",D82+E82+O81)</f>
        <v>4571.2099999999991</v>
      </c>
      <c r="P82" s="3">
        <f>IF(Inputs!$B$28&lt;&gt;"Ready to model","PENDING INPUTS",J82+K82+P81)</f>
        <v>14587.209999999995</v>
      </c>
    </row>
    <row r="83" spans="1:16" ht="27.95" customHeight="1" x14ac:dyDescent="0.25">
      <c r="A83">
        <v>79</v>
      </c>
      <c r="B83" s="3">
        <f>IF(Inputs!$B$28&lt;&gt;"Ready to model","PENDING INPUTS",L82)</f>
        <v>0</v>
      </c>
      <c r="C83" s="3">
        <f>IF(Inputs!$B$28&lt;&gt;"Ready to model","PENDING INPUTS",M82)</f>
        <v>0</v>
      </c>
      <c r="D83" s="3">
        <f>IF(Inputs!$B$28&lt;&gt;"Ready to model","PENDING INPUTS",ROUND(B83*(Inputs!$B$17)/12,2))</f>
        <v>0</v>
      </c>
      <c r="E83" s="3">
        <f>IF(Inputs!$B$28&lt;&gt;"Ready to model","PENDING INPUTS",ROUND(C83*Inputs!$B$5/12,2))</f>
        <v>0</v>
      </c>
      <c r="F83" s="3">
        <f>IF(Inputs!$B$28&lt;&gt;"Ready to model","PENDING INPUTS",MIN(B83+D83,IF(A83&gt;=Inputs!$B$18,B83+D83,ROUND(IF(Inputs!$B$17=0,Inputs!$B$8*(1+Inputs!$B$19*Inputs!$B$20)/Inputs!$B$18,-PMT(Inputs!$B$17/12,Inputs!$B$18,Inputs!$B$8*(1+Inputs!$B$19*Inputs!$B$20))),2))))</f>
        <v>0</v>
      </c>
      <c r="G83" s="3">
        <f>IF(Inputs!$B$28&lt;&gt;"Ready to model","PENDING INPUTS",MIN(C83+E83,Inputs!$B$9))</f>
        <v>0</v>
      </c>
      <c r="H83" s="3">
        <f>IF(Inputs!$B$28&lt;&gt;"Ready to model","PENDING INPUTS",F83+G83)</f>
        <v>0</v>
      </c>
      <c r="I83" s="3">
        <f>IF(Inputs!$B$28&lt;&gt;"Ready to model","PENDING INPUTS",MAX(0,F83+G83-H83))</f>
        <v>0</v>
      </c>
      <c r="J83" s="3">
        <f>IF(Inputs!$B$28&lt;&gt;"Ready to model","PENDING INPUTS",IF(F83+G83&gt;H83,IF(F83+G83=0,0,H83*F83/(F83+G83)),MIN(B83+D83,F83+MAX(0,H83-F83-G83-IF((Inputs!$B$17)&lt;Inputs!$B$5,C83+E83-G83,0)))))</f>
        <v>0</v>
      </c>
      <c r="K83" s="3">
        <f>IF(Inputs!$B$28&lt;&gt;"Ready to model","PENDING INPUTS",MIN(C83+E83,MAX(0,H83-J83)))</f>
        <v>0</v>
      </c>
      <c r="L83" s="3">
        <f>IF(Inputs!$B$28&lt;&gt;"Ready to model","PENDING INPUTS",MAX(0,B83+D83-J83))</f>
        <v>0</v>
      </c>
      <c r="M83" s="3">
        <f>IF(Inputs!$B$28&lt;&gt;"Ready to model","PENDING INPUTS",MAX(0,C83+E83-K83))</f>
        <v>0</v>
      </c>
      <c r="N83" s="3">
        <f>IF(Inputs!$B$28&lt;&gt;"Ready to model","PENDING INPUTS",L83+M83)</f>
        <v>0</v>
      </c>
      <c r="O83" s="3">
        <f>IF(Inputs!$B$28&lt;&gt;"Ready to model","PENDING INPUTS",D83+E83+O82)</f>
        <v>4571.2099999999991</v>
      </c>
      <c r="P83" s="3">
        <f>IF(Inputs!$B$28&lt;&gt;"Ready to model","PENDING INPUTS",J83+K83+P82)</f>
        <v>14587.209999999995</v>
      </c>
    </row>
    <row r="84" spans="1:16" ht="27.95" customHeight="1" x14ac:dyDescent="0.25">
      <c r="A84">
        <v>80</v>
      </c>
      <c r="B84" s="3">
        <f>IF(Inputs!$B$28&lt;&gt;"Ready to model","PENDING INPUTS",L83)</f>
        <v>0</v>
      </c>
      <c r="C84" s="3">
        <f>IF(Inputs!$B$28&lt;&gt;"Ready to model","PENDING INPUTS",M83)</f>
        <v>0</v>
      </c>
      <c r="D84" s="3">
        <f>IF(Inputs!$B$28&lt;&gt;"Ready to model","PENDING INPUTS",ROUND(B84*(Inputs!$B$17)/12,2))</f>
        <v>0</v>
      </c>
      <c r="E84" s="3">
        <f>IF(Inputs!$B$28&lt;&gt;"Ready to model","PENDING INPUTS",ROUND(C84*Inputs!$B$5/12,2))</f>
        <v>0</v>
      </c>
      <c r="F84" s="3">
        <f>IF(Inputs!$B$28&lt;&gt;"Ready to model","PENDING INPUTS",MIN(B84+D84,IF(A84&gt;=Inputs!$B$18,B84+D84,ROUND(IF(Inputs!$B$17=0,Inputs!$B$8*(1+Inputs!$B$19*Inputs!$B$20)/Inputs!$B$18,-PMT(Inputs!$B$17/12,Inputs!$B$18,Inputs!$B$8*(1+Inputs!$B$19*Inputs!$B$20))),2))))</f>
        <v>0</v>
      </c>
      <c r="G84" s="3">
        <f>IF(Inputs!$B$28&lt;&gt;"Ready to model","PENDING INPUTS",MIN(C84+E84,Inputs!$B$9))</f>
        <v>0</v>
      </c>
      <c r="H84" s="3">
        <f>IF(Inputs!$B$28&lt;&gt;"Ready to model","PENDING INPUTS",F84+G84)</f>
        <v>0</v>
      </c>
      <c r="I84" s="3">
        <f>IF(Inputs!$B$28&lt;&gt;"Ready to model","PENDING INPUTS",MAX(0,F84+G84-H84))</f>
        <v>0</v>
      </c>
      <c r="J84" s="3">
        <f>IF(Inputs!$B$28&lt;&gt;"Ready to model","PENDING INPUTS",IF(F84+G84&gt;H84,IF(F84+G84=0,0,H84*F84/(F84+G84)),MIN(B84+D84,F84+MAX(0,H84-F84-G84-IF((Inputs!$B$17)&lt;Inputs!$B$5,C84+E84-G84,0)))))</f>
        <v>0</v>
      </c>
      <c r="K84" s="3">
        <f>IF(Inputs!$B$28&lt;&gt;"Ready to model","PENDING INPUTS",MIN(C84+E84,MAX(0,H84-J84)))</f>
        <v>0</v>
      </c>
      <c r="L84" s="3">
        <f>IF(Inputs!$B$28&lt;&gt;"Ready to model","PENDING INPUTS",MAX(0,B84+D84-J84))</f>
        <v>0</v>
      </c>
      <c r="M84" s="3">
        <f>IF(Inputs!$B$28&lt;&gt;"Ready to model","PENDING INPUTS",MAX(0,C84+E84-K84))</f>
        <v>0</v>
      </c>
      <c r="N84" s="3">
        <f>IF(Inputs!$B$28&lt;&gt;"Ready to model","PENDING INPUTS",L84+M84)</f>
        <v>0</v>
      </c>
      <c r="O84" s="3">
        <f>IF(Inputs!$B$28&lt;&gt;"Ready to model","PENDING INPUTS",D84+E84+O83)</f>
        <v>4571.2099999999991</v>
      </c>
      <c r="P84" s="3">
        <f>IF(Inputs!$B$28&lt;&gt;"Ready to model","PENDING INPUTS",J84+K84+P83)</f>
        <v>14587.209999999995</v>
      </c>
    </row>
    <row r="85" spans="1:16" ht="27.95" customHeight="1" x14ac:dyDescent="0.25">
      <c r="A85">
        <v>81</v>
      </c>
      <c r="B85" s="3">
        <f>IF(Inputs!$B$28&lt;&gt;"Ready to model","PENDING INPUTS",L84)</f>
        <v>0</v>
      </c>
      <c r="C85" s="3">
        <f>IF(Inputs!$B$28&lt;&gt;"Ready to model","PENDING INPUTS",M84)</f>
        <v>0</v>
      </c>
      <c r="D85" s="3">
        <f>IF(Inputs!$B$28&lt;&gt;"Ready to model","PENDING INPUTS",ROUND(B85*(Inputs!$B$17)/12,2))</f>
        <v>0</v>
      </c>
      <c r="E85" s="3">
        <f>IF(Inputs!$B$28&lt;&gt;"Ready to model","PENDING INPUTS",ROUND(C85*Inputs!$B$5/12,2))</f>
        <v>0</v>
      </c>
      <c r="F85" s="3">
        <f>IF(Inputs!$B$28&lt;&gt;"Ready to model","PENDING INPUTS",MIN(B85+D85,IF(A85&gt;=Inputs!$B$18,B85+D85,ROUND(IF(Inputs!$B$17=0,Inputs!$B$8*(1+Inputs!$B$19*Inputs!$B$20)/Inputs!$B$18,-PMT(Inputs!$B$17/12,Inputs!$B$18,Inputs!$B$8*(1+Inputs!$B$19*Inputs!$B$20))),2))))</f>
        <v>0</v>
      </c>
      <c r="G85" s="3">
        <f>IF(Inputs!$B$28&lt;&gt;"Ready to model","PENDING INPUTS",MIN(C85+E85,Inputs!$B$9))</f>
        <v>0</v>
      </c>
      <c r="H85" s="3">
        <f>IF(Inputs!$B$28&lt;&gt;"Ready to model","PENDING INPUTS",F85+G85)</f>
        <v>0</v>
      </c>
      <c r="I85" s="3">
        <f>IF(Inputs!$B$28&lt;&gt;"Ready to model","PENDING INPUTS",MAX(0,F85+G85-H85))</f>
        <v>0</v>
      </c>
      <c r="J85" s="3">
        <f>IF(Inputs!$B$28&lt;&gt;"Ready to model","PENDING INPUTS",IF(F85+G85&gt;H85,IF(F85+G85=0,0,H85*F85/(F85+G85)),MIN(B85+D85,F85+MAX(0,H85-F85-G85-IF((Inputs!$B$17)&lt;Inputs!$B$5,C85+E85-G85,0)))))</f>
        <v>0</v>
      </c>
      <c r="K85" s="3">
        <f>IF(Inputs!$B$28&lt;&gt;"Ready to model","PENDING INPUTS",MIN(C85+E85,MAX(0,H85-J85)))</f>
        <v>0</v>
      </c>
      <c r="L85" s="3">
        <f>IF(Inputs!$B$28&lt;&gt;"Ready to model","PENDING INPUTS",MAX(0,B85+D85-J85))</f>
        <v>0</v>
      </c>
      <c r="M85" s="3">
        <f>IF(Inputs!$B$28&lt;&gt;"Ready to model","PENDING INPUTS",MAX(0,C85+E85-K85))</f>
        <v>0</v>
      </c>
      <c r="N85" s="3">
        <f>IF(Inputs!$B$28&lt;&gt;"Ready to model","PENDING INPUTS",L85+M85)</f>
        <v>0</v>
      </c>
      <c r="O85" s="3">
        <f>IF(Inputs!$B$28&lt;&gt;"Ready to model","PENDING INPUTS",D85+E85+O84)</f>
        <v>4571.2099999999991</v>
      </c>
      <c r="P85" s="3">
        <f>IF(Inputs!$B$28&lt;&gt;"Ready to model","PENDING INPUTS",J85+K85+P84)</f>
        <v>14587.209999999995</v>
      </c>
    </row>
    <row r="86" spans="1:16" ht="27.95" customHeight="1" x14ac:dyDescent="0.25">
      <c r="A86">
        <v>82</v>
      </c>
      <c r="B86" s="3">
        <f>IF(Inputs!$B$28&lt;&gt;"Ready to model","PENDING INPUTS",L85)</f>
        <v>0</v>
      </c>
      <c r="C86" s="3">
        <f>IF(Inputs!$B$28&lt;&gt;"Ready to model","PENDING INPUTS",M85)</f>
        <v>0</v>
      </c>
      <c r="D86" s="3">
        <f>IF(Inputs!$B$28&lt;&gt;"Ready to model","PENDING INPUTS",ROUND(B86*(Inputs!$B$17)/12,2))</f>
        <v>0</v>
      </c>
      <c r="E86" s="3">
        <f>IF(Inputs!$B$28&lt;&gt;"Ready to model","PENDING INPUTS",ROUND(C86*Inputs!$B$5/12,2))</f>
        <v>0</v>
      </c>
      <c r="F86" s="3">
        <f>IF(Inputs!$B$28&lt;&gt;"Ready to model","PENDING INPUTS",MIN(B86+D86,IF(A86&gt;=Inputs!$B$18,B86+D86,ROUND(IF(Inputs!$B$17=0,Inputs!$B$8*(1+Inputs!$B$19*Inputs!$B$20)/Inputs!$B$18,-PMT(Inputs!$B$17/12,Inputs!$B$18,Inputs!$B$8*(1+Inputs!$B$19*Inputs!$B$20))),2))))</f>
        <v>0</v>
      </c>
      <c r="G86" s="3">
        <f>IF(Inputs!$B$28&lt;&gt;"Ready to model","PENDING INPUTS",MIN(C86+E86,Inputs!$B$9))</f>
        <v>0</v>
      </c>
      <c r="H86" s="3">
        <f>IF(Inputs!$B$28&lt;&gt;"Ready to model","PENDING INPUTS",F86+G86)</f>
        <v>0</v>
      </c>
      <c r="I86" s="3">
        <f>IF(Inputs!$B$28&lt;&gt;"Ready to model","PENDING INPUTS",MAX(0,F86+G86-H86))</f>
        <v>0</v>
      </c>
      <c r="J86" s="3">
        <f>IF(Inputs!$B$28&lt;&gt;"Ready to model","PENDING INPUTS",IF(F86+G86&gt;H86,IF(F86+G86=0,0,H86*F86/(F86+G86)),MIN(B86+D86,F86+MAX(0,H86-F86-G86-IF((Inputs!$B$17)&lt;Inputs!$B$5,C86+E86-G86,0)))))</f>
        <v>0</v>
      </c>
      <c r="K86" s="3">
        <f>IF(Inputs!$B$28&lt;&gt;"Ready to model","PENDING INPUTS",MIN(C86+E86,MAX(0,H86-J86)))</f>
        <v>0</v>
      </c>
      <c r="L86" s="3">
        <f>IF(Inputs!$B$28&lt;&gt;"Ready to model","PENDING INPUTS",MAX(0,B86+D86-J86))</f>
        <v>0</v>
      </c>
      <c r="M86" s="3">
        <f>IF(Inputs!$B$28&lt;&gt;"Ready to model","PENDING INPUTS",MAX(0,C86+E86-K86))</f>
        <v>0</v>
      </c>
      <c r="N86" s="3">
        <f>IF(Inputs!$B$28&lt;&gt;"Ready to model","PENDING INPUTS",L86+M86)</f>
        <v>0</v>
      </c>
      <c r="O86" s="3">
        <f>IF(Inputs!$B$28&lt;&gt;"Ready to model","PENDING INPUTS",D86+E86+O85)</f>
        <v>4571.2099999999991</v>
      </c>
      <c r="P86" s="3">
        <f>IF(Inputs!$B$28&lt;&gt;"Ready to model","PENDING INPUTS",J86+K86+P85)</f>
        <v>14587.209999999995</v>
      </c>
    </row>
    <row r="87" spans="1:16" ht="27.95" customHeight="1" x14ac:dyDescent="0.25">
      <c r="A87">
        <v>83</v>
      </c>
      <c r="B87" s="3">
        <f>IF(Inputs!$B$28&lt;&gt;"Ready to model","PENDING INPUTS",L86)</f>
        <v>0</v>
      </c>
      <c r="C87" s="3">
        <f>IF(Inputs!$B$28&lt;&gt;"Ready to model","PENDING INPUTS",M86)</f>
        <v>0</v>
      </c>
      <c r="D87" s="3">
        <f>IF(Inputs!$B$28&lt;&gt;"Ready to model","PENDING INPUTS",ROUND(B87*(Inputs!$B$17)/12,2))</f>
        <v>0</v>
      </c>
      <c r="E87" s="3">
        <f>IF(Inputs!$B$28&lt;&gt;"Ready to model","PENDING INPUTS",ROUND(C87*Inputs!$B$5/12,2))</f>
        <v>0</v>
      </c>
      <c r="F87" s="3">
        <f>IF(Inputs!$B$28&lt;&gt;"Ready to model","PENDING INPUTS",MIN(B87+D87,IF(A87&gt;=Inputs!$B$18,B87+D87,ROUND(IF(Inputs!$B$17=0,Inputs!$B$8*(1+Inputs!$B$19*Inputs!$B$20)/Inputs!$B$18,-PMT(Inputs!$B$17/12,Inputs!$B$18,Inputs!$B$8*(1+Inputs!$B$19*Inputs!$B$20))),2))))</f>
        <v>0</v>
      </c>
      <c r="G87" s="3">
        <f>IF(Inputs!$B$28&lt;&gt;"Ready to model","PENDING INPUTS",MIN(C87+E87,Inputs!$B$9))</f>
        <v>0</v>
      </c>
      <c r="H87" s="3">
        <f>IF(Inputs!$B$28&lt;&gt;"Ready to model","PENDING INPUTS",F87+G87)</f>
        <v>0</v>
      </c>
      <c r="I87" s="3">
        <f>IF(Inputs!$B$28&lt;&gt;"Ready to model","PENDING INPUTS",MAX(0,F87+G87-H87))</f>
        <v>0</v>
      </c>
      <c r="J87" s="3">
        <f>IF(Inputs!$B$28&lt;&gt;"Ready to model","PENDING INPUTS",IF(F87+G87&gt;H87,IF(F87+G87=0,0,H87*F87/(F87+G87)),MIN(B87+D87,F87+MAX(0,H87-F87-G87-IF((Inputs!$B$17)&lt;Inputs!$B$5,C87+E87-G87,0)))))</f>
        <v>0</v>
      </c>
      <c r="K87" s="3">
        <f>IF(Inputs!$B$28&lt;&gt;"Ready to model","PENDING INPUTS",MIN(C87+E87,MAX(0,H87-J87)))</f>
        <v>0</v>
      </c>
      <c r="L87" s="3">
        <f>IF(Inputs!$B$28&lt;&gt;"Ready to model","PENDING INPUTS",MAX(0,B87+D87-J87))</f>
        <v>0</v>
      </c>
      <c r="M87" s="3">
        <f>IF(Inputs!$B$28&lt;&gt;"Ready to model","PENDING INPUTS",MAX(0,C87+E87-K87))</f>
        <v>0</v>
      </c>
      <c r="N87" s="3">
        <f>IF(Inputs!$B$28&lt;&gt;"Ready to model","PENDING INPUTS",L87+M87)</f>
        <v>0</v>
      </c>
      <c r="O87" s="3">
        <f>IF(Inputs!$B$28&lt;&gt;"Ready to model","PENDING INPUTS",D87+E87+O86)</f>
        <v>4571.2099999999991</v>
      </c>
      <c r="P87" s="3">
        <f>IF(Inputs!$B$28&lt;&gt;"Ready to model","PENDING INPUTS",J87+K87+P86)</f>
        <v>14587.209999999995</v>
      </c>
    </row>
    <row r="88" spans="1:16" ht="27.95" customHeight="1" x14ac:dyDescent="0.25">
      <c r="A88">
        <v>84</v>
      </c>
      <c r="B88" s="3">
        <f>IF(Inputs!$B$28&lt;&gt;"Ready to model","PENDING INPUTS",L87)</f>
        <v>0</v>
      </c>
      <c r="C88" s="3">
        <f>IF(Inputs!$B$28&lt;&gt;"Ready to model","PENDING INPUTS",M87)</f>
        <v>0</v>
      </c>
      <c r="D88" s="3">
        <f>IF(Inputs!$B$28&lt;&gt;"Ready to model","PENDING INPUTS",ROUND(B88*(Inputs!$B$17)/12,2))</f>
        <v>0</v>
      </c>
      <c r="E88" s="3">
        <f>IF(Inputs!$B$28&lt;&gt;"Ready to model","PENDING INPUTS",ROUND(C88*Inputs!$B$5/12,2))</f>
        <v>0</v>
      </c>
      <c r="F88" s="3">
        <f>IF(Inputs!$B$28&lt;&gt;"Ready to model","PENDING INPUTS",MIN(B88+D88,IF(A88&gt;=Inputs!$B$18,B88+D88,ROUND(IF(Inputs!$B$17=0,Inputs!$B$8*(1+Inputs!$B$19*Inputs!$B$20)/Inputs!$B$18,-PMT(Inputs!$B$17/12,Inputs!$B$18,Inputs!$B$8*(1+Inputs!$B$19*Inputs!$B$20))),2))))</f>
        <v>0</v>
      </c>
      <c r="G88" s="3">
        <f>IF(Inputs!$B$28&lt;&gt;"Ready to model","PENDING INPUTS",MIN(C88+E88,Inputs!$B$9))</f>
        <v>0</v>
      </c>
      <c r="H88" s="3">
        <f>IF(Inputs!$B$28&lt;&gt;"Ready to model","PENDING INPUTS",F88+G88)</f>
        <v>0</v>
      </c>
      <c r="I88" s="3">
        <f>IF(Inputs!$B$28&lt;&gt;"Ready to model","PENDING INPUTS",MAX(0,F88+G88-H88))</f>
        <v>0</v>
      </c>
      <c r="J88" s="3">
        <f>IF(Inputs!$B$28&lt;&gt;"Ready to model","PENDING INPUTS",IF(F88+G88&gt;H88,IF(F88+G88=0,0,H88*F88/(F88+G88)),MIN(B88+D88,F88+MAX(0,H88-F88-G88-IF((Inputs!$B$17)&lt;Inputs!$B$5,C88+E88-G88,0)))))</f>
        <v>0</v>
      </c>
      <c r="K88" s="3">
        <f>IF(Inputs!$B$28&lt;&gt;"Ready to model","PENDING INPUTS",MIN(C88+E88,MAX(0,H88-J88)))</f>
        <v>0</v>
      </c>
      <c r="L88" s="3">
        <f>IF(Inputs!$B$28&lt;&gt;"Ready to model","PENDING INPUTS",MAX(0,B88+D88-J88))</f>
        <v>0</v>
      </c>
      <c r="M88" s="3">
        <f>IF(Inputs!$B$28&lt;&gt;"Ready to model","PENDING INPUTS",MAX(0,C88+E88-K88))</f>
        <v>0</v>
      </c>
      <c r="N88" s="3">
        <f>IF(Inputs!$B$28&lt;&gt;"Ready to model","PENDING INPUTS",L88+M88)</f>
        <v>0</v>
      </c>
      <c r="O88" s="3">
        <f>IF(Inputs!$B$28&lt;&gt;"Ready to model","PENDING INPUTS",D88+E88+O87)</f>
        <v>4571.2099999999991</v>
      </c>
      <c r="P88" s="3">
        <f>IF(Inputs!$B$28&lt;&gt;"Ready to model","PENDING INPUTS",J88+K88+P87)</f>
        <v>14587.209999999995</v>
      </c>
    </row>
    <row r="89" spans="1:16" ht="27.95" customHeight="1" x14ac:dyDescent="0.25">
      <c r="A89">
        <v>85</v>
      </c>
      <c r="B89" s="3">
        <f>IF(Inputs!$B$28&lt;&gt;"Ready to model","PENDING INPUTS",L88)</f>
        <v>0</v>
      </c>
      <c r="C89" s="3">
        <f>IF(Inputs!$B$28&lt;&gt;"Ready to model","PENDING INPUTS",M88)</f>
        <v>0</v>
      </c>
      <c r="D89" s="3">
        <f>IF(Inputs!$B$28&lt;&gt;"Ready to model","PENDING INPUTS",ROUND(B89*(Inputs!$B$17)/12,2))</f>
        <v>0</v>
      </c>
      <c r="E89" s="3">
        <f>IF(Inputs!$B$28&lt;&gt;"Ready to model","PENDING INPUTS",ROUND(C89*Inputs!$B$5/12,2))</f>
        <v>0</v>
      </c>
      <c r="F89" s="3">
        <f>IF(Inputs!$B$28&lt;&gt;"Ready to model","PENDING INPUTS",MIN(B89+D89,IF(A89&gt;=Inputs!$B$18,B89+D89,ROUND(IF(Inputs!$B$17=0,Inputs!$B$8*(1+Inputs!$B$19*Inputs!$B$20)/Inputs!$B$18,-PMT(Inputs!$B$17/12,Inputs!$B$18,Inputs!$B$8*(1+Inputs!$B$19*Inputs!$B$20))),2))))</f>
        <v>0</v>
      </c>
      <c r="G89" s="3">
        <f>IF(Inputs!$B$28&lt;&gt;"Ready to model","PENDING INPUTS",MIN(C89+E89,Inputs!$B$9))</f>
        <v>0</v>
      </c>
      <c r="H89" s="3">
        <f>IF(Inputs!$B$28&lt;&gt;"Ready to model","PENDING INPUTS",F89+G89)</f>
        <v>0</v>
      </c>
      <c r="I89" s="3">
        <f>IF(Inputs!$B$28&lt;&gt;"Ready to model","PENDING INPUTS",MAX(0,F89+G89-H89))</f>
        <v>0</v>
      </c>
      <c r="J89" s="3">
        <f>IF(Inputs!$B$28&lt;&gt;"Ready to model","PENDING INPUTS",IF(F89+G89&gt;H89,IF(F89+G89=0,0,H89*F89/(F89+G89)),MIN(B89+D89,F89+MAX(0,H89-F89-G89-IF((Inputs!$B$17)&lt;Inputs!$B$5,C89+E89-G89,0)))))</f>
        <v>0</v>
      </c>
      <c r="K89" s="3">
        <f>IF(Inputs!$B$28&lt;&gt;"Ready to model","PENDING INPUTS",MIN(C89+E89,MAX(0,H89-J89)))</f>
        <v>0</v>
      </c>
      <c r="L89" s="3">
        <f>IF(Inputs!$B$28&lt;&gt;"Ready to model","PENDING INPUTS",MAX(0,B89+D89-J89))</f>
        <v>0</v>
      </c>
      <c r="M89" s="3">
        <f>IF(Inputs!$B$28&lt;&gt;"Ready to model","PENDING INPUTS",MAX(0,C89+E89-K89))</f>
        <v>0</v>
      </c>
      <c r="N89" s="3">
        <f>IF(Inputs!$B$28&lt;&gt;"Ready to model","PENDING INPUTS",L89+M89)</f>
        <v>0</v>
      </c>
      <c r="O89" s="3">
        <f>IF(Inputs!$B$28&lt;&gt;"Ready to model","PENDING INPUTS",D89+E89+O88)</f>
        <v>4571.2099999999991</v>
      </c>
      <c r="P89" s="3">
        <f>IF(Inputs!$B$28&lt;&gt;"Ready to model","PENDING INPUTS",J89+K89+P88)</f>
        <v>14587.209999999995</v>
      </c>
    </row>
    <row r="90" spans="1:16" ht="27.95" customHeight="1" x14ac:dyDescent="0.25">
      <c r="A90">
        <v>86</v>
      </c>
      <c r="B90" s="3">
        <f>IF(Inputs!$B$28&lt;&gt;"Ready to model","PENDING INPUTS",L89)</f>
        <v>0</v>
      </c>
      <c r="C90" s="3">
        <f>IF(Inputs!$B$28&lt;&gt;"Ready to model","PENDING INPUTS",M89)</f>
        <v>0</v>
      </c>
      <c r="D90" s="3">
        <f>IF(Inputs!$B$28&lt;&gt;"Ready to model","PENDING INPUTS",ROUND(B90*(Inputs!$B$17)/12,2))</f>
        <v>0</v>
      </c>
      <c r="E90" s="3">
        <f>IF(Inputs!$B$28&lt;&gt;"Ready to model","PENDING INPUTS",ROUND(C90*Inputs!$B$5/12,2))</f>
        <v>0</v>
      </c>
      <c r="F90" s="3">
        <f>IF(Inputs!$B$28&lt;&gt;"Ready to model","PENDING INPUTS",MIN(B90+D90,IF(A90&gt;=Inputs!$B$18,B90+D90,ROUND(IF(Inputs!$B$17=0,Inputs!$B$8*(1+Inputs!$B$19*Inputs!$B$20)/Inputs!$B$18,-PMT(Inputs!$B$17/12,Inputs!$B$18,Inputs!$B$8*(1+Inputs!$B$19*Inputs!$B$20))),2))))</f>
        <v>0</v>
      </c>
      <c r="G90" s="3">
        <f>IF(Inputs!$B$28&lt;&gt;"Ready to model","PENDING INPUTS",MIN(C90+E90,Inputs!$B$9))</f>
        <v>0</v>
      </c>
      <c r="H90" s="3">
        <f>IF(Inputs!$B$28&lt;&gt;"Ready to model","PENDING INPUTS",F90+G90)</f>
        <v>0</v>
      </c>
      <c r="I90" s="3">
        <f>IF(Inputs!$B$28&lt;&gt;"Ready to model","PENDING INPUTS",MAX(0,F90+G90-H90))</f>
        <v>0</v>
      </c>
      <c r="J90" s="3">
        <f>IF(Inputs!$B$28&lt;&gt;"Ready to model","PENDING INPUTS",IF(F90+G90&gt;H90,IF(F90+G90=0,0,H90*F90/(F90+G90)),MIN(B90+D90,F90+MAX(0,H90-F90-G90-IF((Inputs!$B$17)&lt;Inputs!$B$5,C90+E90-G90,0)))))</f>
        <v>0</v>
      </c>
      <c r="K90" s="3">
        <f>IF(Inputs!$B$28&lt;&gt;"Ready to model","PENDING INPUTS",MIN(C90+E90,MAX(0,H90-J90)))</f>
        <v>0</v>
      </c>
      <c r="L90" s="3">
        <f>IF(Inputs!$B$28&lt;&gt;"Ready to model","PENDING INPUTS",MAX(0,B90+D90-J90))</f>
        <v>0</v>
      </c>
      <c r="M90" s="3">
        <f>IF(Inputs!$B$28&lt;&gt;"Ready to model","PENDING INPUTS",MAX(0,C90+E90-K90))</f>
        <v>0</v>
      </c>
      <c r="N90" s="3">
        <f>IF(Inputs!$B$28&lt;&gt;"Ready to model","PENDING INPUTS",L90+M90)</f>
        <v>0</v>
      </c>
      <c r="O90" s="3">
        <f>IF(Inputs!$B$28&lt;&gt;"Ready to model","PENDING INPUTS",D90+E90+O89)</f>
        <v>4571.2099999999991</v>
      </c>
      <c r="P90" s="3">
        <f>IF(Inputs!$B$28&lt;&gt;"Ready to model","PENDING INPUTS",J90+K90+P89)</f>
        <v>14587.209999999995</v>
      </c>
    </row>
    <row r="91" spans="1:16" ht="27.95" customHeight="1" x14ac:dyDescent="0.25">
      <c r="A91">
        <v>87</v>
      </c>
      <c r="B91" s="3">
        <f>IF(Inputs!$B$28&lt;&gt;"Ready to model","PENDING INPUTS",L90)</f>
        <v>0</v>
      </c>
      <c r="C91" s="3">
        <f>IF(Inputs!$B$28&lt;&gt;"Ready to model","PENDING INPUTS",M90)</f>
        <v>0</v>
      </c>
      <c r="D91" s="3">
        <f>IF(Inputs!$B$28&lt;&gt;"Ready to model","PENDING INPUTS",ROUND(B91*(Inputs!$B$17)/12,2))</f>
        <v>0</v>
      </c>
      <c r="E91" s="3">
        <f>IF(Inputs!$B$28&lt;&gt;"Ready to model","PENDING INPUTS",ROUND(C91*Inputs!$B$5/12,2))</f>
        <v>0</v>
      </c>
      <c r="F91" s="3">
        <f>IF(Inputs!$B$28&lt;&gt;"Ready to model","PENDING INPUTS",MIN(B91+D91,IF(A91&gt;=Inputs!$B$18,B91+D91,ROUND(IF(Inputs!$B$17=0,Inputs!$B$8*(1+Inputs!$B$19*Inputs!$B$20)/Inputs!$B$18,-PMT(Inputs!$B$17/12,Inputs!$B$18,Inputs!$B$8*(1+Inputs!$B$19*Inputs!$B$20))),2))))</f>
        <v>0</v>
      </c>
      <c r="G91" s="3">
        <f>IF(Inputs!$B$28&lt;&gt;"Ready to model","PENDING INPUTS",MIN(C91+E91,Inputs!$B$9))</f>
        <v>0</v>
      </c>
      <c r="H91" s="3">
        <f>IF(Inputs!$B$28&lt;&gt;"Ready to model","PENDING INPUTS",F91+G91)</f>
        <v>0</v>
      </c>
      <c r="I91" s="3">
        <f>IF(Inputs!$B$28&lt;&gt;"Ready to model","PENDING INPUTS",MAX(0,F91+G91-H91))</f>
        <v>0</v>
      </c>
      <c r="J91" s="3">
        <f>IF(Inputs!$B$28&lt;&gt;"Ready to model","PENDING INPUTS",IF(F91+G91&gt;H91,IF(F91+G91=0,0,H91*F91/(F91+G91)),MIN(B91+D91,F91+MAX(0,H91-F91-G91-IF((Inputs!$B$17)&lt;Inputs!$B$5,C91+E91-G91,0)))))</f>
        <v>0</v>
      </c>
      <c r="K91" s="3">
        <f>IF(Inputs!$B$28&lt;&gt;"Ready to model","PENDING INPUTS",MIN(C91+E91,MAX(0,H91-J91)))</f>
        <v>0</v>
      </c>
      <c r="L91" s="3">
        <f>IF(Inputs!$B$28&lt;&gt;"Ready to model","PENDING INPUTS",MAX(0,B91+D91-J91))</f>
        <v>0</v>
      </c>
      <c r="M91" s="3">
        <f>IF(Inputs!$B$28&lt;&gt;"Ready to model","PENDING INPUTS",MAX(0,C91+E91-K91))</f>
        <v>0</v>
      </c>
      <c r="N91" s="3">
        <f>IF(Inputs!$B$28&lt;&gt;"Ready to model","PENDING INPUTS",L91+M91)</f>
        <v>0</v>
      </c>
      <c r="O91" s="3">
        <f>IF(Inputs!$B$28&lt;&gt;"Ready to model","PENDING INPUTS",D91+E91+O90)</f>
        <v>4571.2099999999991</v>
      </c>
      <c r="P91" s="3">
        <f>IF(Inputs!$B$28&lt;&gt;"Ready to model","PENDING INPUTS",J91+K91+P90)</f>
        <v>14587.209999999995</v>
      </c>
    </row>
    <row r="92" spans="1:16" ht="27.95" customHeight="1" x14ac:dyDescent="0.25">
      <c r="A92">
        <v>88</v>
      </c>
      <c r="B92" s="3">
        <f>IF(Inputs!$B$28&lt;&gt;"Ready to model","PENDING INPUTS",L91)</f>
        <v>0</v>
      </c>
      <c r="C92" s="3">
        <f>IF(Inputs!$B$28&lt;&gt;"Ready to model","PENDING INPUTS",M91)</f>
        <v>0</v>
      </c>
      <c r="D92" s="3">
        <f>IF(Inputs!$B$28&lt;&gt;"Ready to model","PENDING INPUTS",ROUND(B92*(Inputs!$B$17)/12,2))</f>
        <v>0</v>
      </c>
      <c r="E92" s="3">
        <f>IF(Inputs!$B$28&lt;&gt;"Ready to model","PENDING INPUTS",ROUND(C92*Inputs!$B$5/12,2))</f>
        <v>0</v>
      </c>
      <c r="F92" s="3">
        <f>IF(Inputs!$B$28&lt;&gt;"Ready to model","PENDING INPUTS",MIN(B92+D92,IF(A92&gt;=Inputs!$B$18,B92+D92,ROUND(IF(Inputs!$B$17=0,Inputs!$B$8*(1+Inputs!$B$19*Inputs!$B$20)/Inputs!$B$18,-PMT(Inputs!$B$17/12,Inputs!$B$18,Inputs!$B$8*(1+Inputs!$B$19*Inputs!$B$20))),2))))</f>
        <v>0</v>
      </c>
      <c r="G92" s="3">
        <f>IF(Inputs!$B$28&lt;&gt;"Ready to model","PENDING INPUTS",MIN(C92+E92,Inputs!$B$9))</f>
        <v>0</v>
      </c>
      <c r="H92" s="3">
        <f>IF(Inputs!$B$28&lt;&gt;"Ready to model","PENDING INPUTS",F92+G92)</f>
        <v>0</v>
      </c>
      <c r="I92" s="3">
        <f>IF(Inputs!$B$28&lt;&gt;"Ready to model","PENDING INPUTS",MAX(0,F92+G92-H92))</f>
        <v>0</v>
      </c>
      <c r="J92" s="3">
        <f>IF(Inputs!$B$28&lt;&gt;"Ready to model","PENDING INPUTS",IF(F92+G92&gt;H92,IF(F92+G92=0,0,H92*F92/(F92+G92)),MIN(B92+D92,F92+MAX(0,H92-F92-G92-IF((Inputs!$B$17)&lt;Inputs!$B$5,C92+E92-G92,0)))))</f>
        <v>0</v>
      </c>
      <c r="K92" s="3">
        <f>IF(Inputs!$B$28&lt;&gt;"Ready to model","PENDING INPUTS",MIN(C92+E92,MAX(0,H92-J92)))</f>
        <v>0</v>
      </c>
      <c r="L92" s="3">
        <f>IF(Inputs!$B$28&lt;&gt;"Ready to model","PENDING INPUTS",MAX(0,B92+D92-J92))</f>
        <v>0</v>
      </c>
      <c r="M92" s="3">
        <f>IF(Inputs!$B$28&lt;&gt;"Ready to model","PENDING INPUTS",MAX(0,C92+E92-K92))</f>
        <v>0</v>
      </c>
      <c r="N92" s="3">
        <f>IF(Inputs!$B$28&lt;&gt;"Ready to model","PENDING INPUTS",L92+M92)</f>
        <v>0</v>
      </c>
      <c r="O92" s="3">
        <f>IF(Inputs!$B$28&lt;&gt;"Ready to model","PENDING INPUTS",D92+E92+O91)</f>
        <v>4571.2099999999991</v>
      </c>
      <c r="P92" s="3">
        <f>IF(Inputs!$B$28&lt;&gt;"Ready to model","PENDING INPUTS",J92+K92+P91)</f>
        <v>14587.209999999995</v>
      </c>
    </row>
    <row r="93" spans="1:16" ht="27.95" customHeight="1" x14ac:dyDescent="0.25">
      <c r="A93">
        <v>89</v>
      </c>
      <c r="B93" s="3">
        <f>IF(Inputs!$B$28&lt;&gt;"Ready to model","PENDING INPUTS",L92)</f>
        <v>0</v>
      </c>
      <c r="C93" s="3">
        <f>IF(Inputs!$B$28&lt;&gt;"Ready to model","PENDING INPUTS",M92)</f>
        <v>0</v>
      </c>
      <c r="D93" s="3">
        <f>IF(Inputs!$B$28&lt;&gt;"Ready to model","PENDING INPUTS",ROUND(B93*(Inputs!$B$17)/12,2))</f>
        <v>0</v>
      </c>
      <c r="E93" s="3">
        <f>IF(Inputs!$B$28&lt;&gt;"Ready to model","PENDING INPUTS",ROUND(C93*Inputs!$B$5/12,2))</f>
        <v>0</v>
      </c>
      <c r="F93" s="3">
        <f>IF(Inputs!$B$28&lt;&gt;"Ready to model","PENDING INPUTS",MIN(B93+D93,IF(A93&gt;=Inputs!$B$18,B93+D93,ROUND(IF(Inputs!$B$17=0,Inputs!$B$8*(1+Inputs!$B$19*Inputs!$B$20)/Inputs!$B$18,-PMT(Inputs!$B$17/12,Inputs!$B$18,Inputs!$B$8*(1+Inputs!$B$19*Inputs!$B$20))),2))))</f>
        <v>0</v>
      </c>
      <c r="G93" s="3">
        <f>IF(Inputs!$B$28&lt;&gt;"Ready to model","PENDING INPUTS",MIN(C93+E93,Inputs!$B$9))</f>
        <v>0</v>
      </c>
      <c r="H93" s="3">
        <f>IF(Inputs!$B$28&lt;&gt;"Ready to model","PENDING INPUTS",F93+G93)</f>
        <v>0</v>
      </c>
      <c r="I93" s="3">
        <f>IF(Inputs!$B$28&lt;&gt;"Ready to model","PENDING INPUTS",MAX(0,F93+G93-H93))</f>
        <v>0</v>
      </c>
      <c r="J93" s="3">
        <f>IF(Inputs!$B$28&lt;&gt;"Ready to model","PENDING INPUTS",IF(F93+G93&gt;H93,IF(F93+G93=0,0,H93*F93/(F93+G93)),MIN(B93+D93,F93+MAX(0,H93-F93-G93-IF((Inputs!$B$17)&lt;Inputs!$B$5,C93+E93-G93,0)))))</f>
        <v>0</v>
      </c>
      <c r="K93" s="3">
        <f>IF(Inputs!$B$28&lt;&gt;"Ready to model","PENDING INPUTS",MIN(C93+E93,MAX(0,H93-J93)))</f>
        <v>0</v>
      </c>
      <c r="L93" s="3">
        <f>IF(Inputs!$B$28&lt;&gt;"Ready to model","PENDING INPUTS",MAX(0,B93+D93-J93))</f>
        <v>0</v>
      </c>
      <c r="M93" s="3">
        <f>IF(Inputs!$B$28&lt;&gt;"Ready to model","PENDING INPUTS",MAX(0,C93+E93-K93))</f>
        <v>0</v>
      </c>
      <c r="N93" s="3">
        <f>IF(Inputs!$B$28&lt;&gt;"Ready to model","PENDING INPUTS",L93+M93)</f>
        <v>0</v>
      </c>
      <c r="O93" s="3">
        <f>IF(Inputs!$B$28&lt;&gt;"Ready to model","PENDING INPUTS",D93+E93+O92)</f>
        <v>4571.2099999999991</v>
      </c>
      <c r="P93" s="3">
        <f>IF(Inputs!$B$28&lt;&gt;"Ready to model","PENDING INPUTS",J93+K93+P92)</f>
        <v>14587.209999999995</v>
      </c>
    </row>
    <row r="94" spans="1:16" ht="27.95" customHeight="1" x14ac:dyDescent="0.25">
      <c r="A94">
        <v>90</v>
      </c>
      <c r="B94" s="3">
        <f>IF(Inputs!$B$28&lt;&gt;"Ready to model","PENDING INPUTS",L93)</f>
        <v>0</v>
      </c>
      <c r="C94" s="3">
        <f>IF(Inputs!$B$28&lt;&gt;"Ready to model","PENDING INPUTS",M93)</f>
        <v>0</v>
      </c>
      <c r="D94" s="3">
        <f>IF(Inputs!$B$28&lt;&gt;"Ready to model","PENDING INPUTS",ROUND(B94*(Inputs!$B$17)/12,2))</f>
        <v>0</v>
      </c>
      <c r="E94" s="3">
        <f>IF(Inputs!$B$28&lt;&gt;"Ready to model","PENDING INPUTS",ROUND(C94*Inputs!$B$5/12,2))</f>
        <v>0</v>
      </c>
      <c r="F94" s="3">
        <f>IF(Inputs!$B$28&lt;&gt;"Ready to model","PENDING INPUTS",MIN(B94+D94,IF(A94&gt;=Inputs!$B$18,B94+D94,ROUND(IF(Inputs!$B$17=0,Inputs!$B$8*(1+Inputs!$B$19*Inputs!$B$20)/Inputs!$B$18,-PMT(Inputs!$B$17/12,Inputs!$B$18,Inputs!$B$8*(1+Inputs!$B$19*Inputs!$B$20))),2))))</f>
        <v>0</v>
      </c>
      <c r="G94" s="3">
        <f>IF(Inputs!$B$28&lt;&gt;"Ready to model","PENDING INPUTS",MIN(C94+E94,Inputs!$B$9))</f>
        <v>0</v>
      </c>
      <c r="H94" s="3">
        <f>IF(Inputs!$B$28&lt;&gt;"Ready to model","PENDING INPUTS",F94+G94)</f>
        <v>0</v>
      </c>
      <c r="I94" s="3">
        <f>IF(Inputs!$B$28&lt;&gt;"Ready to model","PENDING INPUTS",MAX(0,F94+G94-H94))</f>
        <v>0</v>
      </c>
      <c r="J94" s="3">
        <f>IF(Inputs!$B$28&lt;&gt;"Ready to model","PENDING INPUTS",IF(F94+G94&gt;H94,IF(F94+G94=0,0,H94*F94/(F94+G94)),MIN(B94+D94,F94+MAX(0,H94-F94-G94-IF((Inputs!$B$17)&lt;Inputs!$B$5,C94+E94-G94,0)))))</f>
        <v>0</v>
      </c>
      <c r="K94" s="3">
        <f>IF(Inputs!$B$28&lt;&gt;"Ready to model","PENDING INPUTS",MIN(C94+E94,MAX(0,H94-J94)))</f>
        <v>0</v>
      </c>
      <c r="L94" s="3">
        <f>IF(Inputs!$B$28&lt;&gt;"Ready to model","PENDING INPUTS",MAX(0,B94+D94-J94))</f>
        <v>0</v>
      </c>
      <c r="M94" s="3">
        <f>IF(Inputs!$B$28&lt;&gt;"Ready to model","PENDING INPUTS",MAX(0,C94+E94-K94))</f>
        <v>0</v>
      </c>
      <c r="N94" s="3">
        <f>IF(Inputs!$B$28&lt;&gt;"Ready to model","PENDING INPUTS",L94+M94)</f>
        <v>0</v>
      </c>
      <c r="O94" s="3">
        <f>IF(Inputs!$B$28&lt;&gt;"Ready to model","PENDING INPUTS",D94+E94+O93)</f>
        <v>4571.2099999999991</v>
      </c>
      <c r="P94" s="3">
        <f>IF(Inputs!$B$28&lt;&gt;"Ready to model","PENDING INPUTS",J94+K94+P93)</f>
        <v>14587.209999999995</v>
      </c>
    </row>
    <row r="95" spans="1:16" ht="27.95" customHeight="1" x14ac:dyDescent="0.25">
      <c r="A95">
        <v>91</v>
      </c>
      <c r="B95" s="3">
        <f>IF(Inputs!$B$28&lt;&gt;"Ready to model","PENDING INPUTS",L94)</f>
        <v>0</v>
      </c>
      <c r="C95" s="3">
        <f>IF(Inputs!$B$28&lt;&gt;"Ready to model","PENDING INPUTS",M94)</f>
        <v>0</v>
      </c>
      <c r="D95" s="3">
        <f>IF(Inputs!$B$28&lt;&gt;"Ready to model","PENDING INPUTS",ROUND(B95*(Inputs!$B$17)/12,2))</f>
        <v>0</v>
      </c>
      <c r="E95" s="3">
        <f>IF(Inputs!$B$28&lt;&gt;"Ready to model","PENDING INPUTS",ROUND(C95*Inputs!$B$5/12,2))</f>
        <v>0</v>
      </c>
      <c r="F95" s="3">
        <f>IF(Inputs!$B$28&lt;&gt;"Ready to model","PENDING INPUTS",MIN(B95+D95,IF(A95&gt;=Inputs!$B$18,B95+D95,ROUND(IF(Inputs!$B$17=0,Inputs!$B$8*(1+Inputs!$B$19*Inputs!$B$20)/Inputs!$B$18,-PMT(Inputs!$B$17/12,Inputs!$B$18,Inputs!$B$8*(1+Inputs!$B$19*Inputs!$B$20))),2))))</f>
        <v>0</v>
      </c>
      <c r="G95" s="3">
        <f>IF(Inputs!$B$28&lt;&gt;"Ready to model","PENDING INPUTS",MIN(C95+E95,Inputs!$B$9))</f>
        <v>0</v>
      </c>
      <c r="H95" s="3">
        <f>IF(Inputs!$B$28&lt;&gt;"Ready to model","PENDING INPUTS",F95+G95)</f>
        <v>0</v>
      </c>
      <c r="I95" s="3">
        <f>IF(Inputs!$B$28&lt;&gt;"Ready to model","PENDING INPUTS",MAX(0,F95+G95-H95))</f>
        <v>0</v>
      </c>
      <c r="J95" s="3">
        <f>IF(Inputs!$B$28&lt;&gt;"Ready to model","PENDING INPUTS",IF(F95+G95&gt;H95,IF(F95+G95=0,0,H95*F95/(F95+G95)),MIN(B95+D95,F95+MAX(0,H95-F95-G95-IF((Inputs!$B$17)&lt;Inputs!$B$5,C95+E95-G95,0)))))</f>
        <v>0</v>
      </c>
      <c r="K95" s="3">
        <f>IF(Inputs!$B$28&lt;&gt;"Ready to model","PENDING INPUTS",MIN(C95+E95,MAX(0,H95-J95)))</f>
        <v>0</v>
      </c>
      <c r="L95" s="3">
        <f>IF(Inputs!$B$28&lt;&gt;"Ready to model","PENDING INPUTS",MAX(0,B95+D95-J95))</f>
        <v>0</v>
      </c>
      <c r="M95" s="3">
        <f>IF(Inputs!$B$28&lt;&gt;"Ready to model","PENDING INPUTS",MAX(0,C95+E95-K95))</f>
        <v>0</v>
      </c>
      <c r="N95" s="3">
        <f>IF(Inputs!$B$28&lt;&gt;"Ready to model","PENDING INPUTS",L95+M95)</f>
        <v>0</v>
      </c>
      <c r="O95" s="3">
        <f>IF(Inputs!$B$28&lt;&gt;"Ready to model","PENDING INPUTS",D95+E95+O94)</f>
        <v>4571.2099999999991</v>
      </c>
      <c r="P95" s="3">
        <f>IF(Inputs!$B$28&lt;&gt;"Ready to model","PENDING INPUTS",J95+K95+P94)</f>
        <v>14587.209999999995</v>
      </c>
    </row>
    <row r="96" spans="1:16" ht="27.95" customHeight="1" x14ac:dyDescent="0.25">
      <c r="A96">
        <v>92</v>
      </c>
      <c r="B96" s="3">
        <f>IF(Inputs!$B$28&lt;&gt;"Ready to model","PENDING INPUTS",L95)</f>
        <v>0</v>
      </c>
      <c r="C96" s="3">
        <f>IF(Inputs!$B$28&lt;&gt;"Ready to model","PENDING INPUTS",M95)</f>
        <v>0</v>
      </c>
      <c r="D96" s="3">
        <f>IF(Inputs!$B$28&lt;&gt;"Ready to model","PENDING INPUTS",ROUND(B96*(Inputs!$B$17)/12,2))</f>
        <v>0</v>
      </c>
      <c r="E96" s="3">
        <f>IF(Inputs!$B$28&lt;&gt;"Ready to model","PENDING INPUTS",ROUND(C96*Inputs!$B$5/12,2))</f>
        <v>0</v>
      </c>
      <c r="F96" s="3">
        <f>IF(Inputs!$B$28&lt;&gt;"Ready to model","PENDING INPUTS",MIN(B96+D96,IF(A96&gt;=Inputs!$B$18,B96+D96,ROUND(IF(Inputs!$B$17=0,Inputs!$B$8*(1+Inputs!$B$19*Inputs!$B$20)/Inputs!$B$18,-PMT(Inputs!$B$17/12,Inputs!$B$18,Inputs!$B$8*(1+Inputs!$B$19*Inputs!$B$20))),2))))</f>
        <v>0</v>
      </c>
      <c r="G96" s="3">
        <f>IF(Inputs!$B$28&lt;&gt;"Ready to model","PENDING INPUTS",MIN(C96+E96,Inputs!$B$9))</f>
        <v>0</v>
      </c>
      <c r="H96" s="3">
        <f>IF(Inputs!$B$28&lt;&gt;"Ready to model","PENDING INPUTS",F96+G96)</f>
        <v>0</v>
      </c>
      <c r="I96" s="3">
        <f>IF(Inputs!$B$28&lt;&gt;"Ready to model","PENDING INPUTS",MAX(0,F96+G96-H96))</f>
        <v>0</v>
      </c>
      <c r="J96" s="3">
        <f>IF(Inputs!$B$28&lt;&gt;"Ready to model","PENDING INPUTS",IF(F96+G96&gt;H96,IF(F96+G96=0,0,H96*F96/(F96+G96)),MIN(B96+D96,F96+MAX(0,H96-F96-G96-IF((Inputs!$B$17)&lt;Inputs!$B$5,C96+E96-G96,0)))))</f>
        <v>0</v>
      </c>
      <c r="K96" s="3">
        <f>IF(Inputs!$B$28&lt;&gt;"Ready to model","PENDING INPUTS",MIN(C96+E96,MAX(0,H96-J96)))</f>
        <v>0</v>
      </c>
      <c r="L96" s="3">
        <f>IF(Inputs!$B$28&lt;&gt;"Ready to model","PENDING INPUTS",MAX(0,B96+D96-J96))</f>
        <v>0</v>
      </c>
      <c r="M96" s="3">
        <f>IF(Inputs!$B$28&lt;&gt;"Ready to model","PENDING INPUTS",MAX(0,C96+E96-K96))</f>
        <v>0</v>
      </c>
      <c r="N96" s="3">
        <f>IF(Inputs!$B$28&lt;&gt;"Ready to model","PENDING INPUTS",L96+M96)</f>
        <v>0</v>
      </c>
      <c r="O96" s="3">
        <f>IF(Inputs!$B$28&lt;&gt;"Ready to model","PENDING INPUTS",D96+E96+O95)</f>
        <v>4571.2099999999991</v>
      </c>
      <c r="P96" s="3">
        <f>IF(Inputs!$B$28&lt;&gt;"Ready to model","PENDING INPUTS",J96+K96+P95)</f>
        <v>14587.209999999995</v>
      </c>
    </row>
    <row r="97" spans="1:16" ht="27.95" customHeight="1" x14ac:dyDescent="0.25">
      <c r="A97">
        <v>93</v>
      </c>
      <c r="B97" s="3">
        <f>IF(Inputs!$B$28&lt;&gt;"Ready to model","PENDING INPUTS",L96)</f>
        <v>0</v>
      </c>
      <c r="C97" s="3">
        <f>IF(Inputs!$B$28&lt;&gt;"Ready to model","PENDING INPUTS",M96)</f>
        <v>0</v>
      </c>
      <c r="D97" s="3">
        <f>IF(Inputs!$B$28&lt;&gt;"Ready to model","PENDING INPUTS",ROUND(B97*(Inputs!$B$17)/12,2))</f>
        <v>0</v>
      </c>
      <c r="E97" s="3">
        <f>IF(Inputs!$B$28&lt;&gt;"Ready to model","PENDING INPUTS",ROUND(C97*Inputs!$B$5/12,2))</f>
        <v>0</v>
      </c>
      <c r="F97" s="3">
        <f>IF(Inputs!$B$28&lt;&gt;"Ready to model","PENDING INPUTS",MIN(B97+D97,IF(A97&gt;=Inputs!$B$18,B97+D97,ROUND(IF(Inputs!$B$17=0,Inputs!$B$8*(1+Inputs!$B$19*Inputs!$B$20)/Inputs!$B$18,-PMT(Inputs!$B$17/12,Inputs!$B$18,Inputs!$B$8*(1+Inputs!$B$19*Inputs!$B$20))),2))))</f>
        <v>0</v>
      </c>
      <c r="G97" s="3">
        <f>IF(Inputs!$B$28&lt;&gt;"Ready to model","PENDING INPUTS",MIN(C97+E97,Inputs!$B$9))</f>
        <v>0</v>
      </c>
      <c r="H97" s="3">
        <f>IF(Inputs!$B$28&lt;&gt;"Ready to model","PENDING INPUTS",F97+G97)</f>
        <v>0</v>
      </c>
      <c r="I97" s="3">
        <f>IF(Inputs!$B$28&lt;&gt;"Ready to model","PENDING INPUTS",MAX(0,F97+G97-H97))</f>
        <v>0</v>
      </c>
      <c r="J97" s="3">
        <f>IF(Inputs!$B$28&lt;&gt;"Ready to model","PENDING INPUTS",IF(F97+G97&gt;H97,IF(F97+G97=0,0,H97*F97/(F97+G97)),MIN(B97+D97,F97+MAX(0,H97-F97-G97-IF((Inputs!$B$17)&lt;Inputs!$B$5,C97+E97-G97,0)))))</f>
        <v>0</v>
      </c>
      <c r="K97" s="3">
        <f>IF(Inputs!$B$28&lt;&gt;"Ready to model","PENDING INPUTS",MIN(C97+E97,MAX(0,H97-J97)))</f>
        <v>0</v>
      </c>
      <c r="L97" s="3">
        <f>IF(Inputs!$B$28&lt;&gt;"Ready to model","PENDING INPUTS",MAX(0,B97+D97-J97))</f>
        <v>0</v>
      </c>
      <c r="M97" s="3">
        <f>IF(Inputs!$B$28&lt;&gt;"Ready to model","PENDING INPUTS",MAX(0,C97+E97-K97))</f>
        <v>0</v>
      </c>
      <c r="N97" s="3">
        <f>IF(Inputs!$B$28&lt;&gt;"Ready to model","PENDING INPUTS",L97+M97)</f>
        <v>0</v>
      </c>
      <c r="O97" s="3">
        <f>IF(Inputs!$B$28&lt;&gt;"Ready to model","PENDING INPUTS",D97+E97+O96)</f>
        <v>4571.2099999999991</v>
      </c>
      <c r="P97" s="3">
        <f>IF(Inputs!$B$28&lt;&gt;"Ready to model","PENDING INPUTS",J97+K97+P96)</f>
        <v>14587.209999999995</v>
      </c>
    </row>
    <row r="98" spans="1:16" ht="27.95" customHeight="1" x14ac:dyDescent="0.25">
      <c r="A98">
        <v>94</v>
      </c>
      <c r="B98" s="3">
        <f>IF(Inputs!$B$28&lt;&gt;"Ready to model","PENDING INPUTS",L97)</f>
        <v>0</v>
      </c>
      <c r="C98" s="3">
        <f>IF(Inputs!$B$28&lt;&gt;"Ready to model","PENDING INPUTS",M97)</f>
        <v>0</v>
      </c>
      <c r="D98" s="3">
        <f>IF(Inputs!$B$28&lt;&gt;"Ready to model","PENDING INPUTS",ROUND(B98*(Inputs!$B$17)/12,2))</f>
        <v>0</v>
      </c>
      <c r="E98" s="3">
        <f>IF(Inputs!$B$28&lt;&gt;"Ready to model","PENDING INPUTS",ROUND(C98*Inputs!$B$5/12,2))</f>
        <v>0</v>
      </c>
      <c r="F98" s="3">
        <f>IF(Inputs!$B$28&lt;&gt;"Ready to model","PENDING INPUTS",MIN(B98+D98,IF(A98&gt;=Inputs!$B$18,B98+D98,ROUND(IF(Inputs!$B$17=0,Inputs!$B$8*(1+Inputs!$B$19*Inputs!$B$20)/Inputs!$B$18,-PMT(Inputs!$B$17/12,Inputs!$B$18,Inputs!$B$8*(1+Inputs!$B$19*Inputs!$B$20))),2))))</f>
        <v>0</v>
      </c>
      <c r="G98" s="3">
        <f>IF(Inputs!$B$28&lt;&gt;"Ready to model","PENDING INPUTS",MIN(C98+E98,Inputs!$B$9))</f>
        <v>0</v>
      </c>
      <c r="H98" s="3">
        <f>IF(Inputs!$B$28&lt;&gt;"Ready to model","PENDING INPUTS",F98+G98)</f>
        <v>0</v>
      </c>
      <c r="I98" s="3">
        <f>IF(Inputs!$B$28&lt;&gt;"Ready to model","PENDING INPUTS",MAX(0,F98+G98-H98))</f>
        <v>0</v>
      </c>
      <c r="J98" s="3">
        <f>IF(Inputs!$B$28&lt;&gt;"Ready to model","PENDING INPUTS",IF(F98+G98&gt;H98,IF(F98+G98=0,0,H98*F98/(F98+G98)),MIN(B98+D98,F98+MAX(0,H98-F98-G98-IF((Inputs!$B$17)&lt;Inputs!$B$5,C98+E98-G98,0)))))</f>
        <v>0</v>
      </c>
      <c r="K98" s="3">
        <f>IF(Inputs!$B$28&lt;&gt;"Ready to model","PENDING INPUTS",MIN(C98+E98,MAX(0,H98-J98)))</f>
        <v>0</v>
      </c>
      <c r="L98" s="3">
        <f>IF(Inputs!$B$28&lt;&gt;"Ready to model","PENDING INPUTS",MAX(0,B98+D98-J98))</f>
        <v>0</v>
      </c>
      <c r="M98" s="3">
        <f>IF(Inputs!$B$28&lt;&gt;"Ready to model","PENDING INPUTS",MAX(0,C98+E98-K98))</f>
        <v>0</v>
      </c>
      <c r="N98" s="3">
        <f>IF(Inputs!$B$28&lt;&gt;"Ready to model","PENDING INPUTS",L98+M98)</f>
        <v>0</v>
      </c>
      <c r="O98" s="3">
        <f>IF(Inputs!$B$28&lt;&gt;"Ready to model","PENDING INPUTS",D98+E98+O97)</f>
        <v>4571.2099999999991</v>
      </c>
      <c r="P98" s="3">
        <f>IF(Inputs!$B$28&lt;&gt;"Ready to model","PENDING INPUTS",J98+K98+P97)</f>
        <v>14587.209999999995</v>
      </c>
    </row>
    <row r="99" spans="1:16" ht="27.95" customHeight="1" x14ac:dyDescent="0.25">
      <c r="A99">
        <v>95</v>
      </c>
      <c r="B99" s="3">
        <f>IF(Inputs!$B$28&lt;&gt;"Ready to model","PENDING INPUTS",L98)</f>
        <v>0</v>
      </c>
      <c r="C99" s="3">
        <f>IF(Inputs!$B$28&lt;&gt;"Ready to model","PENDING INPUTS",M98)</f>
        <v>0</v>
      </c>
      <c r="D99" s="3">
        <f>IF(Inputs!$B$28&lt;&gt;"Ready to model","PENDING INPUTS",ROUND(B99*(Inputs!$B$17)/12,2))</f>
        <v>0</v>
      </c>
      <c r="E99" s="3">
        <f>IF(Inputs!$B$28&lt;&gt;"Ready to model","PENDING INPUTS",ROUND(C99*Inputs!$B$5/12,2))</f>
        <v>0</v>
      </c>
      <c r="F99" s="3">
        <f>IF(Inputs!$B$28&lt;&gt;"Ready to model","PENDING INPUTS",MIN(B99+D99,IF(A99&gt;=Inputs!$B$18,B99+D99,ROUND(IF(Inputs!$B$17=0,Inputs!$B$8*(1+Inputs!$B$19*Inputs!$B$20)/Inputs!$B$18,-PMT(Inputs!$B$17/12,Inputs!$B$18,Inputs!$B$8*(1+Inputs!$B$19*Inputs!$B$20))),2))))</f>
        <v>0</v>
      </c>
      <c r="G99" s="3">
        <f>IF(Inputs!$B$28&lt;&gt;"Ready to model","PENDING INPUTS",MIN(C99+E99,Inputs!$B$9))</f>
        <v>0</v>
      </c>
      <c r="H99" s="3">
        <f>IF(Inputs!$B$28&lt;&gt;"Ready to model","PENDING INPUTS",F99+G99)</f>
        <v>0</v>
      </c>
      <c r="I99" s="3">
        <f>IF(Inputs!$B$28&lt;&gt;"Ready to model","PENDING INPUTS",MAX(0,F99+G99-H99))</f>
        <v>0</v>
      </c>
      <c r="J99" s="3">
        <f>IF(Inputs!$B$28&lt;&gt;"Ready to model","PENDING INPUTS",IF(F99+G99&gt;H99,IF(F99+G99=0,0,H99*F99/(F99+G99)),MIN(B99+D99,F99+MAX(0,H99-F99-G99-IF((Inputs!$B$17)&lt;Inputs!$B$5,C99+E99-G99,0)))))</f>
        <v>0</v>
      </c>
      <c r="K99" s="3">
        <f>IF(Inputs!$B$28&lt;&gt;"Ready to model","PENDING INPUTS",MIN(C99+E99,MAX(0,H99-J99)))</f>
        <v>0</v>
      </c>
      <c r="L99" s="3">
        <f>IF(Inputs!$B$28&lt;&gt;"Ready to model","PENDING INPUTS",MAX(0,B99+D99-J99))</f>
        <v>0</v>
      </c>
      <c r="M99" s="3">
        <f>IF(Inputs!$B$28&lt;&gt;"Ready to model","PENDING INPUTS",MAX(0,C99+E99-K99))</f>
        <v>0</v>
      </c>
      <c r="N99" s="3">
        <f>IF(Inputs!$B$28&lt;&gt;"Ready to model","PENDING INPUTS",L99+M99)</f>
        <v>0</v>
      </c>
      <c r="O99" s="3">
        <f>IF(Inputs!$B$28&lt;&gt;"Ready to model","PENDING INPUTS",D99+E99+O98)</f>
        <v>4571.2099999999991</v>
      </c>
      <c r="P99" s="3">
        <f>IF(Inputs!$B$28&lt;&gt;"Ready to model","PENDING INPUTS",J99+K99+P98)</f>
        <v>14587.209999999995</v>
      </c>
    </row>
    <row r="100" spans="1:16" ht="27.95" customHeight="1" x14ac:dyDescent="0.25">
      <c r="A100">
        <v>96</v>
      </c>
      <c r="B100" s="3">
        <f>IF(Inputs!$B$28&lt;&gt;"Ready to model","PENDING INPUTS",L99)</f>
        <v>0</v>
      </c>
      <c r="C100" s="3">
        <f>IF(Inputs!$B$28&lt;&gt;"Ready to model","PENDING INPUTS",M99)</f>
        <v>0</v>
      </c>
      <c r="D100" s="3">
        <f>IF(Inputs!$B$28&lt;&gt;"Ready to model","PENDING INPUTS",ROUND(B100*(Inputs!$B$17)/12,2))</f>
        <v>0</v>
      </c>
      <c r="E100" s="3">
        <f>IF(Inputs!$B$28&lt;&gt;"Ready to model","PENDING INPUTS",ROUND(C100*Inputs!$B$5/12,2))</f>
        <v>0</v>
      </c>
      <c r="F100" s="3">
        <f>IF(Inputs!$B$28&lt;&gt;"Ready to model","PENDING INPUTS",MIN(B100+D100,IF(A100&gt;=Inputs!$B$18,B100+D100,ROUND(IF(Inputs!$B$17=0,Inputs!$B$8*(1+Inputs!$B$19*Inputs!$B$20)/Inputs!$B$18,-PMT(Inputs!$B$17/12,Inputs!$B$18,Inputs!$B$8*(1+Inputs!$B$19*Inputs!$B$20))),2))))</f>
        <v>0</v>
      </c>
      <c r="G100" s="3">
        <f>IF(Inputs!$B$28&lt;&gt;"Ready to model","PENDING INPUTS",MIN(C100+E100,Inputs!$B$9))</f>
        <v>0</v>
      </c>
      <c r="H100" s="3">
        <f>IF(Inputs!$B$28&lt;&gt;"Ready to model","PENDING INPUTS",F100+G100)</f>
        <v>0</v>
      </c>
      <c r="I100" s="3">
        <f>IF(Inputs!$B$28&lt;&gt;"Ready to model","PENDING INPUTS",MAX(0,F100+G100-H100))</f>
        <v>0</v>
      </c>
      <c r="J100" s="3">
        <f>IF(Inputs!$B$28&lt;&gt;"Ready to model","PENDING INPUTS",IF(F100+G100&gt;H100,IF(F100+G100=0,0,H100*F100/(F100+G100)),MIN(B100+D100,F100+MAX(0,H100-F100-G100-IF((Inputs!$B$17)&lt;Inputs!$B$5,C100+E100-G100,0)))))</f>
        <v>0</v>
      </c>
      <c r="K100" s="3">
        <f>IF(Inputs!$B$28&lt;&gt;"Ready to model","PENDING INPUTS",MIN(C100+E100,MAX(0,H100-J100)))</f>
        <v>0</v>
      </c>
      <c r="L100" s="3">
        <f>IF(Inputs!$B$28&lt;&gt;"Ready to model","PENDING INPUTS",MAX(0,B100+D100-J100))</f>
        <v>0</v>
      </c>
      <c r="M100" s="3">
        <f>IF(Inputs!$B$28&lt;&gt;"Ready to model","PENDING INPUTS",MAX(0,C100+E100-K100))</f>
        <v>0</v>
      </c>
      <c r="N100" s="3">
        <f>IF(Inputs!$B$28&lt;&gt;"Ready to model","PENDING INPUTS",L100+M100)</f>
        <v>0</v>
      </c>
      <c r="O100" s="3">
        <f>IF(Inputs!$B$28&lt;&gt;"Ready to model","PENDING INPUTS",D100+E100+O99)</f>
        <v>4571.2099999999991</v>
      </c>
      <c r="P100" s="3">
        <f>IF(Inputs!$B$28&lt;&gt;"Ready to model","PENDING INPUTS",J100+K100+P99)</f>
        <v>14587.209999999995</v>
      </c>
    </row>
    <row r="101" spans="1:16" ht="27.95" customHeight="1" x14ac:dyDescent="0.25">
      <c r="A101">
        <v>97</v>
      </c>
      <c r="B101" s="3">
        <f>IF(Inputs!$B$28&lt;&gt;"Ready to model","PENDING INPUTS",L100)</f>
        <v>0</v>
      </c>
      <c r="C101" s="3">
        <f>IF(Inputs!$B$28&lt;&gt;"Ready to model","PENDING INPUTS",M100)</f>
        <v>0</v>
      </c>
      <c r="D101" s="3">
        <f>IF(Inputs!$B$28&lt;&gt;"Ready to model","PENDING INPUTS",ROUND(B101*(Inputs!$B$17)/12,2))</f>
        <v>0</v>
      </c>
      <c r="E101" s="3">
        <f>IF(Inputs!$B$28&lt;&gt;"Ready to model","PENDING INPUTS",ROUND(C101*Inputs!$B$5/12,2))</f>
        <v>0</v>
      </c>
      <c r="F101" s="3">
        <f>IF(Inputs!$B$28&lt;&gt;"Ready to model","PENDING INPUTS",MIN(B101+D101,IF(A101&gt;=Inputs!$B$18,B101+D101,ROUND(IF(Inputs!$B$17=0,Inputs!$B$8*(1+Inputs!$B$19*Inputs!$B$20)/Inputs!$B$18,-PMT(Inputs!$B$17/12,Inputs!$B$18,Inputs!$B$8*(1+Inputs!$B$19*Inputs!$B$20))),2))))</f>
        <v>0</v>
      </c>
      <c r="G101" s="3">
        <f>IF(Inputs!$B$28&lt;&gt;"Ready to model","PENDING INPUTS",MIN(C101+E101,Inputs!$B$9))</f>
        <v>0</v>
      </c>
      <c r="H101" s="3">
        <f>IF(Inputs!$B$28&lt;&gt;"Ready to model","PENDING INPUTS",F101+G101)</f>
        <v>0</v>
      </c>
      <c r="I101" s="3">
        <f>IF(Inputs!$B$28&lt;&gt;"Ready to model","PENDING INPUTS",MAX(0,F101+G101-H101))</f>
        <v>0</v>
      </c>
      <c r="J101" s="3">
        <f>IF(Inputs!$B$28&lt;&gt;"Ready to model","PENDING INPUTS",IF(F101+G101&gt;H101,IF(F101+G101=0,0,H101*F101/(F101+G101)),MIN(B101+D101,F101+MAX(0,H101-F101-G101-IF((Inputs!$B$17)&lt;Inputs!$B$5,C101+E101-G101,0)))))</f>
        <v>0</v>
      </c>
      <c r="K101" s="3">
        <f>IF(Inputs!$B$28&lt;&gt;"Ready to model","PENDING INPUTS",MIN(C101+E101,MAX(0,H101-J101)))</f>
        <v>0</v>
      </c>
      <c r="L101" s="3">
        <f>IF(Inputs!$B$28&lt;&gt;"Ready to model","PENDING INPUTS",MAX(0,B101+D101-J101))</f>
        <v>0</v>
      </c>
      <c r="M101" s="3">
        <f>IF(Inputs!$B$28&lt;&gt;"Ready to model","PENDING INPUTS",MAX(0,C101+E101-K101))</f>
        <v>0</v>
      </c>
      <c r="N101" s="3">
        <f>IF(Inputs!$B$28&lt;&gt;"Ready to model","PENDING INPUTS",L101+M101)</f>
        <v>0</v>
      </c>
      <c r="O101" s="3">
        <f>IF(Inputs!$B$28&lt;&gt;"Ready to model","PENDING INPUTS",D101+E101+O100)</f>
        <v>4571.2099999999991</v>
      </c>
      <c r="P101" s="3">
        <f>IF(Inputs!$B$28&lt;&gt;"Ready to model","PENDING INPUTS",J101+K101+P100)</f>
        <v>14587.209999999995</v>
      </c>
    </row>
    <row r="102" spans="1:16" ht="27.95" customHeight="1" x14ac:dyDescent="0.25">
      <c r="A102">
        <v>98</v>
      </c>
      <c r="B102" s="3">
        <f>IF(Inputs!$B$28&lt;&gt;"Ready to model","PENDING INPUTS",L101)</f>
        <v>0</v>
      </c>
      <c r="C102" s="3">
        <f>IF(Inputs!$B$28&lt;&gt;"Ready to model","PENDING INPUTS",M101)</f>
        <v>0</v>
      </c>
      <c r="D102" s="3">
        <f>IF(Inputs!$B$28&lt;&gt;"Ready to model","PENDING INPUTS",ROUND(B102*(Inputs!$B$17)/12,2))</f>
        <v>0</v>
      </c>
      <c r="E102" s="3">
        <f>IF(Inputs!$B$28&lt;&gt;"Ready to model","PENDING INPUTS",ROUND(C102*Inputs!$B$5/12,2))</f>
        <v>0</v>
      </c>
      <c r="F102" s="3">
        <f>IF(Inputs!$B$28&lt;&gt;"Ready to model","PENDING INPUTS",MIN(B102+D102,IF(A102&gt;=Inputs!$B$18,B102+D102,ROUND(IF(Inputs!$B$17=0,Inputs!$B$8*(1+Inputs!$B$19*Inputs!$B$20)/Inputs!$B$18,-PMT(Inputs!$B$17/12,Inputs!$B$18,Inputs!$B$8*(1+Inputs!$B$19*Inputs!$B$20))),2))))</f>
        <v>0</v>
      </c>
      <c r="G102" s="3">
        <f>IF(Inputs!$B$28&lt;&gt;"Ready to model","PENDING INPUTS",MIN(C102+E102,Inputs!$B$9))</f>
        <v>0</v>
      </c>
      <c r="H102" s="3">
        <f>IF(Inputs!$B$28&lt;&gt;"Ready to model","PENDING INPUTS",F102+G102)</f>
        <v>0</v>
      </c>
      <c r="I102" s="3">
        <f>IF(Inputs!$B$28&lt;&gt;"Ready to model","PENDING INPUTS",MAX(0,F102+G102-H102))</f>
        <v>0</v>
      </c>
      <c r="J102" s="3">
        <f>IF(Inputs!$B$28&lt;&gt;"Ready to model","PENDING INPUTS",IF(F102+G102&gt;H102,IF(F102+G102=0,0,H102*F102/(F102+G102)),MIN(B102+D102,F102+MAX(0,H102-F102-G102-IF((Inputs!$B$17)&lt;Inputs!$B$5,C102+E102-G102,0)))))</f>
        <v>0</v>
      </c>
      <c r="K102" s="3">
        <f>IF(Inputs!$B$28&lt;&gt;"Ready to model","PENDING INPUTS",MIN(C102+E102,MAX(0,H102-J102)))</f>
        <v>0</v>
      </c>
      <c r="L102" s="3">
        <f>IF(Inputs!$B$28&lt;&gt;"Ready to model","PENDING INPUTS",MAX(0,B102+D102-J102))</f>
        <v>0</v>
      </c>
      <c r="M102" s="3">
        <f>IF(Inputs!$B$28&lt;&gt;"Ready to model","PENDING INPUTS",MAX(0,C102+E102-K102))</f>
        <v>0</v>
      </c>
      <c r="N102" s="3">
        <f>IF(Inputs!$B$28&lt;&gt;"Ready to model","PENDING INPUTS",L102+M102)</f>
        <v>0</v>
      </c>
      <c r="O102" s="3">
        <f>IF(Inputs!$B$28&lt;&gt;"Ready to model","PENDING INPUTS",D102+E102+O101)</f>
        <v>4571.2099999999991</v>
      </c>
      <c r="P102" s="3">
        <f>IF(Inputs!$B$28&lt;&gt;"Ready to model","PENDING INPUTS",J102+K102+P101)</f>
        <v>14587.209999999995</v>
      </c>
    </row>
    <row r="103" spans="1:16" ht="27.95" customHeight="1" x14ac:dyDescent="0.25">
      <c r="A103">
        <v>99</v>
      </c>
      <c r="B103" s="3">
        <f>IF(Inputs!$B$28&lt;&gt;"Ready to model","PENDING INPUTS",L102)</f>
        <v>0</v>
      </c>
      <c r="C103" s="3">
        <f>IF(Inputs!$B$28&lt;&gt;"Ready to model","PENDING INPUTS",M102)</f>
        <v>0</v>
      </c>
      <c r="D103" s="3">
        <f>IF(Inputs!$B$28&lt;&gt;"Ready to model","PENDING INPUTS",ROUND(B103*(Inputs!$B$17)/12,2))</f>
        <v>0</v>
      </c>
      <c r="E103" s="3">
        <f>IF(Inputs!$B$28&lt;&gt;"Ready to model","PENDING INPUTS",ROUND(C103*Inputs!$B$5/12,2))</f>
        <v>0</v>
      </c>
      <c r="F103" s="3">
        <f>IF(Inputs!$B$28&lt;&gt;"Ready to model","PENDING INPUTS",MIN(B103+D103,IF(A103&gt;=Inputs!$B$18,B103+D103,ROUND(IF(Inputs!$B$17=0,Inputs!$B$8*(1+Inputs!$B$19*Inputs!$B$20)/Inputs!$B$18,-PMT(Inputs!$B$17/12,Inputs!$B$18,Inputs!$B$8*(1+Inputs!$B$19*Inputs!$B$20))),2))))</f>
        <v>0</v>
      </c>
      <c r="G103" s="3">
        <f>IF(Inputs!$B$28&lt;&gt;"Ready to model","PENDING INPUTS",MIN(C103+E103,Inputs!$B$9))</f>
        <v>0</v>
      </c>
      <c r="H103" s="3">
        <f>IF(Inputs!$B$28&lt;&gt;"Ready to model","PENDING INPUTS",F103+G103)</f>
        <v>0</v>
      </c>
      <c r="I103" s="3">
        <f>IF(Inputs!$B$28&lt;&gt;"Ready to model","PENDING INPUTS",MAX(0,F103+G103-H103))</f>
        <v>0</v>
      </c>
      <c r="J103" s="3">
        <f>IF(Inputs!$B$28&lt;&gt;"Ready to model","PENDING INPUTS",IF(F103+G103&gt;H103,IF(F103+G103=0,0,H103*F103/(F103+G103)),MIN(B103+D103,F103+MAX(0,H103-F103-G103-IF((Inputs!$B$17)&lt;Inputs!$B$5,C103+E103-G103,0)))))</f>
        <v>0</v>
      </c>
      <c r="K103" s="3">
        <f>IF(Inputs!$B$28&lt;&gt;"Ready to model","PENDING INPUTS",MIN(C103+E103,MAX(0,H103-J103)))</f>
        <v>0</v>
      </c>
      <c r="L103" s="3">
        <f>IF(Inputs!$B$28&lt;&gt;"Ready to model","PENDING INPUTS",MAX(0,B103+D103-J103))</f>
        <v>0</v>
      </c>
      <c r="M103" s="3">
        <f>IF(Inputs!$B$28&lt;&gt;"Ready to model","PENDING INPUTS",MAX(0,C103+E103-K103))</f>
        <v>0</v>
      </c>
      <c r="N103" s="3">
        <f>IF(Inputs!$B$28&lt;&gt;"Ready to model","PENDING INPUTS",L103+M103)</f>
        <v>0</v>
      </c>
      <c r="O103" s="3">
        <f>IF(Inputs!$B$28&lt;&gt;"Ready to model","PENDING INPUTS",D103+E103+O102)</f>
        <v>4571.2099999999991</v>
      </c>
      <c r="P103" s="3">
        <f>IF(Inputs!$B$28&lt;&gt;"Ready to model","PENDING INPUTS",J103+K103+P102)</f>
        <v>14587.209999999995</v>
      </c>
    </row>
    <row r="104" spans="1:16" ht="27.95" customHeight="1" x14ac:dyDescent="0.25">
      <c r="A104">
        <v>100</v>
      </c>
      <c r="B104" s="3">
        <f>IF(Inputs!$B$28&lt;&gt;"Ready to model","PENDING INPUTS",L103)</f>
        <v>0</v>
      </c>
      <c r="C104" s="3">
        <f>IF(Inputs!$B$28&lt;&gt;"Ready to model","PENDING INPUTS",M103)</f>
        <v>0</v>
      </c>
      <c r="D104" s="3">
        <f>IF(Inputs!$B$28&lt;&gt;"Ready to model","PENDING INPUTS",ROUND(B104*(Inputs!$B$17)/12,2))</f>
        <v>0</v>
      </c>
      <c r="E104" s="3">
        <f>IF(Inputs!$B$28&lt;&gt;"Ready to model","PENDING INPUTS",ROUND(C104*Inputs!$B$5/12,2))</f>
        <v>0</v>
      </c>
      <c r="F104" s="3">
        <f>IF(Inputs!$B$28&lt;&gt;"Ready to model","PENDING INPUTS",MIN(B104+D104,IF(A104&gt;=Inputs!$B$18,B104+D104,ROUND(IF(Inputs!$B$17=0,Inputs!$B$8*(1+Inputs!$B$19*Inputs!$B$20)/Inputs!$B$18,-PMT(Inputs!$B$17/12,Inputs!$B$18,Inputs!$B$8*(1+Inputs!$B$19*Inputs!$B$20))),2))))</f>
        <v>0</v>
      </c>
      <c r="G104" s="3">
        <f>IF(Inputs!$B$28&lt;&gt;"Ready to model","PENDING INPUTS",MIN(C104+E104,Inputs!$B$9))</f>
        <v>0</v>
      </c>
      <c r="H104" s="3">
        <f>IF(Inputs!$B$28&lt;&gt;"Ready to model","PENDING INPUTS",F104+G104)</f>
        <v>0</v>
      </c>
      <c r="I104" s="3">
        <f>IF(Inputs!$B$28&lt;&gt;"Ready to model","PENDING INPUTS",MAX(0,F104+G104-H104))</f>
        <v>0</v>
      </c>
      <c r="J104" s="3">
        <f>IF(Inputs!$B$28&lt;&gt;"Ready to model","PENDING INPUTS",IF(F104+G104&gt;H104,IF(F104+G104=0,0,H104*F104/(F104+G104)),MIN(B104+D104,F104+MAX(0,H104-F104-G104-IF((Inputs!$B$17)&lt;Inputs!$B$5,C104+E104-G104,0)))))</f>
        <v>0</v>
      </c>
      <c r="K104" s="3">
        <f>IF(Inputs!$B$28&lt;&gt;"Ready to model","PENDING INPUTS",MIN(C104+E104,MAX(0,H104-J104)))</f>
        <v>0</v>
      </c>
      <c r="L104" s="3">
        <f>IF(Inputs!$B$28&lt;&gt;"Ready to model","PENDING INPUTS",MAX(0,B104+D104-J104))</f>
        <v>0</v>
      </c>
      <c r="M104" s="3">
        <f>IF(Inputs!$B$28&lt;&gt;"Ready to model","PENDING INPUTS",MAX(0,C104+E104-K104))</f>
        <v>0</v>
      </c>
      <c r="N104" s="3">
        <f>IF(Inputs!$B$28&lt;&gt;"Ready to model","PENDING INPUTS",L104+M104)</f>
        <v>0</v>
      </c>
      <c r="O104" s="3">
        <f>IF(Inputs!$B$28&lt;&gt;"Ready to model","PENDING INPUTS",D104+E104+O103)</f>
        <v>4571.2099999999991</v>
      </c>
      <c r="P104" s="3">
        <f>IF(Inputs!$B$28&lt;&gt;"Ready to model","PENDING INPUTS",J104+K104+P103)</f>
        <v>14587.209999999995</v>
      </c>
    </row>
    <row r="105" spans="1:16" ht="27.95" customHeight="1" x14ac:dyDescent="0.25">
      <c r="A105">
        <v>101</v>
      </c>
      <c r="B105" s="3">
        <f>IF(Inputs!$B$28&lt;&gt;"Ready to model","PENDING INPUTS",L104)</f>
        <v>0</v>
      </c>
      <c r="C105" s="3">
        <f>IF(Inputs!$B$28&lt;&gt;"Ready to model","PENDING INPUTS",M104)</f>
        <v>0</v>
      </c>
      <c r="D105" s="3">
        <f>IF(Inputs!$B$28&lt;&gt;"Ready to model","PENDING INPUTS",ROUND(B105*(Inputs!$B$17)/12,2))</f>
        <v>0</v>
      </c>
      <c r="E105" s="3">
        <f>IF(Inputs!$B$28&lt;&gt;"Ready to model","PENDING INPUTS",ROUND(C105*Inputs!$B$5/12,2))</f>
        <v>0</v>
      </c>
      <c r="F105" s="3">
        <f>IF(Inputs!$B$28&lt;&gt;"Ready to model","PENDING INPUTS",MIN(B105+D105,IF(A105&gt;=Inputs!$B$18,B105+D105,ROUND(IF(Inputs!$B$17=0,Inputs!$B$8*(1+Inputs!$B$19*Inputs!$B$20)/Inputs!$B$18,-PMT(Inputs!$B$17/12,Inputs!$B$18,Inputs!$B$8*(1+Inputs!$B$19*Inputs!$B$20))),2))))</f>
        <v>0</v>
      </c>
      <c r="G105" s="3">
        <f>IF(Inputs!$B$28&lt;&gt;"Ready to model","PENDING INPUTS",MIN(C105+E105,Inputs!$B$9))</f>
        <v>0</v>
      </c>
      <c r="H105" s="3">
        <f>IF(Inputs!$B$28&lt;&gt;"Ready to model","PENDING INPUTS",F105+G105)</f>
        <v>0</v>
      </c>
      <c r="I105" s="3">
        <f>IF(Inputs!$B$28&lt;&gt;"Ready to model","PENDING INPUTS",MAX(0,F105+G105-H105))</f>
        <v>0</v>
      </c>
      <c r="J105" s="3">
        <f>IF(Inputs!$B$28&lt;&gt;"Ready to model","PENDING INPUTS",IF(F105+G105&gt;H105,IF(F105+G105=0,0,H105*F105/(F105+G105)),MIN(B105+D105,F105+MAX(0,H105-F105-G105-IF((Inputs!$B$17)&lt;Inputs!$B$5,C105+E105-G105,0)))))</f>
        <v>0</v>
      </c>
      <c r="K105" s="3">
        <f>IF(Inputs!$B$28&lt;&gt;"Ready to model","PENDING INPUTS",MIN(C105+E105,MAX(0,H105-J105)))</f>
        <v>0</v>
      </c>
      <c r="L105" s="3">
        <f>IF(Inputs!$B$28&lt;&gt;"Ready to model","PENDING INPUTS",MAX(0,B105+D105-J105))</f>
        <v>0</v>
      </c>
      <c r="M105" s="3">
        <f>IF(Inputs!$B$28&lt;&gt;"Ready to model","PENDING INPUTS",MAX(0,C105+E105-K105))</f>
        <v>0</v>
      </c>
      <c r="N105" s="3">
        <f>IF(Inputs!$B$28&lt;&gt;"Ready to model","PENDING INPUTS",L105+M105)</f>
        <v>0</v>
      </c>
      <c r="O105" s="3">
        <f>IF(Inputs!$B$28&lt;&gt;"Ready to model","PENDING INPUTS",D105+E105+O104)</f>
        <v>4571.2099999999991</v>
      </c>
      <c r="P105" s="3">
        <f>IF(Inputs!$B$28&lt;&gt;"Ready to model","PENDING INPUTS",J105+K105+P104)</f>
        <v>14587.209999999995</v>
      </c>
    </row>
    <row r="106" spans="1:16" ht="27.95" customHeight="1" x14ac:dyDescent="0.25">
      <c r="A106">
        <v>102</v>
      </c>
      <c r="B106" s="3">
        <f>IF(Inputs!$B$28&lt;&gt;"Ready to model","PENDING INPUTS",L105)</f>
        <v>0</v>
      </c>
      <c r="C106" s="3">
        <f>IF(Inputs!$B$28&lt;&gt;"Ready to model","PENDING INPUTS",M105)</f>
        <v>0</v>
      </c>
      <c r="D106" s="3">
        <f>IF(Inputs!$B$28&lt;&gt;"Ready to model","PENDING INPUTS",ROUND(B106*(Inputs!$B$17)/12,2))</f>
        <v>0</v>
      </c>
      <c r="E106" s="3">
        <f>IF(Inputs!$B$28&lt;&gt;"Ready to model","PENDING INPUTS",ROUND(C106*Inputs!$B$5/12,2))</f>
        <v>0</v>
      </c>
      <c r="F106" s="3">
        <f>IF(Inputs!$B$28&lt;&gt;"Ready to model","PENDING INPUTS",MIN(B106+D106,IF(A106&gt;=Inputs!$B$18,B106+D106,ROUND(IF(Inputs!$B$17=0,Inputs!$B$8*(1+Inputs!$B$19*Inputs!$B$20)/Inputs!$B$18,-PMT(Inputs!$B$17/12,Inputs!$B$18,Inputs!$B$8*(1+Inputs!$B$19*Inputs!$B$20))),2))))</f>
        <v>0</v>
      </c>
      <c r="G106" s="3">
        <f>IF(Inputs!$B$28&lt;&gt;"Ready to model","PENDING INPUTS",MIN(C106+E106,Inputs!$B$9))</f>
        <v>0</v>
      </c>
      <c r="H106" s="3">
        <f>IF(Inputs!$B$28&lt;&gt;"Ready to model","PENDING INPUTS",F106+G106)</f>
        <v>0</v>
      </c>
      <c r="I106" s="3">
        <f>IF(Inputs!$B$28&lt;&gt;"Ready to model","PENDING INPUTS",MAX(0,F106+G106-H106))</f>
        <v>0</v>
      </c>
      <c r="J106" s="3">
        <f>IF(Inputs!$B$28&lt;&gt;"Ready to model","PENDING INPUTS",IF(F106+G106&gt;H106,IF(F106+G106=0,0,H106*F106/(F106+G106)),MIN(B106+D106,F106+MAX(0,H106-F106-G106-IF((Inputs!$B$17)&lt;Inputs!$B$5,C106+E106-G106,0)))))</f>
        <v>0</v>
      </c>
      <c r="K106" s="3">
        <f>IF(Inputs!$B$28&lt;&gt;"Ready to model","PENDING INPUTS",MIN(C106+E106,MAX(0,H106-J106)))</f>
        <v>0</v>
      </c>
      <c r="L106" s="3">
        <f>IF(Inputs!$B$28&lt;&gt;"Ready to model","PENDING INPUTS",MAX(0,B106+D106-J106))</f>
        <v>0</v>
      </c>
      <c r="M106" s="3">
        <f>IF(Inputs!$B$28&lt;&gt;"Ready to model","PENDING INPUTS",MAX(0,C106+E106-K106))</f>
        <v>0</v>
      </c>
      <c r="N106" s="3">
        <f>IF(Inputs!$B$28&lt;&gt;"Ready to model","PENDING INPUTS",L106+M106)</f>
        <v>0</v>
      </c>
      <c r="O106" s="3">
        <f>IF(Inputs!$B$28&lt;&gt;"Ready to model","PENDING INPUTS",D106+E106+O105)</f>
        <v>4571.2099999999991</v>
      </c>
      <c r="P106" s="3">
        <f>IF(Inputs!$B$28&lt;&gt;"Ready to model","PENDING INPUTS",J106+K106+P105)</f>
        <v>14587.209999999995</v>
      </c>
    </row>
    <row r="107" spans="1:16" ht="27.95" customHeight="1" x14ac:dyDescent="0.25">
      <c r="A107">
        <v>103</v>
      </c>
      <c r="B107" s="3">
        <f>IF(Inputs!$B$28&lt;&gt;"Ready to model","PENDING INPUTS",L106)</f>
        <v>0</v>
      </c>
      <c r="C107" s="3">
        <f>IF(Inputs!$B$28&lt;&gt;"Ready to model","PENDING INPUTS",M106)</f>
        <v>0</v>
      </c>
      <c r="D107" s="3">
        <f>IF(Inputs!$B$28&lt;&gt;"Ready to model","PENDING INPUTS",ROUND(B107*(Inputs!$B$17)/12,2))</f>
        <v>0</v>
      </c>
      <c r="E107" s="3">
        <f>IF(Inputs!$B$28&lt;&gt;"Ready to model","PENDING INPUTS",ROUND(C107*Inputs!$B$5/12,2))</f>
        <v>0</v>
      </c>
      <c r="F107" s="3">
        <f>IF(Inputs!$B$28&lt;&gt;"Ready to model","PENDING INPUTS",MIN(B107+D107,IF(A107&gt;=Inputs!$B$18,B107+D107,ROUND(IF(Inputs!$B$17=0,Inputs!$B$8*(1+Inputs!$B$19*Inputs!$B$20)/Inputs!$B$18,-PMT(Inputs!$B$17/12,Inputs!$B$18,Inputs!$B$8*(1+Inputs!$B$19*Inputs!$B$20))),2))))</f>
        <v>0</v>
      </c>
      <c r="G107" s="3">
        <f>IF(Inputs!$B$28&lt;&gt;"Ready to model","PENDING INPUTS",MIN(C107+E107,Inputs!$B$9))</f>
        <v>0</v>
      </c>
      <c r="H107" s="3">
        <f>IF(Inputs!$B$28&lt;&gt;"Ready to model","PENDING INPUTS",F107+G107)</f>
        <v>0</v>
      </c>
      <c r="I107" s="3">
        <f>IF(Inputs!$B$28&lt;&gt;"Ready to model","PENDING INPUTS",MAX(0,F107+G107-H107))</f>
        <v>0</v>
      </c>
      <c r="J107" s="3">
        <f>IF(Inputs!$B$28&lt;&gt;"Ready to model","PENDING INPUTS",IF(F107+G107&gt;H107,IF(F107+G107=0,0,H107*F107/(F107+G107)),MIN(B107+D107,F107+MAX(0,H107-F107-G107-IF((Inputs!$B$17)&lt;Inputs!$B$5,C107+E107-G107,0)))))</f>
        <v>0</v>
      </c>
      <c r="K107" s="3">
        <f>IF(Inputs!$B$28&lt;&gt;"Ready to model","PENDING INPUTS",MIN(C107+E107,MAX(0,H107-J107)))</f>
        <v>0</v>
      </c>
      <c r="L107" s="3">
        <f>IF(Inputs!$B$28&lt;&gt;"Ready to model","PENDING INPUTS",MAX(0,B107+D107-J107))</f>
        <v>0</v>
      </c>
      <c r="M107" s="3">
        <f>IF(Inputs!$B$28&lt;&gt;"Ready to model","PENDING INPUTS",MAX(0,C107+E107-K107))</f>
        <v>0</v>
      </c>
      <c r="N107" s="3">
        <f>IF(Inputs!$B$28&lt;&gt;"Ready to model","PENDING INPUTS",L107+M107)</f>
        <v>0</v>
      </c>
      <c r="O107" s="3">
        <f>IF(Inputs!$B$28&lt;&gt;"Ready to model","PENDING INPUTS",D107+E107+O106)</f>
        <v>4571.2099999999991</v>
      </c>
      <c r="P107" s="3">
        <f>IF(Inputs!$B$28&lt;&gt;"Ready to model","PENDING INPUTS",J107+K107+P106)</f>
        <v>14587.209999999995</v>
      </c>
    </row>
    <row r="108" spans="1:16" ht="27.95" customHeight="1" x14ac:dyDescent="0.25">
      <c r="A108">
        <v>104</v>
      </c>
      <c r="B108" s="3">
        <f>IF(Inputs!$B$28&lt;&gt;"Ready to model","PENDING INPUTS",L107)</f>
        <v>0</v>
      </c>
      <c r="C108" s="3">
        <f>IF(Inputs!$B$28&lt;&gt;"Ready to model","PENDING INPUTS",M107)</f>
        <v>0</v>
      </c>
      <c r="D108" s="3">
        <f>IF(Inputs!$B$28&lt;&gt;"Ready to model","PENDING INPUTS",ROUND(B108*(Inputs!$B$17)/12,2))</f>
        <v>0</v>
      </c>
      <c r="E108" s="3">
        <f>IF(Inputs!$B$28&lt;&gt;"Ready to model","PENDING INPUTS",ROUND(C108*Inputs!$B$5/12,2))</f>
        <v>0</v>
      </c>
      <c r="F108" s="3">
        <f>IF(Inputs!$B$28&lt;&gt;"Ready to model","PENDING INPUTS",MIN(B108+D108,IF(A108&gt;=Inputs!$B$18,B108+D108,ROUND(IF(Inputs!$B$17=0,Inputs!$B$8*(1+Inputs!$B$19*Inputs!$B$20)/Inputs!$B$18,-PMT(Inputs!$B$17/12,Inputs!$B$18,Inputs!$B$8*(1+Inputs!$B$19*Inputs!$B$20))),2))))</f>
        <v>0</v>
      </c>
      <c r="G108" s="3">
        <f>IF(Inputs!$B$28&lt;&gt;"Ready to model","PENDING INPUTS",MIN(C108+E108,Inputs!$B$9))</f>
        <v>0</v>
      </c>
      <c r="H108" s="3">
        <f>IF(Inputs!$B$28&lt;&gt;"Ready to model","PENDING INPUTS",F108+G108)</f>
        <v>0</v>
      </c>
      <c r="I108" s="3">
        <f>IF(Inputs!$B$28&lt;&gt;"Ready to model","PENDING INPUTS",MAX(0,F108+G108-H108))</f>
        <v>0</v>
      </c>
      <c r="J108" s="3">
        <f>IF(Inputs!$B$28&lt;&gt;"Ready to model","PENDING INPUTS",IF(F108+G108&gt;H108,IF(F108+G108=0,0,H108*F108/(F108+G108)),MIN(B108+D108,F108+MAX(0,H108-F108-G108-IF((Inputs!$B$17)&lt;Inputs!$B$5,C108+E108-G108,0)))))</f>
        <v>0</v>
      </c>
      <c r="K108" s="3">
        <f>IF(Inputs!$B$28&lt;&gt;"Ready to model","PENDING INPUTS",MIN(C108+E108,MAX(0,H108-J108)))</f>
        <v>0</v>
      </c>
      <c r="L108" s="3">
        <f>IF(Inputs!$B$28&lt;&gt;"Ready to model","PENDING INPUTS",MAX(0,B108+D108-J108))</f>
        <v>0</v>
      </c>
      <c r="M108" s="3">
        <f>IF(Inputs!$B$28&lt;&gt;"Ready to model","PENDING INPUTS",MAX(0,C108+E108-K108))</f>
        <v>0</v>
      </c>
      <c r="N108" s="3">
        <f>IF(Inputs!$B$28&lt;&gt;"Ready to model","PENDING INPUTS",L108+M108)</f>
        <v>0</v>
      </c>
      <c r="O108" s="3">
        <f>IF(Inputs!$B$28&lt;&gt;"Ready to model","PENDING INPUTS",D108+E108+O107)</f>
        <v>4571.2099999999991</v>
      </c>
      <c r="P108" s="3">
        <f>IF(Inputs!$B$28&lt;&gt;"Ready to model","PENDING INPUTS",J108+K108+P107)</f>
        <v>14587.209999999995</v>
      </c>
    </row>
    <row r="109" spans="1:16" ht="27.95" customHeight="1" x14ac:dyDescent="0.25">
      <c r="A109">
        <v>105</v>
      </c>
      <c r="B109" s="3">
        <f>IF(Inputs!$B$28&lt;&gt;"Ready to model","PENDING INPUTS",L108)</f>
        <v>0</v>
      </c>
      <c r="C109" s="3">
        <f>IF(Inputs!$B$28&lt;&gt;"Ready to model","PENDING INPUTS",M108)</f>
        <v>0</v>
      </c>
      <c r="D109" s="3">
        <f>IF(Inputs!$B$28&lt;&gt;"Ready to model","PENDING INPUTS",ROUND(B109*(Inputs!$B$17)/12,2))</f>
        <v>0</v>
      </c>
      <c r="E109" s="3">
        <f>IF(Inputs!$B$28&lt;&gt;"Ready to model","PENDING INPUTS",ROUND(C109*Inputs!$B$5/12,2))</f>
        <v>0</v>
      </c>
      <c r="F109" s="3">
        <f>IF(Inputs!$B$28&lt;&gt;"Ready to model","PENDING INPUTS",MIN(B109+D109,IF(A109&gt;=Inputs!$B$18,B109+D109,ROUND(IF(Inputs!$B$17=0,Inputs!$B$8*(1+Inputs!$B$19*Inputs!$B$20)/Inputs!$B$18,-PMT(Inputs!$B$17/12,Inputs!$B$18,Inputs!$B$8*(1+Inputs!$B$19*Inputs!$B$20))),2))))</f>
        <v>0</v>
      </c>
      <c r="G109" s="3">
        <f>IF(Inputs!$B$28&lt;&gt;"Ready to model","PENDING INPUTS",MIN(C109+E109,Inputs!$B$9))</f>
        <v>0</v>
      </c>
      <c r="H109" s="3">
        <f>IF(Inputs!$B$28&lt;&gt;"Ready to model","PENDING INPUTS",F109+G109)</f>
        <v>0</v>
      </c>
      <c r="I109" s="3">
        <f>IF(Inputs!$B$28&lt;&gt;"Ready to model","PENDING INPUTS",MAX(0,F109+G109-H109))</f>
        <v>0</v>
      </c>
      <c r="J109" s="3">
        <f>IF(Inputs!$B$28&lt;&gt;"Ready to model","PENDING INPUTS",IF(F109+G109&gt;H109,IF(F109+G109=0,0,H109*F109/(F109+G109)),MIN(B109+D109,F109+MAX(0,H109-F109-G109-IF((Inputs!$B$17)&lt;Inputs!$B$5,C109+E109-G109,0)))))</f>
        <v>0</v>
      </c>
      <c r="K109" s="3">
        <f>IF(Inputs!$B$28&lt;&gt;"Ready to model","PENDING INPUTS",MIN(C109+E109,MAX(0,H109-J109)))</f>
        <v>0</v>
      </c>
      <c r="L109" s="3">
        <f>IF(Inputs!$B$28&lt;&gt;"Ready to model","PENDING INPUTS",MAX(0,B109+D109-J109))</f>
        <v>0</v>
      </c>
      <c r="M109" s="3">
        <f>IF(Inputs!$B$28&lt;&gt;"Ready to model","PENDING INPUTS",MAX(0,C109+E109-K109))</f>
        <v>0</v>
      </c>
      <c r="N109" s="3">
        <f>IF(Inputs!$B$28&lt;&gt;"Ready to model","PENDING INPUTS",L109+M109)</f>
        <v>0</v>
      </c>
      <c r="O109" s="3">
        <f>IF(Inputs!$B$28&lt;&gt;"Ready to model","PENDING INPUTS",D109+E109+O108)</f>
        <v>4571.2099999999991</v>
      </c>
      <c r="P109" s="3">
        <f>IF(Inputs!$B$28&lt;&gt;"Ready to model","PENDING INPUTS",J109+K109+P108)</f>
        <v>14587.209999999995</v>
      </c>
    </row>
    <row r="110" spans="1:16" ht="27.95" customHeight="1" x14ac:dyDescent="0.25">
      <c r="A110">
        <v>106</v>
      </c>
      <c r="B110" s="3">
        <f>IF(Inputs!$B$28&lt;&gt;"Ready to model","PENDING INPUTS",L109)</f>
        <v>0</v>
      </c>
      <c r="C110" s="3">
        <f>IF(Inputs!$B$28&lt;&gt;"Ready to model","PENDING INPUTS",M109)</f>
        <v>0</v>
      </c>
      <c r="D110" s="3">
        <f>IF(Inputs!$B$28&lt;&gt;"Ready to model","PENDING INPUTS",ROUND(B110*(Inputs!$B$17)/12,2))</f>
        <v>0</v>
      </c>
      <c r="E110" s="3">
        <f>IF(Inputs!$B$28&lt;&gt;"Ready to model","PENDING INPUTS",ROUND(C110*Inputs!$B$5/12,2))</f>
        <v>0</v>
      </c>
      <c r="F110" s="3">
        <f>IF(Inputs!$B$28&lt;&gt;"Ready to model","PENDING INPUTS",MIN(B110+D110,IF(A110&gt;=Inputs!$B$18,B110+D110,ROUND(IF(Inputs!$B$17=0,Inputs!$B$8*(1+Inputs!$B$19*Inputs!$B$20)/Inputs!$B$18,-PMT(Inputs!$B$17/12,Inputs!$B$18,Inputs!$B$8*(1+Inputs!$B$19*Inputs!$B$20))),2))))</f>
        <v>0</v>
      </c>
      <c r="G110" s="3">
        <f>IF(Inputs!$B$28&lt;&gt;"Ready to model","PENDING INPUTS",MIN(C110+E110,Inputs!$B$9))</f>
        <v>0</v>
      </c>
      <c r="H110" s="3">
        <f>IF(Inputs!$B$28&lt;&gt;"Ready to model","PENDING INPUTS",F110+G110)</f>
        <v>0</v>
      </c>
      <c r="I110" s="3">
        <f>IF(Inputs!$B$28&lt;&gt;"Ready to model","PENDING INPUTS",MAX(0,F110+G110-H110))</f>
        <v>0</v>
      </c>
      <c r="J110" s="3">
        <f>IF(Inputs!$B$28&lt;&gt;"Ready to model","PENDING INPUTS",IF(F110+G110&gt;H110,IF(F110+G110=0,0,H110*F110/(F110+G110)),MIN(B110+D110,F110+MAX(0,H110-F110-G110-IF((Inputs!$B$17)&lt;Inputs!$B$5,C110+E110-G110,0)))))</f>
        <v>0</v>
      </c>
      <c r="K110" s="3">
        <f>IF(Inputs!$B$28&lt;&gt;"Ready to model","PENDING INPUTS",MIN(C110+E110,MAX(0,H110-J110)))</f>
        <v>0</v>
      </c>
      <c r="L110" s="3">
        <f>IF(Inputs!$B$28&lt;&gt;"Ready to model","PENDING INPUTS",MAX(0,B110+D110-J110))</f>
        <v>0</v>
      </c>
      <c r="M110" s="3">
        <f>IF(Inputs!$B$28&lt;&gt;"Ready to model","PENDING INPUTS",MAX(0,C110+E110-K110))</f>
        <v>0</v>
      </c>
      <c r="N110" s="3">
        <f>IF(Inputs!$B$28&lt;&gt;"Ready to model","PENDING INPUTS",L110+M110)</f>
        <v>0</v>
      </c>
      <c r="O110" s="3">
        <f>IF(Inputs!$B$28&lt;&gt;"Ready to model","PENDING INPUTS",D110+E110+O109)</f>
        <v>4571.2099999999991</v>
      </c>
      <c r="P110" s="3">
        <f>IF(Inputs!$B$28&lt;&gt;"Ready to model","PENDING INPUTS",J110+K110+P109)</f>
        <v>14587.209999999995</v>
      </c>
    </row>
    <row r="111" spans="1:16" ht="27.95" customHeight="1" x14ac:dyDescent="0.25">
      <c r="A111">
        <v>107</v>
      </c>
      <c r="B111" s="3">
        <f>IF(Inputs!$B$28&lt;&gt;"Ready to model","PENDING INPUTS",L110)</f>
        <v>0</v>
      </c>
      <c r="C111" s="3">
        <f>IF(Inputs!$B$28&lt;&gt;"Ready to model","PENDING INPUTS",M110)</f>
        <v>0</v>
      </c>
      <c r="D111" s="3">
        <f>IF(Inputs!$B$28&lt;&gt;"Ready to model","PENDING INPUTS",ROUND(B111*(Inputs!$B$17)/12,2))</f>
        <v>0</v>
      </c>
      <c r="E111" s="3">
        <f>IF(Inputs!$B$28&lt;&gt;"Ready to model","PENDING INPUTS",ROUND(C111*Inputs!$B$5/12,2))</f>
        <v>0</v>
      </c>
      <c r="F111" s="3">
        <f>IF(Inputs!$B$28&lt;&gt;"Ready to model","PENDING INPUTS",MIN(B111+D111,IF(A111&gt;=Inputs!$B$18,B111+D111,ROUND(IF(Inputs!$B$17=0,Inputs!$B$8*(1+Inputs!$B$19*Inputs!$B$20)/Inputs!$B$18,-PMT(Inputs!$B$17/12,Inputs!$B$18,Inputs!$B$8*(1+Inputs!$B$19*Inputs!$B$20))),2))))</f>
        <v>0</v>
      </c>
      <c r="G111" s="3">
        <f>IF(Inputs!$B$28&lt;&gt;"Ready to model","PENDING INPUTS",MIN(C111+E111,Inputs!$B$9))</f>
        <v>0</v>
      </c>
      <c r="H111" s="3">
        <f>IF(Inputs!$B$28&lt;&gt;"Ready to model","PENDING INPUTS",F111+G111)</f>
        <v>0</v>
      </c>
      <c r="I111" s="3">
        <f>IF(Inputs!$B$28&lt;&gt;"Ready to model","PENDING INPUTS",MAX(0,F111+G111-H111))</f>
        <v>0</v>
      </c>
      <c r="J111" s="3">
        <f>IF(Inputs!$B$28&lt;&gt;"Ready to model","PENDING INPUTS",IF(F111+G111&gt;H111,IF(F111+G111=0,0,H111*F111/(F111+G111)),MIN(B111+D111,F111+MAX(0,H111-F111-G111-IF((Inputs!$B$17)&lt;Inputs!$B$5,C111+E111-G111,0)))))</f>
        <v>0</v>
      </c>
      <c r="K111" s="3">
        <f>IF(Inputs!$B$28&lt;&gt;"Ready to model","PENDING INPUTS",MIN(C111+E111,MAX(0,H111-J111)))</f>
        <v>0</v>
      </c>
      <c r="L111" s="3">
        <f>IF(Inputs!$B$28&lt;&gt;"Ready to model","PENDING INPUTS",MAX(0,B111+D111-J111))</f>
        <v>0</v>
      </c>
      <c r="M111" s="3">
        <f>IF(Inputs!$B$28&lt;&gt;"Ready to model","PENDING INPUTS",MAX(0,C111+E111-K111))</f>
        <v>0</v>
      </c>
      <c r="N111" s="3">
        <f>IF(Inputs!$B$28&lt;&gt;"Ready to model","PENDING INPUTS",L111+M111)</f>
        <v>0</v>
      </c>
      <c r="O111" s="3">
        <f>IF(Inputs!$B$28&lt;&gt;"Ready to model","PENDING INPUTS",D111+E111+O110)</f>
        <v>4571.2099999999991</v>
      </c>
      <c r="P111" s="3">
        <f>IF(Inputs!$B$28&lt;&gt;"Ready to model","PENDING INPUTS",J111+K111+P110)</f>
        <v>14587.209999999995</v>
      </c>
    </row>
    <row r="112" spans="1:16" ht="27.95" customHeight="1" x14ac:dyDescent="0.25">
      <c r="A112">
        <v>108</v>
      </c>
      <c r="B112" s="3">
        <f>IF(Inputs!$B$28&lt;&gt;"Ready to model","PENDING INPUTS",L111)</f>
        <v>0</v>
      </c>
      <c r="C112" s="3">
        <f>IF(Inputs!$B$28&lt;&gt;"Ready to model","PENDING INPUTS",M111)</f>
        <v>0</v>
      </c>
      <c r="D112" s="3">
        <f>IF(Inputs!$B$28&lt;&gt;"Ready to model","PENDING INPUTS",ROUND(B112*(Inputs!$B$17)/12,2))</f>
        <v>0</v>
      </c>
      <c r="E112" s="3">
        <f>IF(Inputs!$B$28&lt;&gt;"Ready to model","PENDING INPUTS",ROUND(C112*Inputs!$B$5/12,2))</f>
        <v>0</v>
      </c>
      <c r="F112" s="3">
        <f>IF(Inputs!$B$28&lt;&gt;"Ready to model","PENDING INPUTS",MIN(B112+D112,IF(A112&gt;=Inputs!$B$18,B112+D112,ROUND(IF(Inputs!$B$17=0,Inputs!$B$8*(1+Inputs!$B$19*Inputs!$B$20)/Inputs!$B$18,-PMT(Inputs!$B$17/12,Inputs!$B$18,Inputs!$B$8*(1+Inputs!$B$19*Inputs!$B$20))),2))))</f>
        <v>0</v>
      </c>
      <c r="G112" s="3">
        <f>IF(Inputs!$B$28&lt;&gt;"Ready to model","PENDING INPUTS",MIN(C112+E112,Inputs!$B$9))</f>
        <v>0</v>
      </c>
      <c r="H112" s="3">
        <f>IF(Inputs!$B$28&lt;&gt;"Ready to model","PENDING INPUTS",F112+G112)</f>
        <v>0</v>
      </c>
      <c r="I112" s="3">
        <f>IF(Inputs!$B$28&lt;&gt;"Ready to model","PENDING INPUTS",MAX(0,F112+G112-H112))</f>
        <v>0</v>
      </c>
      <c r="J112" s="3">
        <f>IF(Inputs!$B$28&lt;&gt;"Ready to model","PENDING INPUTS",IF(F112+G112&gt;H112,IF(F112+G112=0,0,H112*F112/(F112+G112)),MIN(B112+D112,F112+MAX(0,H112-F112-G112-IF((Inputs!$B$17)&lt;Inputs!$B$5,C112+E112-G112,0)))))</f>
        <v>0</v>
      </c>
      <c r="K112" s="3">
        <f>IF(Inputs!$B$28&lt;&gt;"Ready to model","PENDING INPUTS",MIN(C112+E112,MAX(0,H112-J112)))</f>
        <v>0</v>
      </c>
      <c r="L112" s="3">
        <f>IF(Inputs!$B$28&lt;&gt;"Ready to model","PENDING INPUTS",MAX(0,B112+D112-J112))</f>
        <v>0</v>
      </c>
      <c r="M112" s="3">
        <f>IF(Inputs!$B$28&lt;&gt;"Ready to model","PENDING INPUTS",MAX(0,C112+E112-K112))</f>
        <v>0</v>
      </c>
      <c r="N112" s="3">
        <f>IF(Inputs!$B$28&lt;&gt;"Ready to model","PENDING INPUTS",L112+M112)</f>
        <v>0</v>
      </c>
      <c r="O112" s="3">
        <f>IF(Inputs!$B$28&lt;&gt;"Ready to model","PENDING INPUTS",D112+E112+O111)</f>
        <v>4571.2099999999991</v>
      </c>
      <c r="P112" s="3">
        <f>IF(Inputs!$B$28&lt;&gt;"Ready to model","PENDING INPUTS",J112+K112+P111)</f>
        <v>14587.209999999995</v>
      </c>
    </row>
    <row r="113" spans="1:16" ht="27.95" customHeight="1" x14ac:dyDescent="0.25">
      <c r="A113">
        <v>109</v>
      </c>
      <c r="B113" s="3">
        <f>IF(Inputs!$B$28&lt;&gt;"Ready to model","PENDING INPUTS",L112)</f>
        <v>0</v>
      </c>
      <c r="C113" s="3">
        <f>IF(Inputs!$B$28&lt;&gt;"Ready to model","PENDING INPUTS",M112)</f>
        <v>0</v>
      </c>
      <c r="D113" s="3">
        <f>IF(Inputs!$B$28&lt;&gt;"Ready to model","PENDING INPUTS",ROUND(B113*(Inputs!$B$17)/12,2))</f>
        <v>0</v>
      </c>
      <c r="E113" s="3">
        <f>IF(Inputs!$B$28&lt;&gt;"Ready to model","PENDING INPUTS",ROUND(C113*Inputs!$B$5/12,2))</f>
        <v>0</v>
      </c>
      <c r="F113" s="3">
        <f>IF(Inputs!$B$28&lt;&gt;"Ready to model","PENDING INPUTS",MIN(B113+D113,IF(A113&gt;=Inputs!$B$18,B113+D113,ROUND(IF(Inputs!$B$17=0,Inputs!$B$8*(1+Inputs!$B$19*Inputs!$B$20)/Inputs!$B$18,-PMT(Inputs!$B$17/12,Inputs!$B$18,Inputs!$B$8*(1+Inputs!$B$19*Inputs!$B$20))),2))))</f>
        <v>0</v>
      </c>
      <c r="G113" s="3">
        <f>IF(Inputs!$B$28&lt;&gt;"Ready to model","PENDING INPUTS",MIN(C113+E113,Inputs!$B$9))</f>
        <v>0</v>
      </c>
      <c r="H113" s="3">
        <f>IF(Inputs!$B$28&lt;&gt;"Ready to model","PENDING INPUTS",F113+G113)</f>
        <v>0</v>
      </c>
      <c r="I113" s="3">
        <f>IF(Inputs!$B$28&lt;&gt;"Ready to model","PENDING INPUTS",MAX(0,F113+G113-H113))</f>
        <v>0</v>
      </c>
      <c r="J113" s="3">
        <f>IF(Inputs!$B$28&lt;&gt;"Ready to model","PENDING INPUTS",IF(F113+G113&gt;H113,IF(F113+G113=0,0,H113*F113/(F113+G113)),MIN(B113+D113,F113+MAX(0,H113-F113-G113-IF((Inputs!$B$17)&lt;Inputs!$B$5,C113+E113-G113,0)))))</f>
        <v>0</v>
      </c>
      <c r="K113" s="3">
        <f>IF(Inputs!$B$28&lt;&gt;"Ready to model","PENDING INPUTS",MIN(C113+E113,MAX(0,H113-J113)))</f>
        <v>0</v>
      </c>
      <c r="L113" s="3">
        <f>IF(Inputs!$B$28&lt;&gt;"Ready to model","PENDING INPUTS",MAX(0,B113+D113-J113))</f>
        <v>0</v>
      </c>
      <c r="M113" s="3">
        <f>IF(Inputs!$B$28&lt;&gt;"Ready to model","PENDING INPUTS",MAX(0,C113+E113-K113))</f>
        <v>0</v>
      </c>
      <c r="N113" s="3">
        <f>IF(Inputs!$B$28&lt;&gt;"Ready to model","PENDING INPUTS",L113+M113)</f>
        <v>0</v>
      </c>
      <c r="O113" s="3">
        <f>IF(Inputs!$B$28&lt;&gt;"Ready to model","PENDING INPUTS",D113+E113+O112)</f>
        <v>4571.2099999999991</v>
      </c>
      <c r="P113" s="3">
        <f>IF(Inputs!$B$28&lt;&gt;"Ready to model","PENDING INPUTS",J113+K113+P112)</f>
        <v>14587.209999999995</v>
      </c>
    </row>
    <row r="114" spans="1:16" ht="27.95" customHeight="1" x14ac:dyDescent="0.25">
      <c r="A114">
        <v>110</v>
      </c>
      <c r="B114" s="3">
        <f>IF(Inputs!$B$28&lt;&gt;"Ready to model","PENDING INPUTS",L113)</f>
        <v>0</v>
      </c>
      <c r="C114" s="3">
        <f>IF(Inputs!$B$28&lt;&gt;"Ready to model","PENDING INPUTS",M113)</f>
        <v>0</v>
      </c>
      <c r="D114" s="3">
        <f>IF(Inputs!$B$28&lt;&gt;"Ready to model","PENDING INPUTS",ROUND(B114*(Inputs!$B$17)/12,2))</f>
        <v>0</v>
      </c>
      <c r="E114" s="3">
        <f>IF(Inputs!$B$28&lt;&gt;"Ready to model","PENDING INPUTS",ROUND(C114*Inputs!$B$5/12,2))</f>
        <v>0</v>
      </c>
      <c r="F114" s="3">
        <f>IF(Inputs!$B$28&lt;&gt;"Ready to model","PENDING INPUTS",MIN(B114+D114,IF(A114&gt;=Inputs!$B$18,B114+D114,ROUND(IF(Inputs!$B$17=0,Inputs!$B$8*(1+Inputs!$B$19*Inputs!$B$20)/Inputs!$B$18,-PMT(Inputs!$B$17/12,Inputs!$B$18,Inputs!$B$8*(1+Inputs!$B$19*Inputs!$B$20))),2))))</f>
        <v>0</v>
      </c>
      <c r="G114" s="3">
        <f>IF(Inputs!$B$28&lt;&gt;"Ready to model","PENDING INPUTS",MIN(C114+E114,Inputs!$B$9))</f>
        <v>0</v>
      </c>
      <c r="H114" s="3">
        <f>IF(Inputs!$B$28&lt;&gt;"Ready to model","PENDING INPUTS",F114+G114)</f>
        <v>0</v>
      </c>
      <c r="I114" s="3">
        <f>IF(Inputs!$B$28&lt;&gt;"Ready to model","PENDING INPUTS",MAX(0,F114+G114-H114))</f>
        <v>0</v>
      </c>
      <c r="J114" s="3">
        <f>IF(Inputs!$B$28&lt;&gt;"Ready to model","PENDING INPUTS",IF(F114+G114&gt;H114,IF(F114+G114=0,0,H114*F114/(F114+G114)),MIN(B114+D114,F114+MAX(0,H114-F114-G114-IF((Inputs!$B$17)&lt;Inputs!$B$5,C114+E114-G114,0)))))</f>
        <v>0</v>
      </c>
      <c r="K114" s="3">
        <f>IF(Inputs!$B$28&lt;&gt;"Ready to model","PENDING INPUTS",MIN(C114+E114,MAX(0,H114-J114)))</f>
        <v>0</v>
      </c>
      <c r="L114" s="3">
        <f>IF(Inputs!$B$28&lt;&gt;"Ready to model","PENDING INPUTS",MAX(0,B114+D114-J114))</f>
        <v>0</v>
      </c>
      <c r="M114" s="3">
        <f>IF(Inputs!$B$28&lt;&gt;"Ready to model","PENDING INPUTS",MAX(0,C114+E114-K114))</f>
        <v>0</v>
      </c>
      <c r="N114" s="3">
        <f>IF(Inputs!$B$28&lt;&gt;"Ready to model","PENDING INPUTS",L114+M114)</f>
        <v>0</v>
      </c>
      <c r="O114" s="3">
        <f>IF(Inputs!$B$28&lt;&gt;"Ready to model","PENDING INPUTS",D114+E114+O113)</f>
        <v>4571.2099999999991</v>
      </c>
      <c r="P114" s="3">
        <f>IF(Inputs!$B$28&lt;&gt;"Ready to model","PENDING INPUTS",J114+K114+P113)</f>
        <v>14587.209999999995</v>
      </c>
    </row>
    <row r="115" spans="1:16" ht="27.95" customHeight="1" x14ac:dyDescent="0.25">
      <c r="A115">
        <v>111</v>
      </c>
      <c r="B115" s="3">
        <f>IF(Inputs!$B$28&lt;&gt;"Ready to model","PENDING INPUTS",L114)</f>
        <v>0</v>
      </c>
      <c r="C115" s="3">
        <f>IF(Inputs!$B$28&lt;&gt;"Ready to model","PENDING INPUTS",M114)</f>
        <v>0</v>
      </c>
      <c r="D115" s="3">
        <f>IF(Inputs!$B$28&lt;&gt;"Ready to model","PENDING INPUTS",ROUND(B115*(Inputs!$B$17)/12,2))</f>
        <v>0</v>
      </c>
      <c r="E115" s="3">
        <f>IF(Inputs!$B$28&lt;&gt;"Ready to model","PENDING INPUTS",ROUND(C115*Inputs!$B$5/12,2))</f>
        <v>0</v>
      </c>
      <c r="F115" s="3">
        <f>IF(Inputs!$B$28&lt;&gt;"Ready to model","PENDING INPUTS",MIN(B115+D115,IF(A115&gt;=Inputs!$B$18,B115+D115,ROUND(IF(Inputs!$B$17=0,Inputs!$B$8*(1+Inputs!$B$19*Inputs!$B$20)/Inputs!$B$18,-PMT(Inputs!$B$17/12,Inputs!$B$18,Inputs!$B$8*(1+Inputs!$B$19*Inputs!$B$20))),2))))</f>
        <v>0</v>
      </c>
      <c r="G115" s="3">
        <f>IF(Inputs!$B$28&lt;&gt;"Ready to model","PENDING INPUTS",MIN(C115+E115,Inputs!$B$9))</f>
        <v>0</v>
      </c>
      <c r="H115" s="3">
        <f>IF(Inputs!$B$28&lt;&gt;"Ready to model","PENDING INPUTS",F115+G115)</f>
        <v>0</v>
      </c>
      <c r="I115" s="3">
        <f>IF(Inputs!$B$28&lt;&gt;"Ready to model","PENDING INPUTS",MAX(0,F115+G115-H115))</f>
        <v>0</v>
      </c>
      <c r="J115" s="3">
        <f>IF(Inputs!$B$28&lt;&gt;"Ready to model","PENDING INPUTS",IF(F115+G115&gt;H115,IF(F115+G115=0,0,H115*F115/(F115+G115)),MIN(B115+D115,F115+MAX(0,H115-F115-G115-IF((Inputs!$B$17)&lt;Inputs!$B$5,C115+E115-G115,0)))))</f>
        <v>0</v>
      </c>
      <c r="K115" s="3">
        <f>IF(Inputs!$B$28&lt;&gt;"Ready to model","PENDING INPUTS",MIN(C115+E115,MAX(0,H115-J115)))</f>
        <v>0</v>
      </c>
      <c r="L115" s="3">
        <f>IF(Inputs!$B$28&lt;&gt;"Ready to model","PENDING INPUTS",MAX(0,B115+D115-J115))</f>
        <v>0</v>
      </c>
      <c r="M115" s="3">
        <f>IF(Inputs!$B$28&lt;&gt;"Ready to model","PENDING INPUTS",MAX(0,C115+E115-K115))</f>
        <v>0</v>
      </c>
      <c r="N115" s="3">
        <f>IF(Inputs!$B$28&lt;&gt;"Ready to model","PENDING INPUTS",L115+M115)</f>
        <v>0</v>
      </c>
      <c r="O115" s="3">
        <f>IF(Inputs!$B$28&lt;&gt;"Ready to model","PENDING INPUTS",D115+E115+O114)</f>
        <v>4571.2099999999991</v>
      </c>
      <c r="P115" s="3">
        <f>IF(Inputs!$B$28&lt;&gt;"Ready to model","PENDING INPUTS",J115+K115+P114)</f>
        <v>14587.209999999995</v>
      </c>
    </row>
    <row r="116" spans="1:16" ht="27.95" customHeight="1" x14ac:dyDescent="0.25">
      <c r="A116">
        <v>112</v>
      </c>
      <c r="B116" s="3">
        <f>IF(Inputs!$B$28&lt;&gt;"Ready to model","PENDING INPUTS",L115)</f>
        <v>0</v>
      </c>
      <c r="C116" s="3">
        <f>IF(Inputs!$B$28&lt;&gt;"Ready to model","PENDING INPUTS",M115)</f>
        <v>0</v>
      </c>
      <c r="D116" s="3">
        <f>IF(Inputs!$B$28&lt;&gt;"Ready to model","PENDING INPUTS",ROUND(B116*(Inputs!$B$17)/12,2))</f>
        <v>0</v>
      </c>
      <c r="E116" s="3">
        <f>IF(Inputs!$B$28&lt;&gt;"Ready to model","PENDING INPUTS",ROUND(C116*Inputs!$B$5/12,2))</f>
        <v>0</v>
      </c>
      <c r="F116" s="3">
        <f>IF(Inputs!$B$28&lt;&gt;"Ready to model","PENDING INPUTS",MIN(B116+D116,IF(A116&gt;=Inputs!$B$18,B116+D116,ROUND(IF(Inputs!$B$17=0,Inputs!$B$8*(1+Inputs!$B$19*Inputs!$B$20)/Inputs!$B$18,-PMT(Inputs!$B$17/12,Inputs!$B$18,Inputs!$B$8*(1+Inputs!$B$19*Inputs!$B$20))),2))))</f>
        <v>0</v>
      </c>
      <c r="G116" s="3">
        <f>IF(Inputs!$B$28&lt;&gt;"Ready to model","PENDING INPUTS",MIN(C116+E116,Inputs!$B$9))</f>
        <v>0</v>
      </c>
      <c r="H116" s="3">
        <f>IF(Inputs!$B$28&lt;&gt;"Ready to model","PENDING INPUTS",F116+G116)</f>
        <v>0</v>
      </c>
      <c r="I116" s="3">
        <f>IF(Inputs!$B$28&lt;&gt;"Ready to model","PENDING INPUTS",MAX(0,F116+G116-H116))</f>
        <v>0</v>
      </c>
      <c r="J116" s="3">
        <f>IF(Inputs!$B$28&lt;&gt;"Ready to model","PENDING INPUTS",IF(F116+G116&gt;H116,IF(F116+G116=0,0,H116*F116/(F116+G116)),MIN(B116+D116,F116+MAX(0,H116-F116-G116-IF((Inputs!$B$17)&lt;Inputs!$B$5,C116+E116-G116,0)))))</f>
        <v>0</v>
      </c>
      <c r="K116" s="3">
        <f>IF(Inputs!$B$28&lt;&gt;"Ready to model","PENDING INPUTS",MIN(C116+E116,MAX(0,H116-J116)))</f>
        <v>0</v>
      </c>
      <c r="L116" s="3">
        <f>IF(Inputs!$B$28&lt;&gt;"Ready to model","PENDING INPUTS",MAX(0,B116+D116-J116))</f>
        <v>0</v>
      </c>
      <c r="M116" s="3">
        <f>IF(Inputs!$B$28&lt;&gt;"Ready to model","PENDING INPUTS",MAX(0,C116+E116-K116))</f>
        <v>0</v>
      </c>
      <c r="N116" s="3">
        <f>IF(Inputs!$B$28&lt;&gt;"Ready to model","PENDING INPUTS",L116+M116)</f>
        <v>0</v>
      </c>
      <c r="O116" s="3">
        <f>IF(Inputs!$B$28&lt;&gt;"Ready to model","PENDING INPUTS",D116+E116+O115)</f>
        <v>4571.2099999999991</v>
      </c>
      <c r="P116" s="3">
        <f>IF(Inputs!$B$28&lt;&gt;"Ready to model","PENDING INPUTS",J116+K116+P115)</f>
        <v>14587.209999999995</v>
      </c>
    </row>
    <row r="117" spans="1:16" ht="27.95" customHeight="1" x14ac:dyDescent="0.25">
      <c r="A117">
        <v>113</v>
      </c>
      <c r="B117" s="3">
        <f>IF(Inputs!$B$28&lt;&gt;"Ready to model","PENDING INPUTS",L116)</f>
        <v>0</v>
      </c>
      <c r="C117" s="3">
        <f>IF(Inputs!$B$28&lt;&gt;"Ready to model","PENDING INPUTS",M116)</f>
        <v>0</v>
      </c>
      <c r="D117" s="3">
        <f>IF(Inputs!$B$28&lt;&gt;"Ready to model","PENDING INPUTS",ROUND(B117*(Inputs!$B$17)/12,2))</f>
        <v>0</v>
      </c>
      <c r="E117" s="3">
        <f>IF(Inputs!$B$28&lt;&gt;"Ready to model","PENDING INPUTS",ROUND(C117*Inputs!$B$5/12,2))</f>
        <v>0</v>
      </c>
      <c r="F117" s="3">
        <f>IF(Inputs!$B$28&lt;&gt;"Ready to model","PENDING INPUTS",MIN(B117+D117,IF(A117&gt;=Inputs!$B$18,B117+D117,ROUND(IF(Inputs!$B$17=0,Inputs!$B$8*(1+Inputs!$B$19*Inputs!$B$20)/Inputs!$B$18,-PMT(Inputs!$B$17/12,Inputs!$B$18,Inputs!$B$8*(1+Inputs!$B$19*Inputs!$B$20))),2))))</f>
        <v>0</v>
      </c>
      <c r="G117" s="3">
        <f>IF(Inputs!$B$28&lt;&gt;"Ready to model","PENDING INPUTS",MIN(C117+E117,Inputs!$B$9))</f>
        <v>0</v>
      </c>
      <c r="H117" s="3">
        <f>IF(Inputs!$B$28&lt;&gt;"Ready to model","PENDING INPUTS",F117+G117)</f>
        <v>0</v>
      </c>
      <c r="I117" s="3">
        <f>IF(Inputs!$B$28&lt;&gt;"Ready to model","PENDING INPUTS",MAX(0,F117+G117-H117))</f>
        <v>0</v>
      </c>
      <c r="J117" s="3">
        <f>IF(Inputs!$B$28&lt;&gt;"Ready to model","PENDING INPUTS",IF(F117+G117&gt;H117,IF(F117+G117=0,0,H117*F117/(F117+G117)),MIN(B117+D117,F117+MAX(0,H117-F117-G117-IF((Inputs!$B$17)&lt;Inputs!$B$5,C117+E117-G117,0)))))</f>
        <v>0</v>
      </c>
      <c r="K117" s="3">
        <f>IF(Inputs!$B$28&lt;&gt;"Ready to model","PENDING INPUTS",MIN(C117+E117,MAX(0,H117-J117)))</f>
        <v>0</v>
      </c>
      <c r="L117" s="3">
        <f>IF(Inputs!$B$28&lt;&gt;"Ready to model","PENDING INPUTS",MAX(0,B117+D117-J117))</f>
        <v>0</v>
      </c>
      <c r="M117" s="3">
        <f>IF(Inputs!$B$28&lt;&gt;"Ready to model","PENDING INPUTS",MAX(0,C117+E117-K117))</f>
        <v>0</v>
      </c>
      <c r="N117" s="3">
        <f>IF(Inputs!$B$28&lt;&gt;"Ready to model","PENDING INPUTS",L117+M117)</f>
        <v>0</v>
      </c>
      <c r="O117" s="3">
        <f>IF(Inputs!$B$28&lt;&gt;"Ready to model","PENDING INPUTS",D117+E117+O116)</f>
        <v>4571.2099999999991</v>
      </c>
      <c r="P117" s="3">
        <f>IF(Inputs!$B$28&lt;&gt;"Ready to model","PENDING INPUTS",J117+K117+P116)</f>
        <v>14587.209999999995</v>
      </c>
    </row>
    <row r="118" spans="1:16" ht="27.95" customHeight="1" x14ac:dyDescent="0.25">
      <c r="A118">
        <v>114</v>
      </c>
      <c r="B118" s="3">
        <f>IF(Inputs!$B$28&lt;&gt;"Ready to model","PENDING INPUTS",L117)</f>
        <v>0</v>
      </c>
      <c r="C118" s="3">
        <f>IF(Inputs!$B$28&lt;&gt;"Ready to model","PENDING INPUTS",M117)</f>
        <v>0</v>
      </c>
      <c r="D118" s="3">
        <f>IF(Inputs!$B$28&lt;&gt;"Ready to model","PENDING INPUTS",ROUND(B118*(Inputs!$B$17)/12,2))</f>
        <v>0</v>
      </c>
      <c r="E118" s="3">
        <f>IF(Inputs!$B$28&lt;&gt;"Ready to model","PENDING INPUTS",ROUND(C118*Inputs!$B$5/12,2))</f>
        <v>0</v>
      </c>
      <c r="F118" s="3">
        <f>IF(Inputs!$B$28&lt;&gt;"Ready to model","PENDING INPUTS",MIN(B118+D118,IF(A118&gt;=Inputs!$B$18,B118+D118,ROUND(IF(Inputs!$B$17=0,Inputs!$B$8*(1+Inputs!$B$19*Inputs!$B$20)/Inputs!$B$18,-PMT(Inputs!$B$17/12,Inputs!$B$18,Inputs!$B$8*(1+Inputs!$B$19*Inputs!$B$20))),2))))</f>
        <v>0</v>
      </c>
      <c r="G118" s="3">
        <f>IF(Inputs!$B$28&lt;&gt;"Ready to model","PENDING INPUTS",MIN(C118+E118,Inputs!$B$9))</f>
        <v>0</v>
      </c>
      <c r="H118" s="3">
        <f>IF(Inputs!$B$28&lt;&gt;"Ready to model","PENDING INPUTS",F118+G118)</f>
        <v>0</v>
      </c>
      <c r="I118" s="3">
        <f>IF(Inputs!$B$28&lt;&gt;"Ready to model","PENDING INPUTS",MAX(0,F118+G118-H118))</f>
        <v>0</v>
      </c>
      <c r="J118" s="3">
        <f>IF(Inputs!$B$28&lt;&gt;"Ready to model","PENDING INPUTS",IF(F118+G118&gt;H118,IF(F118+G118=0,0,H118*F118/(F118+G118)),MIN(B118+D118,F118+MAX(0,H118-F118-G118-IF((Inputs!$B$17)&lt;Inputs!$B$5,C118+E118-G118,0)))))</f>
        <v>0</v>
      </c>
      <c r="K118" s="3">
        <f>IF(Inputs!$B$28&lt;&gt;"Ready to model","PENDING INPUTS",MIN(C118+E118,MAX(0,H118-J118)))</f>
        <v>0</v>
      </c>
      <c r="L118" s="3">
        <f>IF(Inputs!$B$28&lt;&gt;"Ready to model","PENDING INPUTS",MAX(0,B118+D118-J118))</f>
        <v>0</v>
      </c>
      <c r="M118" s="3">
        <f>IF(Inputs!$B$28&lt;&gt;"Ready to model","PENDING INPUTS",MAX(0,C118+E118-K118))</f>
        <v>0</v>
      </c>
      <c r="N118" s="3">
        <f>IF(Inputs!$B$28&lt;&gt;"Ready to model","PENDING INPUTS",L118+M118)</f>
        <v>0</v>
      </c>
      <c r="O118" s="3">
        <f>IF(Inputs!$B$28&lt;&gt;"Ready to model","PENDING INPUTS",D118+E118+O117)</f>
        <v>4571.2099999999991</v>
      </c>
      <c r="P118" s="3">
        <f>IF(Inputs!$B$28&lt;&gt;"Ready to model","PENDING INPUTS",J118+K118+P117)</f>
        <v>14587.209999999995</v>
      </c>
    </row>
    <row r="119" spans="1:16" ht="27.95" customHeight="1" x14ac:dyDescent="0.25">
      <c r="A119">
        <v>115</v>
      </c>
      <c r="B119" s="3">
        <f>IF(Inputs!$B$28&lt;&gt;"Ready to model","PENDING INPUTS",L118)</f>
        <v>0</v>
      </c>
      <c r="C119" s="3">
        <f>IF(Inputs!$B$28&lt;&gt;"Ready to model","PENDING INPUTS",M118)</f>
        <v>0</v>
      </c>
      <c r="D119" s="3">
        <f>IF(Inputs!$B$28&lt;&gt;"Ready to model","PENDING INPUTS",ROUND(B119*(Inputs!$B$17)/12,2))</f>
        <v>0</v>
      </c>
      <c r="E119" s="3">
        <f>IF(Inputs!$B$28&lt;&gt;"Ready to model","PENDING INPUTS",ROUND(C119*Inputs!$B$5/12,2))</f>
        <v>0</v>
      </c>
      <c r="F119" s="3">
        <f>IF(Inputs!$B$28&lt;&gt;"Ready to model","PENDING INPUTS",MIN(B119+D119,IF(A119&gt;=Inputs!$B$18,B119+D119,ROUND(IF(Inputs!$B$17=0,Inputs!$B$8*(1+Inputs!$B$19*Inputs!$B$20)/Inputs!$B$18,-PMT(Inputs!$B$17/12,Inputs!$B$18,Inputs!$B$8*(1+Inputs!$B$19*Inputs!$B$20))),2))))</f>
        <v>0</v>
      </c>
      <c r="G119" s="3">
        <f>IF(Inputs!$B$28&lt;&gt;"Ready to model","PENDING INPUTS",MIN(C119+E119,Inputs!$B$9))</f>
        <v>0</v>
      </c>
      <c r="H119" s="3">
        <f>IF(Inputs!$B$28&lt;&gt;"Ready to model","PENDING INPUTS",F119+G119)</f>
        <v>0</v>
      </c>
      <c r="I119" s="3">
        <f>IF(Inputs!$B$28&lt;&gt;"Ready to model","PENDING INPUTS",MAX(0,F119+G119-H119))</f>
        <v>0</v>
      </c>
      <c r="J119" s="3">
        <f>IF(Inputs!$B$28&lt;&gt;"Ready to model","PENDING INPUTS",IF(F119+G119&gt;H119,IF(F119+G119=0,0,H119*F119/(F119+G119)),MIN(B119+D119,F119+MAX(0,H119-F119-G119-IF((Inputs!$B$17)&lt;Inputs!$B$5,C119+E119-G119,0)))))</f>
        <v>0</v>
      </c>
      <c r="K119" s="3">
        <f>IF(Inputs!$B$28&lt;&gt;"Ready to model","PENDING INPUTS",MIN(C119+E119,MAX(0,H119-J119)))</f>
        <v>0</v>
      </c>
      <c r="L119" s="3">
        <f>IF(Inputs!$B$28&lt;&gt;"Ready to model","PENDING INPUTS",MAX(0,B119+D119-J119))</f>
        <v>0</v>
      </c>
      <c r="M119" s="3">
        <f>IF(Inputs!$B$28&lt;&gt;"Ready to model","PENDING INPUTS",MAX(0,C119+E119-K119))</f>
        <v>0</v>
      </c>
      <c r="N119" s="3">
        <f>IF(Inputs!$B$28&lt;&gt;"Ready to model","PENDING INPUTS",L119+M119)</f>
        <v>0</v>
      </c>
      <c r="O119" s="3">
        <f>IF(Inputs!$B$28&lt;&gt;"Ready to model","PENDING INPUTS",D119+E119+O118)</f>
        <v>4571.2099999999991</v>
      </c>
      <c r="P119" s="3">
        <f>IF(Inputs!$B$28&lt;&gt;"Ready to model","PENDING INPUTS",J119+K119+P118)</f>
        <v>14587.209999999995</v>
      </c>
    </row>
    <row r="120" spans="1:16" ht="27.95" customHeight="1" x14ac:dyDescent="0.25">
      <c r="A120">
        <v>116</v>
      </c>
      <c r="B120" s="3">
        <f>IF(Inputs!$B$28&lt;&gt;"Ready to model","PENDING INPUTS",L119)</f>
        <v>0</v>
      </c>
      <c r="C120" s="3">
        <f>IF(Inputs!$B$28&lt;&gt;"Ready to model","PENDING INPUTS",M119)</f>
        <v>0</v>
      </c>
      <c r="D120" s="3">
        <f>IF(Inputs!$B$28&lt;&gt;"Ready to model","PENDING INPUTS",ROUND(B120*(Inputs!$B$17)/12,2))</f>
        <v>0</v>
      </c>
      <c r="E120" s="3">
        <f>IF(Inputs!$B$28&lt;&gt;"Ready to model","PENDING INPUTS",ROUND(C120*Inputs!$B$5/12,2))</f>
        <v>0</v>
      </c>
      <c r="F120" s="3">
        <f>IF(Inputs!$B$28&lt;&gt;"Ready to model","PENDING INPUTS",MIN(B120+D120,IF(A120&gt;=Inputs!$B$18,B120+D120,ROUND(IF(Inputs!$B$17=0,Inputs!$B$8*(1+Inputs!$B$19*Inputs!$B$20)/Inputs!$B$18,-PMT(Inputs!$B$17/12,Inputs!$B$18,Inputs!$B$8*(1+Inputs!$B$19*Inputs!$B$20))),2))))</f>
        <v>0</v>
      </c>
      <c r="G120" s="3">
        <f>IF(Inputs!$B$28&lt;&gt;"Ready to model","PENDING INPUTS",MIN(C120+E120,Inputs!$B$9))</f>
        <v>0</v>
      </c>
      <c r="H120" s="3">
        <f>IF(Inputs!$B$28&lt;&gt;"Ready to model","PENDING INPUTS",F120+G120)</f>
        <v>0</v>
      </c>
      <c r="I120" s="3">
        <f>IF(Inputs!$B$28&lt;&gt;"Ready to model","PENDING INPUTS",MAX(0,F120+G120-H120))</f>
        <v>0</v>
      </c>
      <c r="J120" s="3">
        <f>IF(Inputs!$B$28&lt;&gt;"Ready to model","PENDING INPUTS",IF(F120+G120&gt;H120,IF(F120+G120=0,0,H120*F120/(F120+G120)),MIN(B120+D120,F120+MAX(0,H120-F120-G120-IF((Inputs!$B$17)&lt;Inputs!$B$5,C120+E120-G120,0)))))</f>
        <v>0</v>
      </c>
      <c r="K120" s="3">
        <f>IF(Inputs!$B$28&lt;&gt;"Ready to model","PENDING INPUTS",MIN(C120+E120,MAX(0,H120-J120)))</f>
        <v>0</v>
      </c>
      <c r="L120" s="3">
        <f>IF(Inputs!$B$28&lt;&gt;"Ready to model","PENDING INPUTS",MAX(0,B120+D120-J120))</f>
        <v>0</v>
      </c>
      <c r="M120" s="3">
        <f>IF(Inputs!$B$28&lt;&gt;"Ready to model","PENDING INPUTS",MAX(0,C120+E120-K120))</f>
        <v>0</v>
      </c>
      <c r="N120" s="3">
        <f>IF(Inputs!$B$28&lt;&gt;"Ready to model","PENDING INPUTS",L120+M120)</f>
        <v>0</v>
      </c>
      <c r="O120" s="3">
        <f>IF(Inputs!$B$28&lt;&gt;"Ready to model","PENDING INPUTS",D120+E120+O119)</f>
        <v>4571.2099999999991</v>
      </c>
      <c r="P120" s="3">
        <f>IF(Inputs!$B$28&lt;&gt;"Ready to model","PENDING INPUTS",J120+K120+P119)</f>
        <v>14587.209999999995</v>
      </c>
    </row>
    <row r="121" spans="1:16" ht="27.95" customHeight="1" x14ac:dyDescent="0.25">
      <c r="A121">
        <v>117</v>
      </c>
      <c r="B121" s="3">
        <f>IF(Inputs!$B$28&lt;&gt;"Ready to model","PENDING INPUTS",L120)</f>
        <v>0</v>
      </c>
      <c r="C121" s="3">
        <f>IF(Inputs!$B$28&lt;&gt;"Ready to model","PENDING INPUTS",M120)</f>
        <v>0</v>
      </c>
      <c r="D121" s="3">
        <f>IF(Inputs!$B$28&lt;&gt;"Ready to model","PENDING INPUTS",ROUND(B121*(Inputs!$B$17)/12,2))</f>
        <v>0</v>
      </c>
      <c r="E121" s="3">
        <f>IF(Inputs!$B$28&lt;&gt;"Ready to model","PENDING INPUTS",ROUND(C121*Inputs!$B$5/12,2))</f>
        <v>0</v>
      </c>
      <c r="F121" s="3">
        <f>IF(Inputs!$B$28&lt;&gt;"Ready to model","PENDING INPUTS",MIN(B121+D121,IF(A121&gt;=Inputs!$B$18,B121+D121,ROUND(IF(Inputs!$B$17=0,Inputs!$B$8*(1+Inputs!$B$19*Inputs!$B$20)/Inputs!$B$18,-PMT(Inputs!$B$17/12,Inputs!$B$18,Inputs!$B$8*(1+Inputs!$B$19*Inputs!$B$20))),2))))</f>
        <v>0</v>
      </c>
      <c r="G121" s="3">
        <f>IF(Inputs!$B$28&lt;&gt;"Ready to model","PENDING INPUTS",MIN(C121+E121,Inputs!$B$9))</f>
        <v>0</v>
      </c>
      <c r="H121" s="3">
        <f>IF(Inputs!$B$28&lt;&gt;"Ready to model","PENDING INPUTS",F121+G121)</f>
        <v>0</v>
      </c>
      <c r="I121" s="3">
        <f>IF(Inputs!$B$28&lt;&gt;"Ready to model","PENDING INPUTS",MAX(0,F121+G121-H121))</f>
        <v>0</v>
      </c>
      <c r="J121" s="3">
        <f>IF(Inputs!$B$28&lt;&gt;"Ready to model","PENDING INPUTS",IF(F121+G121&gt;H121,IF(F121+G121=0,0,H121*F121/(F121+G121)),MIN(B121+D121,F121+MAX(0,H121-F121-G121-IF((Inputs!$B$17)&lt;Inputs!$B$5,C121+E121-G121,0)))))</f>
        <v>0</v>
      </c>
      <c r="K121" s="3">
        <f>IF(Inputs!$B$28&lt;&gt;"Ready to model","PENDING INPUTS",MIN(C121+E121,MAX(0,H121-J121)))</f>
        <v>0</v>
      </c>
      <c r="L121" s="3">
        <f>IF(Inputs!$B$28&lt;&gt;"Ready to model","PENDING INPUTS",MAX(0,B121+D121-J121))</f>
        <v>0</v>
      </c>
      <c r="M121" s="3">
        <f>IF(Inputs!$B$28&lt;&gt;"Ready to model","PENDING INPUTS",MAX(0,C121+E121-K121))</f>
        <v>0</v>
      </c>
      <c r="N121" s="3">
        <f>IF(Inputs!$B$28&lt;&gt;"Ready to model","PENDING INPUTS",L121+M121)</f>
        <v>0</v>
      </c>
      <c r="O121" s="3">
        <f>IF(Inputs!$B$28&lt;&gt;"Ready to model","PENDING INPUTS",D121+E121+O120)</f>
        <v>4571.2099999999991</v>
      </c>
      <c r="P121" s="3">
        <f>IF(Inputs!$B$28&lt;&gt;"Ready to model","PENDING INPUTS",J121+K121+P120)</f>
        <v>14587.209999999995</v>
      </c>
    </row>
    <row r="122" spans="1:16" ht="27.95" customHeight="1" x14ac:dyDescent="0.25">
      <c r="A122">
        <v>118</v>
      </c>
      <c r="B122" s="3">
        <f>IF(Inputs!$B$28&lt;&gt;"Ready to model","PENDING INPUTS",L121)</f>
        <v>0</v>
      </c>
      <c r="C122" s="3">
        <f>IF(Inputs!$B$28&lt;&gt;"Ready to model","PENDING INPUTS",M121)</f>
        <v>0</v>
      </c>
      <c r="D122" s="3">
        <f>IF(Inputs!$B$28&lt;&gt;"Ready to model","PENDING INPUTS",ROUND(B122*(Inputs!$B$17)/12,2))</f>
        <v>0</v>
      </c>
      <c r="E122" s="3">
        <f>IF(Inputs!$B$28&lt;&gt;"Ready to model","PENDING INPUTS",ROUND(C122*Inputs!$B$5/12,2))</f>
        <v>0</v>
      </c>
      <c r="F122" s="3">
        <f>IF(Inputs!$B$28&lt;&gt;"Ready to model","PENDING INPUTS",MIN(B122+D122,IF(A122&gt;=Inputs!$B$18,B122+D122,ROUND(IF(Inputs!$B$17=0,Inputs!$B$8*(1+Inputs!$B$19*Inputs!$B$20)/Inputs!$B$18,-PMT(Inputs!$B$17/12,Inputs!$B$18,Inputs!$B$8*(1+Inputs!$B$19*Inputs!$B$20))),2))))</f>
        <v>0</v>
      </c>
      <c r="G122" s="3">
        <f>IF(Inputs!$B$28&lt;&gt;"Ready to model","PENDING INPUTS",MIN(C122+E122,Inputs!$B$9))</f>
        <v>0</v>
      </c>
      <c r="H122" s="3">
        <f>IF(Inputs!$B$28&lt;&gt;"Ready to model","PENDING INPUTS",F122+G122)</f>
        <v>0</v>
      </c>
      <c r="I122" s="3">
        <f>IF(Inputs!$B$28&lt;&gt;"Ready to model","PENDING INPUTS",MAX(0,F122+G122-H122))</f>
        <v>0</v>
      </c>
      <c r="J122" s="3">
        <f>IF(Inputs!$B$28&lt;&gt;"Ready to model","PENDING INPUTS",IF(F122+G122&gt;H122,IF(F122+G122=0,0,H122*F122/(F122+G122)),MIN(B122+D122,F122+MAX(0,H122-F122-G122-IF((Inputs!$B$17)&lt;Inputs!$B$5,C122+E122-G122,0)))))</f>
        <v>0</v>
      </c>
      <c r="K122" s="3">
        <f>IF(Inputs!$B$28&lt;&gt;"Ready to model","PENDING INPUTS",MIN(C122+E122,MAX(0,H122-J122)))</f>
        <v>0</v>
      </c>
      <c r="L122" s="3">
        <f>IF(Inputs!$B$28&lt;&gt;"Ready to model","PENDING INPUTS",MAX(0,B122+D122-J122))</f>
        <v>0</v>
      </c>
      <c r="M122" s="3">
        <f>IF(Inputs!$B$28&lt;&gt;"Ready to model","PENDING INPUTS",MAX(0,C122+E122-K122))</f>
        <v>0</v>
      </c>
      <c r="N122" s="3">
        <f>IF(Inputs!$B$28&lt;&gt;"Ready to model","PENDING INPUTS",L122+M122)</f>
        <v>0</v>
      </c>
      <c r="O122" s="3">
        <f>IF(Inputs!$B$28&lt;&gt;"Ready to model","PENDING INPUTS",D122+E122+O121)</f>
        <v>4571.2099999999991</v>
      </c>
      <c r="P122" s="3">
        <f>IF(Inputs!$B$28&lt;&gt;"Ready to model","PENDING INPUTS",J122+K122+P121)</f>
        <v>14587.209999999995</v>
      </c>
    </row>
    <row r="123" spans="1:16" ht="27.95" customHeight="1" x14ac:dyDescent="0.25">
      <c r="A123">
        <v>119</v>
      </c>
      <c r="B123" s="3">
        <f>IF(Inputs!$B$28&lt;&gt;"Ready to model","PENDING INPUTS",L122)</f>
        <v>0</v>
      </c>
      <c r="C123" s="3">
        <f>IF(Inputs!$B$28&lt;&gt;"Ready to model","PENDING INPUTS",M122)</f>
        <v>0</v>
      </c>
      <c r="D123" s="3">
        <f>IF(Inputs!$B$28&lt;&gt;"Ready to model","PENDING INPUTS",ROUND(B123*(Inputs!$B$17)/12,2))</f>
        <v>0</v>
      </c>
      <c r="E123" s="3">
        <f>IF(Inputs!$B$28&lt;&gt;"Ready to model","PENDING INPUTS",ROUND(C123*Inputs!$B$5/12,2))</f>
        <v>0</v>
      </c>
      <c r="F123" s="3">
        <f>IF(Inputs!$B$28&lt;&gt;"Ready to model","PENDING INPUTS",MIN(B123+D123,IF(A123&gt;=Inputs!$B$18,B123+D123,ROUND(IF(Inputs!$B$17=0,Inputs!$B$8*(1+Inputs!$B$19*Inputs!$B$20)/Inputs!$B$18,-PMT(Inputs!$B$17/12,Inputs!$B$18,Inputs!$B$8*(1+Inputs!$B$19*Inputs!$B$20))),2))))</f>
        <v>0</v>
      </c>
      <c r="G123" s="3">
        <f>IF(Inputs!$B$28&lt;&gt;"Ready to model","PENDING INPUTS",MIN(C123+E123,Inputs!$B$9))</f>
        <v>0</v>
      </c>
      <c r="H123" s="3">
        <f>IF(Inputs!$B$28&lt;&gt;"Ready to model","PENDING INPUTS",F123+G123)</f>
        <v>0</v>
      </c>
      <c r="I123" s="3">
        <f>IF(Inputs!$B$28&lt;&gt;"Ready to model","PENDING INPUTS",MAX(0,F123+G123-H123))</f>
        <v>0</v>
      </c>
      <c r="J123" s="3">
        <f>IF(Inputs!$B$28&lt;&gt;"Ready to model","PENDING INPUTS",IF(F123+G123&gt;H123,IF(F123+G123=0,0,H123*F123/(F123+G123)),MIN(B123+D123,F123+MAX(0,H123-F123-G123-IF((Inputs!$B$17)&lt;Inputs!$B$5,C123+E123-G123,0)))))</f>
        <v>0</v>
      </c>
      <c r="K123" s="3">
        <f>IF(Inputs!$B$28&lt;&gt;"Ready to model","PENDING INPUTS",MIN(C123+E123,MAX(0,H123-J123)))</f>
        <v>0</v>
      </c>
      <c r="L123" s="3">
        <f>IF(Inputs!$B$28&lt;&gt;"Ready to model","PENDING INPUTS",MAX(0,B123+D123-J123))</f>
        <v>0</v>
      </c>
      <c r="M123" s="3">
        <f>IF(Inputs!$B$28&lt;&gt;"Ready to model","PENDING INPUTS",MAX(0,C123+E123-K123))</f>
        <v>0</v>
      </c>
      <c r="N123" s="3">
        <f>IF(Inputs!$B$28&lt;&gt;"Ready to model","PENDING INPUTS",L123+M123)</f>
        <v>0</v>
      </c>
      <c r="O123" s="3">
        <f>IF(Inputs!$B$28&lt;&gt;"Ready to model","PENDING INPUTS",D123+E123+O122)</f>
        <v>4571.2099999999991</v>
      </c>
      <c r="P123" s="3">
        <f>IF(Inputs!$B$28&lt;&gt;"Ready to model","PENDING INPUTS",J123+K123+P122)</f>
        <v>14587.209999999995</v>
      </c>
    </row>
    <row r="124" spans="1:16" ht="27.95" customHeight="1" x14ac:dyDescent="0.25">
      <c r="A124">
        <v>120</v>
      </c>
      <c r="B124" s="3">
        <f>IF(Inputs!$B$28&lt;&gt;"Ready to model","PENDING INPUTS",L123)</f>
        <v>0</v>
      </c>
      <c r="C124" s="3">
        <f>IF(Inputs!$B$28&lt;&gt;"Ready to model","PENDING INPUTS",M123)</f>
        <v>0</v>
      </c>
      <c r="D124" s="3">
        <f>IF(Inputs!$B$28&lt;&gt;"Ready to model","PENDING INPUTS",ROUND(B124*(Inputs!$B$17)/12,2))</f>
        <v>0</v>
      </c>
      <c r="E124" s="3">
        <f>IF(Inputs!$B$28&lt;&gt;"Ready to model","PENDING INPUTS",ROUND(C124*Inputs!$B$5/12,2))</f>
        <v>0</v>
      </c>
      <c r="F124" s="3">
        <f>IF(Inputs!$B$28&lt;&gt;"Ready to model","PENDING INPUTS",MIN(B124+D124,IF(A124&gt;=Inputs!$B$18,B124+D124,ROUND(IF(Inputs!$B$17=0,Inputs!$B$8*(1+Inputs!$B$19*Inputs!$B$20)/Inputs!$B$18,-PMT(Inputs!$B$17/12,Inputs!$B$18,Inputs!$B$8*(1+Inputs!$B$19*Inputs!$B$20))),2))))</f>
        <v>0</v>
      </c>
      <c r="G124" s="3">
        <f>IF(Inputs!$B$28&lt;&gt;"Ready to model","PENDING INPUTS",MIN(C124+E124,Inputs!$B$9))</f>
        <v>0</v>
      </c>
      <c r="H124" s="3">
        <f>IF(Inputs!$B$28&lt;&gt;"Ready to model","PENDING INPUTS",F124+G124)</f>
        <v>0</v>
      </c>
      <c r="I124" s="3">
        <f>IF(Inputs!$B$28&lt;&gt;"Ready to model","PENDING INPUTS",MAX(0,F124+G124-H124))</f>
        <v>0</v>
      </c>
      <c r="J124" s="3">
        <f>IF(Inputs!$B$28&lt;&gt;"Ready to model","PENDING INPUTS",IF(F124+G124&gt;H124,IF(F124+G124=0,0,H124*F124/(F124+G124)),MIN(B124+D124,F124+MAX(0,H124-F124-G124-IF((Inputs!$B$17)&lt;Inputs!$B$5,C124+E124-G124,0)))))</f>
        <v>0</v>
      </c>
      <c r="K124" s="3">
        <f>IF(Inputs!$B$28&lt;&gt;"Ready to model","PENDING INPUTS",MIN(C124+E124,MAX(0,H124-J124)))</f>
        <v>0</v>
      </c>
      <c r="L124" s="3">
        <f>IF(Inputs!$B$28&lt;&gt;"Ready to model","PENDING INPUTS",MAX(0,B124+D124-J124))</f>
        <v>0</v>
      </c>
      <c r="M124" s="3">
        <f>IF(Inputs!$B$28&lt;&gt;"Ready to model","PENDING INPUTS",MAX(0,C124+E124-K124))</f>
        <v>0</v>
      </c>
      <c r="N124" s="3">
        <f>IF(Inputs!$B$28&lt;&gt;"Ready to model","PENDING INPUTS",L124+M124)</f>
        <v>0</v>
      </c>
      <c r="O124" s="3">
        <f>IF(Inputs!$B$28&lt;&gt;"Ready to model","PENDING INPUTS",D124+E124+O123)</f>
        <v>4571.2099999999991</v>
      </c>
      <c r="P124" s="3">
        <f>IF(Inputs!$B$28&lt;&gt;"Ready to model","PENDING INPUTS",J124+K124+P123)</f>
        <v>14587.209999999995</v>
      </c>
    </row>
    <row r="125" spans="1:16" ht="27.95" customHeight="1" x14ac:dyDescent="0.25">
      <c r="A125">
        <v>121</v>
      </c>
      <c r="B125" s="3">
        <f>IF(Inputs!$B$28&lt;&gt;"Ready to model","PENDING INPUTS",L124)</f>
        <v>0</v>
      </c>
      <c r="C125" s="3">
        <f>IF(Inputs!$B$28&lt;&gt;"Ready to model","PENDING INPUTS",M124)</f>
        <v>0</v>
      </c>
      <c r="D125" s="3">
        <f>IF(Inputs!$B$28&lt;&gt;"Ready to model","PENDING INPUTS",ROUND(B125*(Inputs!$B$17)/12,2))</f>
        <v>0</v>
      </c>
      <c r="E125" s="3">
        <f>IF(Inputs!$B$28&lt;&gt;"Ready to model","PENDING INPUTS",ROUND(C125*Inputs!$B$5/12,2))</f>
        <v>0</v>
      </c>
      <c r="F125" s="3">
        <f>IF(Inputs!$B$28&lt;&gt;"Ready to model","PENDING INPUTS",MIN(B125+D125,IF(A125&gt;=Inputs!$B$18,B125+D125,ROUND(IF(Inputs!$B$17=0,Inputs!$B$8*(1+Inputs!$B$19*Inputs!$B$20)/Inputs!$B$18,-PMT(Inputs!$B$17/12,Inputs!$B$18,Inputs!$B$8*(1+Inputs!$B$19*Inputs!$B$20))),2))))</f>
        <v>0</v>
      </c>
      <c r="G125" s="3">
        <f>IF(Inputs!$B$28&lt;&gt;"Ready to model","PENDING INPUTS",MIN(C125+E125,Inputs!$B$9))</f>
        <v>0</v>
      </c>
      <c r="H125" s="3">
        <f>IF(Inputs!$B$28&lt;&gt;"Ready to model","PENDING INPUTS",F125+G125)</f>
        <v>0</v>
      </c>
      <c r="I125" s="3">
        <f>IF(Inputs!$B$28&lt;&gt;"Ready to model","PENDING INPUTS",MAX(0,F125+G125-H125))</f>
        <v>0</v>
      </c>
      <c r="J125" s="3">
        <f>IF(Inputs!$B$28&lt;&gt;"Ready to model","PENDING INPUTS",IF(F125+G125&gt;H125,IF(F125+G125=0,0,H125*F125/(F125+G125)),MIN(B125+D125,F125+MAX(0,H125-F125-G125-IF((Inputs!$B$17)&lt;Inputs!$B$5,C125+E125-G125,0)))))</f>
        <v>0</v>
      </c>
      <c r="K125" s="3">
        <f>IF(Inputs!$B$28&lt;&gt;"Ready to model","PENDING INPUTS",MIN(C125+E125,MAX(0,H125-J125)))</f>
        <v>0</v>
      </c>
      <c r="L125" s="3">
        <f>IF(Inputs!$B$28&lt;&gt;"Ready to model","PENDING INPUTS",MAX(0,B125+D125-J125))</f>
        <v>0</v>
      </c>
      <c r="M125" s="3">
        <f>IF(Inputs!$B$28&lt;&gt;"Ready to model","PENDING INPUTS",MAX(0,C125+E125-K125))</f>
        <v>0</v>
      </c>
      <c r="N125" s="3">
        <f>IF(Inputs!$B$28&lt;&gt;"Ready to model","PENDING INPUTS",L125+M125)</f>
        <v>0</v>
      </c>
      <c r="O125" s="3">
        <f>IF(Inputs!$B$28&lt;&gt;"Ready to model","PENDING INPUTS",D125+E125+O124)</f>
        <v>4571.2099999999991</v>
      </c>
      <c r="P125" s="3">
        <f>IF(Inputs!$B$28&lt;&gt;"Ready to model","PENDING INPUTS",J125+K125+P124)</f>
        <v>14587.209999999995</v>
      </c>
    </row>
    <row r="126" spans="1:16" ht="27.95" customHeight="1" x14ac:dyDescent="0.25">
      <c r="A126">
        <v>122</v>
      </c>
      <c r="B126" s="3">
        <f>IF(Inputs!$B$28&lt;&gt;"Ready to model","PENDING INPUTS",L125)</f>
        <v>0</v>
      </c>
      <c r="C126" s="3">
        <f>IF(Inputs!$B$28&lt;&gt;"Ready to model","PENDING INPUTS",M125)</f>
        <v>0</v>
      </c>
      <c r="D126" s="3">
        <f>IF(Inputs!$B$28&lt;&gt;"Ready to model","PENDING INPUTS",ROUND(B126*(Inputs!$B$17)/12,2))</f>
        <v>0</v>
      </c>
      <c r="E126" s="3">
        <f>IF(Inputs!$B$28&lt;&gt;"Ready to model","PENDING INPUTS",ROUND(C126*Inputs!$B$5/12,2))</f>
        <v>0</v>
      </c>
      <c r="F126" s="3">
        <f>IF(Inputs!$B$28&lt;&gt;"Ready to model","PENDING INPUTS",MIN(B126+D126,IF(A126&gt;=Inputs!$B$18,B126+D126,ROUND(IF(Inputs!$B$17=0,Inputs!$B$8*(1+Inputs!$B$19*Inputs!$B$20)/Inputs!$B$18,-PMT(Inputs!$B$17/12,Inputs!$B$18,Inputs!$B$8*(1+Inputs!$B$19*Inputs!$B$20))),2))))</f>
        <v>0</v>
      </c>
      <c r="G126" s="3">
        <f>IF(Inputs!$B$28&lt;&gt;"Ready to model","PENDING INPUTS",MIN(C126+E126,Inputs!$B$9))</f>
        <v>0</v>
      </c>
      <c r="H126" s="3">
        <f>IF(Inputs!$B$28&lt;&gt;"Ready to model","PENDING INPUTS",F126+G126)</f>
        <v>0</v>
      </c>
      <c r="I126" s="3">
        <f>IF(Inputs!$B$28&lt;&gt;"Ready to model","PENDING INPUTS",MAX(0,F126+G126-H126))</f>
        <v>0</v>
      </c>
      <c r="J126" s="3">
        <f>IF(Inputs!$B$28&lt;&gt;"Ready to model","PENDING INPUTS",IF(F126+G126&gt;H126,IF(F126+G126=0,0,H126*F126/(F126+G126)),MIN(B126+D126,F126+MAX(0,H126-F126-G126-IF((Inputs!$B$17)&lt;Inputs!$B$5,C126+E126-G126,0)))))</f>
        <v>0</v>
      </c>
      <c r="K126" s="3">
        <f>IF(Inputs!$B$28&lt;&gt;"Ready to model","PENDING INPUTS",MIN(C126+E126,MAX(0,H126-J126)))</f>
        <v>0</v>
      </c>
      <c r="L126" s="3">
        <f>IF(Inputs!$B$28&lt;&gt;"Ready to model","PENDING INPUTS",MAX(0,B126+D126-J126))</f>
        <v>0</v>
      </c>
      <c r="M126" s="3">
        <f>IF(Inputs!$B$28&lt;&gt;"Ready to model","PENDING INPUTS",MAX(0,C126+E126-K126))</f>
        <v>0</v>
      </c>
      <c r="N126" s="3">
        <f>IF(Inputs!$B$28&lt;&gt;"Ready to model","PENDING INPUTS",L126+M126)</f>
        <v>0</v>
      </c>
      <c r="O126" s="3">
        <f>IF(Inputs!$B$28&lt;&gt;"Ready to model","PENDING INPUTS",D126+E126+O125)</f>
        <v>4571.2099999999991</v>
      </c>
      <c r="P126" s="3">
        <f>IF(Inputs!$B$28&lt;&gt;"Ready to model","PENDING INPUTS",J126+K126+P125)</f>
        <v>14587.209999999995</v>
      </c>
    </row>
    <row r="127" spans="1:16" ht="27.95" customHeight="1" x14ac:dyDescent="0.25">
      <c r="A127">
        <v>123</v>
      </c>
      <c r="B127" s="3">
        <f>IF(Inputs!$B$28&lt;&gt;"Ready to model","PENDING INPUTS",L126)</f>
        <v>0</v>
      </c>
      <c r="C127" s="3">
        <f>IF(Inputs!$B$28&lt;&gt;"Ready to model","PENDING INPUTS",M126)</f>
        <v>0</v>
      </c>
      <c r="D127" s="3">
        <f>IF(Inputs!$B$28&lt;&gt;"Ready to model","PENDING INPUTS",ROUND(B127*(Inputs!$B$17)/12,2))</f>
        <v>0</v>
      </c>
      <c r="E127" s="3">
        <f>IF(Inputs!$B$28&lt;&gt;"Ready to model","PENDING INPUTS",ROUND(C127*Inputs!$B$5/12,2))</f>
        <v>0</v>
      </c>
      <c r="F127" s="3">
        <f>IF(Inputs!$B$28&lt;&gt;"Ready to model","PENDING INPUTS",MIN(B127+D127,IF(A127&gt;=Inputs!$B$18,B127+D127,ROUND(IF(Inputs!$B$17=0,Inputs!$B$8*(1+Inputs!$B$19*Inputs!$B$20)/Inputs!$B$18,-PMT(Inputs!$B$17/12,Inputs!$B$18,Inputs!$B$8*(1+Inputs!$B$19*Inputs!$B$20))),2))))</f>
        <v>0</v>
      </c>
      <c r="G127" s="3">
        <f>IF(Inputs!$B$28&lt;&gt;"Ready to model","PENDING INPUTS",MIN(C127+E127,Inputs!$B$9))</f>
        <v>0</v>
      </c>
      <c r="H127" s="3">
        <f>IF(Inputs!$B$28&lt;&gt;"Ready to model","PENDING INPUTS",F127+G127)</f>
        <v>0</v>
      </c>
      <c r="I127" s="3">
        <f>IF(Inputs!$B$28&lt;&gt;"Ready to model","PENDING INPUTS",MAX(0,F127+G127-H127))</f>
        <v>0</v>
      </c>
      <c r="J127" s="3">
        <f>IF(Inputs!$B$28&lt;&gt;"Ready to model","PENDING INPUTS",IF(F127+G127&gt;H127,IF(F127+G127=0,0,H127*F127/(F127+G127)),MIN(B127+D127,F127+MAX(0,H127-F127-G127-IF((Inputs!$B$17)&lt;Inputs!$B$5,C127+E127-G127,0)))))</f>
        <v>0</v>
      </c>
      <c r="K127" s="3">
        <f>IF(Inputs!$B$28&lt;&gt;"Ready to model","PENDING INPUTS",MIN(C127+E127,MAX(0,H127-J127)))</f>
        <v>0</v>
      </c>
      <c r="L127" s="3">
        <f>IF(Inputs!$B$28&lt;&gt;"Ready to model","PENDING INPUTS",MAX(0,B127+D127-J127))</f>
        <v>0</v>
      </c>
      <c r="M127" s="3">
        <f>IF(Inputs!$B$28&lt;&gt;"Ready to model","PENDING INPUTS",MAX(0,C127+E127-K127))</f>
        <v>0</v>
      </c>
      <c r="N127" s="3">
        <f>IF(Inputs!$B$28&lt;&gt;"Ready to model","PENDING INPUTS",L127+M127)</f>
        <v>0</v>
      </c>
      <c r="O127" s="3">
        <f>IF(Inputs!$B$28&lt;&gt;"Ready to model","PENDING INPUTS",D127+E127+O126)</f>
        <v>4571.2099999999991</v>
      </c>
      <c r="P127" s="3">
        <f>IF(Inputs!$B$28&lt;&gt;"Ready to model","PENDING INPUTS",J127+K127+P126)</f>
        <v>14587.209999999995</v>
      </c>
    </row>
    <row r="128" spans="1:16" ht="27.95" customHeight="1" x14ac:dyDescent="0.25">
      <c r="A128">
        <v>124</v>
      </c>
      <c r="B128" s="3">
        <f>IF(Inputs!$B$28&lt;&gt;"Ready to model","PENDING INPUTS",L127)</f>
        <v>0</v>
      </c>
      <c r="C128" s="3">
        <f>IF(Inputs!$B$28&lt;&gt;"Ready to model","PENDING INPUTS",M127)</f>
        <v>0</v>
      </c>
      <c r="D128" s="3">
        <f>IF(Inputs!$B$28&lt;&gt;"Ready to model","PENDING INPUTS",ROUND(B128*(Inputs!$B$17)/12,2))</f>
        <v>0</v>
      </c>
      <c r="E128" s="3">
        <f>IF(Inputs!$B$28&lt;&gt;"Ready to model","PENDING INPUTS",ROUND(C128*Inputs!$B$5/12,2))</f>
        <v>0</v>
      </c>
      <c r="F128" s="3">
        <f>IF(Inputs!$B$28&lt;&gt;"Ready to model","PENDING INPUTS",MIN(B128+D128,IF(A128&gt;=Inputs!$B$18,B128+D128,ROUND(IF(Inputs!$B$17=0,Inputs!$B$8*(1+Inputs!$B$19*Inputs!$B$20)/Inputs!$B$18,-PMT(Inputs!$B$17/12,Inputs!$B$18,Inputs!$B$8*(1+Inputs!$B$19*Inputs!$B$20))),2))))</f>
        <v>0</v>
      </c>
      <c r="G128" s="3">
        <f>IF(Inputs!$B$28&lt;&gt;"Ready to model","PENDING INPUTS",MIN(C128+E128,Inputs!$B$9))</f>
        <v>0</v>
      </c>
      <c r="H128" s="3">
        <f>IF(Inputs!$B$28&lt;&gt;"Ready to model","PENDING INPUTS",F128+G128)</f>
        <v>0</v>
      </c>
      <c r="I128" s="3">
        <f>IF(Inputs!$B$28&lt;&gt;"Ready to model","PENDING INPUTS",MAX(0,F128+G128-H128))</f>
        <v>0</v>
      </c>
      <c r="J128" s="3">
        <f>IF(Inputs!$B$28&lt;&gt;"Ready to model","PENDING INPUTS",IF(F128+G128&gt;H128,IF(F128+G128=0,0,H128*F128/(F128+G128)),MIN(B128+D128,F128+MAX(0,H128-F128-G128-IF((Inputs!$B$17)&lt;Inputs!$B$5,C128+E128-G128,0)))))</f>
        <v>0</v>
      </c>
      <c r="K128" s="3">
        <f>IF(Inputs!$B$28&lt;&gt;"Ready to model","PENDING INPUTS",MIN(C128+E128,MAX(0,H128-J128)))</f>
        <v>0</v>
      </c>
      <c r="L128" s="3">
        <f>IF(Inputs!$B$28&lt;&gt;"Ready to model","PENDING INPUTS",MAX(0,B128+D128-J128))</f>
        <v>0</v>
      </c>
      <c r="M128" s="3">
        <f>IF(Inputs!$B$28&lt;&gt;"Ready to model","PENDING INPUTS",MAX(0,C128+E128-K128))</f>
        <v>0</v>
      </c>
      <c r="N128" s="3">
        <f>IF(Inputs!$B$28&lt;&gt;"Ready to model","PENDING INPUTS",L128+M128)</f>
        <v>0</v>
      </c>
      <c r="O128" s="3">
        <f>IF(Inputs!$B$28&lt;&gt;"Ready to model","PENDING INPUTS",D128+E128+O127)</f>
        <v>4571.2099999999991</v>
      </c>
      <c r="P128" s="3">
        <f>IF(Inputs!$B$28&lt;&gt;"Ready to model","PENDING INPUTS",J128+K128+P127)</f>
        <v>14587.209999999995</v>
      </c>
    </row>
    <row r="129" spans="1:16" ht="27.95" customHeight="1" x14ac:dyDescent="0.25">
      <c r="A129">
        <v>125</v>
      </c>
      <c r="B129" s="3">
        <f>IF(Inputs!$B$28&lt;&gt;"Ready to model","PENDING INPUTS",L128)</f>
        <v>0</v>
      </c>
      <c r="C129" s="3">
        <f>IF(Inputs!$B$28&lt;&gt;"Ready to model","PENDING INPUTS",M128)</f>
        <v>0</v>
      </c>
      <c r="D129" s="3">
        <f>IF(Inputs!$B$28&lt;&gt;"Ready to model","PENDING INPUTS",ROUND(B129*(Inputs!$B$17)/12,2))</f>
        <v>0</v>
      </c>
      <c r="E129" s="3">
        <f>IF(Inputs!$B$28&lt;&gt;"Ready to model","PENDING INPUTS",ROUND(C129*Inputs!$B$5/12,2))</f>
        <v>0</v>
      </c>
      <c r="F129" s="3">
        <f>IF(Inputs!$B$28&lt;&gt;"Ready to model","PENDING INPUTS",MIN(B129+D129,IF(A129&gt;=Inputs!$B$18,B129+D129,ROUND(IF(Inputs!$B$17=0,Inputs!$B$8*(1+Inputs!$B$19*Inputs!$B$20)/Inputs!$B$18,-PMT(Inputs!$B$17/12,Inputs!$B$18,Inputs!$B$8*(1+Inputs!$B$19*Inputs!$B$20))),2))))</f>
        <v>0</v>
      </c>
      <c r="G129" s="3">
        <f>IF(Inputs!$B$28&lt;&gt;"Ready to model","PENDING INPUTS",MIN(C129+E129,Inputs!$B$9))</f>
        <v>0</v>
      </c>
      <c r="H129" s="3">
        <f>IF(Inputs!$B$28&lt;&gt;"Ready to model","PENDING INPUTS",F129+G129)</f>
        <v>0</v>
      </c>
      <c r="I129" s="3">
        <f>IF(Inputs!$B$28&lt;&gt;"Ready to model","PENDING INPUTS",MAX(0,F129+G129-H129))</f>
        <v>0</v>
      </c>
      <c r="J129" s="3">
        <f>IF(Inputs!$B$28&lt;&gt;"Ready to model","PENDING INPUTS",IF(F129+G129&gt;H129,IF(F129+G129=0,0,H129*F129/(F129+G129)),MIN(B129+D129,F129+MAX(0,H129-F129-G129-IF((Inputs!$B$17)&lt;Inputs!$B$5,C129+E129-G129,0)))))</f>
        <v>0</v>
      </c>
      <c r="K129" s="3">
        <f>IF(Inputs!$B$28&lt;&gt;"Ready to model","PENDING INPUTS",MIN(C129+E129,MAX(0,H129-J129)))</f>
        <v>0</v>
      </c>
      <c r="L129" s="3">
        <f>IF(Inputs!$B$28&lt;&gt;"Ready to model","PENDING INPUTS",MAX(0,B129+D129-J129))</f>
        <v>0</v>
      </c>
      <c r="M129" s="3">
        <f>IF(Inputs!$B$28&lt;&gt;"Ready to model","PENDING INPUTS",MAX(0,C129+E129-K129))</f>
        <v>0</v>
      </c>
      <c r="N129" s="3">
        <f>IF(Inputs!$B$28&lt;&gt;"Ready to model","PENDING INPUTS",L129+M129)</f>
        <v>0</v>
      </c>
      <c r="O129" s="3">
        <f>IF(Inputs!$B$28&lt;&gt;"Ready to model","PENDING INPUTS",D129+E129+O128)</f>
        <v>4571.2099999999991</v>
      </c>
      <c r="P129" s="3">
        <f>IF(Inputs!$B$28&lt;&gt;"Ready to model","PENDING INPUTS",J129+K129+P128)</f>
        <v>14587.209999999995</v>
      </c>
    </row>
    <row r="130" spans="1:16" ht="27.95" customHeight="1" x14ac:dyDescent="0.25">
      <c r="A130">
        <v>126</v>
      </c>
      <c r="B130" s="3">
        <f>IF(Inputs!$B$28&lt;&gt;"Ready to model","PENDING INPUTS",L129)</f>
        <v>0</v>
      </c>
      <c r="C130" s="3">
        <f>IF(Inputs!$B$28&lt;&gt;"Ready to model","PENDING INPUTS",M129)</f>
        <v>0</v>
      </c>
      <c r="D130" s="3">
        <f>IF(Inputs!$B$28&lt;&gt;"Ready to model","PENDING INPUTS",ROUND(B130*(Inputs!$B$17)/12,2))</f>
        <v>0</v>
      </c>
      <c r="E130" s="3">
        <f>IF(Inputs!$B$28&lt;&gt;"Ready to model","PENDING INPUTS",ROUND(C130*Inputs!$B$5/12,2))</f>
        <v>0</v>
      </c>
      <c r="F130" s="3">
        <f>IF(Inputs!$B$28&lt;&gt;"Ready to model","PENDING INPUTS",MIN(B130+D130,IF(A130&gt;=Inputs!$B$18,B130+D130,ROUND(IF(Inputs!$B$17=0,Inputs!$B$8*(1+Inputs!$B$19*Inputs!$B$20)/Inputs!$B$18,-PMT(Inputs!$B$17/12,Inputs!$B$18,Inputs!$B$8*(1+Inputs!$B$19*Inputs!$B$20))),2))))</f>
        <v>0</v>
      </c>
      <c r="G130" s="3">
        <f>IF(Inputs!$B$28&lt;&gt;"Ready to model","PENDING INPUTS",MIN(C130+E130,Inputs!$B$9))</f>
        <v>0</v>
      </c>
      <c r="H130" s="3">
        <f>IF(Inputs!$B$28&lt;&gt;"Ready to model","PENDING INPUTS",F130+G130)</f>
        <v>0</v>
      </c>
      <c r="I130" s="3">
        <f>IF(Inputs!$B$28&lt;&gt;"Ready to model","PENDING INPUTS",MAX(0,F130+G130-H130))</f>
        <v>0</v>
      </c>
      <c r="J130" s="3">
        <f>IF(Inputs!$B$28&lt;&gt;"Ready to model","PENDING INPUTS",IF(F130+G130&gt;H130,IF(F130+G130=0,0,H130*F130/(F130+G130)),MIN(B130+D130,F130+MAX(0,H130-F130-G130-IF((Inputs!$B$17)&lt;Inputs!$B$5,C130+E130-G130,0)))))</f>
        <v>0</v>
      </c>
      <c r="K130" s="3">
        <f>IF(Inputs!$B$28&lt;&gt;"Ready to model","PENDING INPUTS",MIN(C130+E130,MAX(0,H130-J130)))</f>
        <v>0</v>
      </c>
      <c r="L130" s="3">
        <f>IF(Inputs!$B$28&lt;&gt;"Ready to model","PENDING INPUTS",MAX(0,B130+D130-J130))</f>
        <v>0</v>
      </c>
      <c r="M130" s="3">
        <f>IF(Inputs!$B$28&lt;&gt;"Ready to model","PENDING INPUTS",MAX(0,C130+E130-K130))</f>
        <v>0</v>
      </c>
      <c r="N130" s="3">
        <f>IF(Inputs!$B$28&lt;&gt;"Ready to model","PENDING INPUTS",L130+M130)</f>
        <v>0</v>
      </c>
      <c r="O130" s="3">
        <f>IF(Inputs!$B$28&lt;&gt;"Ready to model","PENDING INPUTS",D130+E130+O129)</f>
        <v>4571.2099999999991</v>
      </c>
      <c r="P130" s="3">
        <f>IF(Inputs!$B$28&lt;&gt;"Ready to model","PENDING INPUTS",J130+K130+P129)</f>
        <v>14587.209999999995</v>
      </c>
    </row>
    <row r="131" spans="1:16" ht="27.95" customHeight="1" x14ac:dyDescent="0.25">
      <c r="A131">
        <v>127</v>
      </c>
      <c r="B131" s="3">
        <f>IF(Inputs!$B$28&lt;&gt;"Ready to model","PENDING INPUTS",L130)</f>
        <v>0</v>
      </c>
      <c r="C131" s="3">
        <f>IF(Inputs!$B$28&lt;&gt;"Ready to model","PENDING INPUTS",M130)</f>
        <v>0</v>
      </c>
      <c r="D131" s="3">
        <f>IF(Inputs!$B$28&lt;&gt;"Ready to model","PENDING INPUTS",ROUND(B131*(Inputs!$B$17)/12,2))</f>
        <v>0</v>
      </c>
      <c r="E131" s="3">
        <f>IF(Inputs!$B$28&lt;&gt;"Ready to model","PENDING INPUTS",ROUND(C131*Inputs!$B$5/12,2))</f>
        <v>0</v>
      </c>
      <c r="F131" s="3">
        <f>IF(Inputs!$B$28&lt;&gt;"Ready to model","PENDING INPUTS",MIN(B131+D131,IF(A131&gt;=Inputs!$B$18,B131+D131,ROUND(IF(Inputs!$B$17=0,Inputs!$B$8*(1+Inputs!$B$19*Inputs!$B$20)/Inputs!$B$18,-PMT(Inputs!$B$17/12,Inputs!$B$18,Inputs!$B$8*(1+Inputs!$B$19*Inputs!$B$20))),2))))</f>
        <v>0</v>
      </c>
      <c r="G131" s="3">
        <f>IF(Inputs!$B$28&lt;&gt;"Ready to model","PENDING INPUTS",MIN(C131+E131,Inputs!$B$9))</f>
        <v>0</v>
      </c>
      <c r="H131" s="3">
        <f>IF(Inputs!$B$28&lt;&gt;"Ready to model","PENDING INPUTS",F131+G131)</f>
        <v>0</v>
      </c>
      <c r="I131" s="3">
        <f>IF(Inputs!$B$28&lt;&gt;"Ready to model","PENDING INPUTS",MAX(0,F131+G131-H131))</f>
        <v>0</v>
      </c>
      <c r="J131" s="3">
        <f>IF(Inputs!$B$28&lt;&gt;"Ready to model","PENDING INPUTS",IF(F131+G131&gt;H131,IF(F131+G131=0,0,H131*F131/(F131+G131)),MIN(B131+D131,F131+MAX(0,H131-F131-G131-IF((Inputs!$B$17)&lt;Inputs!$B$5,C131+E131-G131,0)))))</f>
        <v>0</v>
      </c>
      <c r="K131" s="3">
        <f>IF(Inputs!$B$28&lt;&gt;"Ready to model","PENDING INPUTS",MIN(C131+E131,MAX(0,H131-J131)))</f>
        <v>0</v>
      </c>
      <c r="L131" s="3">
        <f>IF(Inputs!$B$28&lt;&gt;"Ready to model","PENDING INPUTS",MAX(0,B131+D131-J131))</f>
        <v>0</v>
      </c>
      <c r="M131" s="3">
        <f>IF(Inputs!$B$28&lt;&gt;"Ready to model","PENDING INPUTS",MAX(0,C131+E131-K131))</f>
        <v>0</v>
      </c>
      <c r="N131" s="3">
        <f>IF(Inputs!$B$28&lt;&gt;"Ready to model","PENDING INPUTS",L131+M131)</f>
        <v>0</v>
      </c>
      <c r="O131" s="3">
        <f>IF(Inputs!$B$28&lt;&gt;"Ready to model","PENDING INPUTS",D131+E131+O130)</f>
        <v>4571.2099999999991</v>
      </c>
      <c r="P131" s="3">
        <f>IF(Inputs!$B$28&lt;&gt;"Ready to model","PENDING INPUTS",J131+K131+P130)</f>
        <v>14587.209999999995</v>
      </c>
    </row>
    <row r="132" spans="1:16" ht="27.95" customHeight="1" x14ac:dyDescent="0.25">
      <c r="A132">
        <v>128</v>
      </c>
      <c r="B132" s="3">
        <f>IF(Inputs!$B$28&lt;&gt;"Ready to model","PENDING INPUTS",L131)</f>
        <v>0</v>
      </c>
      <c r="C132" s="3">
        <f>IF(Inputs!$B$28&lt;&gt;"Ready to model","PENDING INPUTS",M131)</f>
        <v>0</v>
      </c>
      <c r="D132" s="3">
        <f>IF(Inputs!$B$28&lt;&gt;"Ready to model","PENDING INPUTS",ROUND(B132*(Inputs!$B$17)/12,2))</f>
        <v>0</v>
      </c>
      <c r="E132" s="3">
        <f>IF(Inputs!$B$28&lt;&gt;"Ready to model","PENDING INPUTS",ROUND(C132*Inputs!$B$5/12,2))</f>
        <v>0</v>
      </c>
      <c r="F132" s="3">
        <f>IF(Inputs!$B$28&lt;&gt;"Ready to model","PENDING INPUTS",MIN(B132+D132,IF(A132&gt;=Inputs!$B$18,B132+D132,ROUND(IF(Inputs!$B$17=0,Inputs!$B$8*(1+Inputs!$B$19*Inputs!$B$20)/Inputs!$B$18,-PMT(Inputs!$B$17/12,Inputs!$B$18,Inputs!$B$8*(1+Inputs!$B$19*Inputs!$B$20))),2))))</f>
        <v>0</v>
      </c>
      <c r="G132" s="3">
        <f>IF(Inputs!$B$28&lt;&gt;"Ready to model","PENDING INPUTS",MIN(C132+E132,Inputs!$B$9))</f>
        <v>0</v>
      </c>
      <c r="H132" s="3">
        <f>IF(Inputs!$B$28&lt;&gt;"Ready to model","PENDING INPUTS",F132+G132)</f>
        <v>0</v>
      </c>
      <c r="I132" s="3">
        <f>IF(Inputs!$B$28&lt;&gt;"Ready to model","PENDING INPUTS",MAX(0,F132+G132-H132))</f>
        <v>0</v>
      </c>
      <c r="J132" s="3">
        <f>IF(Inputs!$B$28&lt;&gt;"Ready to model","PENDING INPUTS",IF(F132+G132&gt;H132,IF(F132+G132=0,0,H132*F132/(F132+G132)),MIN(B132+D132,F132+MAX(0,H132-F132-G132-IF((Inputs!$B$17)&lt;Inputs!$B$5,C132+E132-G132,0)))))</f>
        <v>0</v>
      </c>
      <c r="K132" s="3">
        <f>IF(Inputs!$B$28&lt;&gt;"Ready to model","PENDING INPUTS",MIN(C132+E132,MAX(0,H132-J132)))</f>
        <v>0</v>
      </c>
      <c r="L132" s="3">
        <f>IF(Inputs!$B$28&lt;&gt;"Ready to model","PENDING INPUTS",MAX(0,B132+D132-J132))</f>
        <v>0</v>
      </c>
      <c r="M132" s="3">
        <f>IF(Inputs!$B$28&lt;&gt;"Ready to model","PENDING INPUTS",MAX(0,C132+E132-K132))</f>
        <v>0</v>
      </c>
      <c r="N132" s="3">
        <f>IF(Inputs!$B$28&lt;&gt;"Ready to model","PENDING INPUTS",L132+M132)</f>
        <v>0</v>
      </c>
      <c r="O132" s="3">
        <f>IF(Inputs!$B$28&lt;&gt;"Ready to model","PENDING INPUTS",D132+E132+O131)</f>
        <v>4571.2099999999991</v>
      </c>
      <c r="P132" s="3">
        <f>IF(Inputs!$B$28&lt;&gt;"Ready to model","PENDING INPUTS",J132+K132+P131)</f>
        <v>14587.209999999995</v>
      </c>
    </row>
    <row r="133" spans="1:16" ht="27.95" customHeight="1" x14ac:dyDescent="0.25">
      <c r="A133">
        <v>129</v>
      </c>
      <c r="B133" s="3">
        <f>IF(Inputs!$B$28&lt;&gt;"Ready to model","PENDING INPUTS",L132)</f>
        <v>0</v>
      </c>
      <c r="C133" s="3">
        <f>IF(Inputs!$B$28&lt;&gt;"Ready to model","PENDING INPUTS",M132)</f>
        <v>0</v>
      </c>
      <c r="D133" s="3">
        <f>IF(Inputs!$B$28&lt;&gt;"Ready to model","PENDING INPUTS",ROUND(B133*(Inputs!$B$17)/12,2))</f>
        <v>0</v>
      </c>
      <c r="E133" s="3">
        <f>IF(Inputs!$B$28&lt;&gt;"Ready to model","PENDING INPUTS",ROUND(C133*Inputs!$B$5/12,2))</f>
        <v>0</v>
      </c>
      <c r="F133" s="3">
        <f>IF(Inputs!$B$28&lt;&gt;"Ready to model","PENDING INPUTS",MIN(B133+D133,IF(A133&gt;=Inputs!$B$18,B133+D133,ROUND(IF(Inputs!$B$17=0,Inputs!$B$8*(1+Inputs!$B$19*Inputs!$B$20)/Inputs!$B$18,-PMT(Inputs!$B$17/12,Inputs!$B$18,Inputs!$B$8*(1+Inputs!$B$19*Inputs!$B$20))),2))))</f>
        <v>0</v>
      </c>
      <c r="G133" s="3">
        <f>IF(Inputs!$B$28&lt;&gt;"Ready to model","PENDING INPUTS",MIN(C133+E133,Inputs!$B$9))</f>
        <v>0</v>
      </c>
      <c r="H133" s="3">
        <f>IF(Inputs!$B$28&lt;&gt;"Ready to model","PENDING INPUTS",F133+G133)</f>
        <v>0</v>
      </c>
      <c r="I133" s="3">
        <f>IF(Inputs!$B$28&lt;&gt;"Ready to model","PENDING INPUTS",MAX(0,F133+G133-H133))</f>
        <v>0</v>
      </c>
      <c r="J133" s="3">
        <f>IF(Inputs!$B$28&lt;&gt;"Ready to model","PENDING INPUTS",IF(F133+G133&gt;H133,IF(F133+G133=0,0,H133*F133/(F133+G133)),MIN(B133+D133,F133+MAX(0,H133-F133-G133-IF((Inputs!$B$17)&lt;Inputs!$B$5,C133+E133-G133,0)))))</f>
        <v>0</v>
      </c>
      <c r="K133" s="3">
        <f>IF(Inputs!$B$28&lt;&gt;"Ready to model","PENDING INPUTS",MIN(C133+E133,MAX(0,H133-J133)))</f>
        <v>0</v>
      </c>
      <c r="L133" s="3">
        <f>IF(Inputs!$B$28&lt;&gt;"Ready to model","PENDING INPUTS",MAX(0,B133+D133-J133))</f>
        <v>0</v>
      </c>
      <c r="M133" s="3">
        <f>IF(Inputs!$B$28&lt;&gt;"Ready to model","PENDING INPUTS",MAX(0,C133+E133-K133))</f>
        <v>0</v>
      </c>
      <c r="N133" s="3">
        <f>IF(Inputs!$B$28&lt;&gt;"Ready to model","PENDING INPUTS",L133+M133)</f>
        <v>0</v>
      </c>
      <c r="O133" s="3">
        <f>IF(Inputs!$B$28&lt;&gt;"Ready to model","PENDING INPUTS",D133+E133+O132)</f>
        <v>4571.2099999999991</v>
      </c>
      <c r="P133" s="3">
        <f>IF(Inputs!$B$28&lt;&gt;"Ready to model","PENDING INPUTS",J133+K133+P132)</f>
        <v>14587.209999999995</v>
      </c>
    </row>
    <row r="134" spans="1:16" ht="27.95" customHeight="1" x14ac:dyDescent="0.25">
      <c r="A134">
        <v>130</v>
      </c>
      <c r="B134" s="3">
        <f>IF(Inputs!$B$28&lt;&gt;"Ready to model","PENDING INPUTS",L133)</f>
        <v>0</v>
      </c>
      <c r="C134" s="3">
        <f>IF(Inputs!$B$28&lt;&gt;"Ready to model","PENDING INPUTS",M133)</f>
        <v>0</v>
      </c>
      <c r="D134" s="3">
        <f>IF(Inputs!$B$28&lt;&gt;"Ready to model","PENDING INPUTS",ROUND(B134*(Inputs!$B$17)/12,2))</f>
        <v>0</v>
      </c>
      <c r="E134" s="3">
        <f>IF(Inputs!$B$28&lt;&gt;"Ready to model","PENDING INPUTS",ROUND(C134*Inputs!$B$5/12,2))</f>
        <v>0</v>
      </c>
      <c r="F134" s="3">
        <f>IF(Inputs!$B$28&lt;&gt;"Ready to model","PENDING INPUTS",MIN(B134+D134,IF(A134&gt;=Inputs!$B$18,B134+D134,ROUND(IF(Inputs!$B$17=0,Inputs!$B$8*(1+Inputs!$B$19*Inputs!$B$20)/Inputs!$B$18,-PMT(Inputs!$B$17/12,Inputs!$B$18,Inputs!$B$8*(1+Inputs!$B$19*Inputs!$B$20))),2))))</f>
        <v>0</v>
      </c>
      <c r="G134" s="3">
        <f>IF(Inputs!$B$28&lt;&gt;"Ready to model","PENDING INPUTS",MIN(C134+E134,Inputs!$B$9))</f>
        <v>0</v>
      </c>
      <c r="H134" s="3">
        <f>IF(Inputs!$B$28&lt;&gt;"Ready to model","PENDING INPUTS",F134+G134)</f>
        <v>0</v>
      </c>
      <c r="I134" s="3">
        <f>IF(Inputs!$B$28&lt;&gt;"Ready to model","PENDING INPUTS",MAX(0,F134+G134-H134))</f>
        <v>0</v>
      </c>
      <c r="J134" s="3">
        <f>IF(Inputs!$B$28&lt;&gt;"Ready to model","PENDING INPUTS",IF(F134+G134&gt;H134,IF(F134+G134=0,0,H134*F134/(F134+G134)),MIN(B134+D134,F134+MAX(0,H134-F134-G134-IF((Inputs!$B$17)&lt;Inputs!$B$5,C134+E134-G134,0)))))</f>
        <v>0</v>
      </c>
      <c r="K134" s="3">
        <f>IF(Inputs!$B$28&lt;&gt;"Ready to model","PENDING INPUTS",MIN(C134+E134,MAX(0,H134-J134)))</f>
        <v>0</v>
      </c>
      <c r="L134" s="3">
        <f>IF(Inputs!$B$28&lt;&gt;"Ready to model","PENDING INPUTS",MAX(0,B134+D134-J134))</f>
        <v>0</v>
      </c>
      <c r="M134" s="3">
        <f>IF(Inputs!$B$28&lt;&gt;"Ready to model","PENDING INPUTS",MAX(0,C134+E134-K134))</f>
        <v>0</v>
      </c>
      <c r="N134" s="3">
        <f>IF(Inputs!$B$28&lt;&gt;"Ready to model","PENDING INPUTS",L134+M134)</f>
        <v>0</v>
      </c>
      <c r="O134" s="3">
        <f>IF(Inputs!$B$28&lt;&gt;"Ready to model","PENDING INPUTS",D134+E134+O133)</f>
        <v>4571.2099999999991</v>
      </c>
      <c r="P134" s="3">
        <f>IF(Inputs!$B$28&lt;&gt;"Ready to model","PENDING INPUTS",J134+K134+P133)</f>
        <v>14587.209999999995</v>
      </c>
    </row>
    <row r="135" spans="1:16" ht="27.95" customHeight="1" x14ac:dyDescent="0.25">
      <c r="A135">
        <v>131</v>
      </c>
      <c r="B135" s="3">
        <f>IF(Inputs!$B$28&lt;&gt;"Ready to model","PENDING INPUTS",L134)</f>
        <v>0</v>
      </c>
      <c r="C135" s="3">
        <f>IF(Inputs!$B$28&lt;&gt;"Ready to model","PENDING INPUTS",M134)</f>
        <v>0</v>
      </c>
      <c r="D135" s="3">
        <f>IF(Inputs!$B$28&lt;&gt;"Ready to model","PENDING INPUTS",ROUND(B135*(Inputs!$B$17)/12,2))</f>
        <v>0</v>
      </c>
      <c r="E135" s="3">
        <f>IF(Inputs!$B$28&lt;&gt;"Ready to model","PENDING INPUTS",ROUND(C135*Inputs!$B$5/12,2))</f>
        <v>0</v>
      </c>
      <c r="F135" s="3">
        <f>IF(Inputs!$B$28&lt;&gt;"Ready to model","PENDING INPUTS",MIN(B135+D135,IF(A135&gt;=Inputs!$B$18,B135+D135,ROUND(IF(Inputs!$B$17=0,Inputs!$B$8*(1+Inputs!$B$19*Inputs!$B$20)/Inputs!$B$18,-PMT(Inputs!$B$17/12,Inputs!$B$18,Inputs!$B$8*(1+Inputs!$B$19*Inputs!$B$20))),2))))</f>
        <v>0</v>
      </c>
      <c r="G135" s="3">
        <f>IF(Inputs!$B$28&lt;&gt;"Ready to model","PENDING INPUTS",MIN(C135+E135,Inputs!$B$9))</f>
        <v>0</v>
      </c>
      <c r="H135" s="3">
        <f>IF(Inputs!$B$28&lt;&gt;"Ready to model","PENDING INPUTS",F135+G135)</f>
        <v>0</v>
      </c>
      <c r="I135" s="3">
        <f>IF(Inputs!$B$28&lt;&gt;"Ready to model","PENDING INPUTS",MAX(0,F135+G135-H135))</f>
        <v>0</v>
      </c>
      <c r="J135" s="3">
        <f>IF(Inputs!$B$28&lt;&gt;"Ready to model","PENDING INPUTS",IF(F135+G135&gt;H135,IF(F135+G135=0,0,H135*F135/(F135+G135)),MIN(B135+D135,F135+MAX(0,H135-F135-G135-IF((Inputs!$B$17)&lt;Inputs!$B$5,C135+E135-G135,0)))))</f>
        <v>0</v>
      </c>
      <c r="K135" s="3">
        <f>IF(Inputs!$B$28&lt;&gt;"Ready to model","PENDING INPUTS",MIN(C135+E135,MAX(0,H135-J135)))</f>
        <v>0</v>
      </c>
      <c r="L135" s="3">
        <f>IF(Inputs!$B$28&lt;&gt;"Ready to model","PENDING INPUTS",MAX(0,B135+D135-J135))</f>
        <v>0</v>
      </c>
      <c r="M135" s="3">
        <f>IF(Inputs!$B$28&lt;&gt;"Ready to model","PENDING INPUTS",MAX(0,C135+E135-K135))</f>
        <v>0</v>
      </c>
      <c r="N135" s="3">
        <f>IF(Inputs!$B$28&lt;&gt;"Ready to model","PENDING INPUTS",L135+M135)</f>
        <v>0</v>
      </c>
      <c r="O135" s="3">
        <f>IF(Inputs!$B$28&lt;&gt;"Ready to model","PENDING INPUTS",D135+E135+O134)</f>
        <v>4571.2099999999991</v>
      </c>
      <c r="P135" s="3">
        <f>IF(Inputs!$B$28&lt;&gt;"Ready to model","PENDING INPUTS",J135+K135+P134)</f>
        <v>14587.209999999995</v>
      </c>
    </row>
    <row r="136" spans="1:16" ht="27.95" customHeight="1" x14ac:dyDescent="0.25">
      <c r="A136">
        <v>132</v>
      </c>
      <c r="B136" s="3">
        <f>IF(Inputs!$B$28&lt;&gt;"Ready to model","PENDING INPUTS",L135)</f>
        <v>0</v>
      </c>
      <c r="C136" s="3">
        <f>IF(Inputs!$B$28&lt;&gt;"Ready to model","PENDING INPUTS",M135)</f>
        <v>0</v>
      </c>
      <c r="D136" s="3">
        <f>IF(Inputs!$B$28&lt;&gt;"Ready to model","PENDING INPUTS",ROUND(B136*(Inputs!$B$17)/12,2))</f>
        <v>0</v>
      </c>
      <c r="E136" s="3">
        <f>IF(Inputs!$B$28&lt;&gt;"Ready to model","PENDING INPUTS",ROUND(C136*Inputs!$B$5/12,2))</f>
        <v>0</v>
      </c>
      <c r="F136" s="3">
        <f>IF(Inputs!$B$28&lt;&gt;"Ready to model","PENDING INPUTS",MIN(B136+D136,IF(A136&gt;=Inputs!$B$18,B136+D136,ROUND(IF(Inputs!$B$17=0,Inputs!$B$8*(1+Inputs!$B$19*Inputs!$B$20)/Inputs!$B$18,-PMT(Inputs!$B$17/12,Inputs!$B$18,Inputs!$B$8*(1+Inputs!$B$19*Inputs!$B$20))),2))))</f>
        <v>0</v>
      </c>
      <c r="G136" s="3">
        <f>IF(Inputs!$B$28&lt;&gt;"Ready to model","PENDING INPUTS",MIN(C136+E136,Inputs!$B$9))</f>
        <v>0</v>
      </c>
      <c r="H136" s="3">
        <f>IF(Inputs!$B$28&lt;&gt;"Ready to model","PENDING INPUTS",F136+G136)</f>
        <v>0</v>
      </c>
      <c r="I136" s="3">
        <f>IF(Inputs!$B$28&lt;&gt;"Ready to model","PENDING INPUTS",MAX(0,F136+G136-H136))</f>
        <v>0</v>
      </c>
      <c r="J136" s="3">
        <f>IF(Inputs!$B$28&lt;&gt;"Ready to model","PENDING INPUTS",IF(F136+G136&gt;H136,IF(F136+G136=0,0,H136*F136/(F136+G136)),MIN(B136+D136,F136+MAX(0,H136-F136-G136-IF((Inputs!$B$17)&lt;Inputs!$B$5,C136+E136-G136,0)))))</f>
        <v>0</v>
      </c>
      <c r="K136" s="3">
        <f>IF(Inputs!$B$28&lt;&gt;"Ready to model","PENDING INPUTS",MIN(C136+E136,MAX(0,H136-J136)))</f>
        <v>0</v>
      </c>
      <c r="L136" s="3">
        <f>IF(Inputs!$B$28&lt;&gt;"Ready to model","PENDING INPUTS",MAX(0,B136+D136-J136))</f>
        <v>0</v>
      </c>
      <c r="M136" s="3">
        <f>IF(Inputs!$B$28&lt;&gt;"Ready to model","PENDING INPUTS",MAX(0,C136+E136-K136))</f>
        <v>0</v>
      </c>
      <c r="N136" s="3">
        <f>IF(Inputs!$B$28&lt;&gt;"Ready to model","PENDING INPUTS",L136+M136)</f>
        <v>0</v>
      </c>
      <c r="O136" s="3">
        <f>IF(Inputs!$B$28&lt;&gt;"Ready to model","PENDING INPUTS",D136+E136+O135)</f>
        <v>4571.2099999999991</v>
      </c>
      <c r="P136" s="3">
        <f>IF(Inputs!$B$28&lt;&gt;"Ready to model","PENDING INPUTS",J136+K136+P135)</f>
        <v>14587.209999999995</v>
      </c>
    </row>
    <row r="137" spans="1:16" ht="27.95" customHeight="1" x14ac:dyDescent="0.25">
      <c r="A137">
        <v>133</v>
      </c>
      <c r="B137" s="3">
        <f>IF(Inputs!$B$28&lt;&gt;"Ready to model","PENDING INPUTS",L136)</f>
        <v>0</v>
      </c>
      <c r="C137" s="3">
        <f>IF(Inputs!$B$28&lt;&gt;"Ready to model","PENDING INPUTS",M136)</f>
        <v>0</v>
      </c>
      <c r="D137" s="3">
        <f>IF(Inputs!$B$28&lt;&gt;"Ready to model","PENDING INPUTS",ROUND(B137*(Inputs!$B$17)/12,2))</f>
        <v>0</v>
      </c>
      <c r="E137" s="3">
        <f>IF(Inputs!$B$28&lt;&gt;"Ready to model","PENDING INPUTS",ROUND(C137*Inputs!$B$5/12,2))</f>
        <v>0</v>
      </c>
      <c r="F137" s="3">
        <f>IF(Inputs!$B$28&lt;&gt;"Ready to model","PENDING INPUTS",MIN(B137+D137,IF(A137&gt;=Inputs!$B$18,B137+D137,ROUND(IF(Inputs!$B$17=0,Inputs!$B$8*(1+Inputs!$B$19*Inputs!$B$20)/Inputs!$B$18,-PMT(Inputs!$B$17/12,Inputs!$B$18,Inputs!$B$8*(1+Inputs!$B$19*Inputs!$B$20))),2))))</f>
        <v>0</v>
      </c>
      <c r="G137" s="3">
        <f>IF(Inputs!$B$28&lt;&gt;"Ready to model","PENDING INPUTS",MIN(C137+E137,Inputs!$B$9))</f>
        <v>0</v>
      </c>
      <c r="H137" s="3">
        <f>IF(Inputs!$B$28&lt;&gt;"Ready to model","PENDING INPUTS",F137+G137)</f>
        <v>0</v>
      </c>
      <c r="I137" s="3">
        <f>IF(Inputs!$B$28&lt;&gt;"Ready to model","PENDING INPUTS",MAX(0,F137+G137-H137))</f>
        <v>0</v>
      </c>
      <c r="J137" s="3">
        <f>IF(Inputs!$B$28&lt;&gt;"Ready to model","PENDING INPUTS",IF(F137+G137&gt;H137,IF(F137+G137=0,0,H137*F137/(F137+G137)),MIN(B137+D137,F137+MAX(0,H137-F137-G137-IF((Inputs!$B$17)&lt;Inputs!$B$5,C137+E137-G137,0)))))</f>
        <v>0</v>
      </c>
      <c r="K137" s="3">
        <f>IF(Inputs!$B$28&lt;&gt;"Ready to model","PENDING INPUTS",MIN(C137+E137,MAX(0,H137-J137)))</f>
        <v>0</v>
      </c>
      <c r="L137" s="3">
        <f>IF(Inputs!$B$28&lt;&gt;"Ready to model","PENDING INPUTS",MAX(0,B137+D137-J137))</f>
        <v>0</v>
      </c>
      <c r="M137" s="3">
        <f>IF(Inputs!$B$28&lt;&gt;"Ready to model","PENDING INPUTS",MAX(0,C137+E137-K137))</f>
        <v>0</v>
      </c>
      <c r="N137" s="3">
        <f>IF(Inputs!$B$28&lt;&gt;"Ready to model","PENDING INPUTS",L137+M137)</f>
        <v>0</v>
      </c>
      <c r="O137" s="3">
        <f>IF(Inputs!$B$28&lt;&gt;"Ready to model","PENDING INPUTS",D137+E137+O136)</f>
        <v>4571.2099999999991</v>
      </c>
      <c r="P137" s="3">
        <f>IF(Inputs!$B$28&lt;&gt;"Ready to model","PENDING INPUTS",J137+K137+P136)</f>
        <v>14587.209999999995</v>
      </c>
    </row>
    <row r="138" spans="1:16" ht="27.95" customHeight="1" x14ac:dyDescent="0.25">
      <c r="A138">
        <v>134</v>
      </c>
      <c r="B138" s="3">
        <f>IF(Inputs!$B$28&lt;&gt;"Ready to model","PENDING INPUTS",L137)</f>
        <v>0</v>
      </c>
      <c r="C138" s="3">
        <f>IF(Inputs!$B$28&lt;&gt;"Ready to model","PENDING INPUTS",M137)</f>
        <v>0</v>
      </c>
      <c r="D138" s="3">
        <f>IF(Inputs!$B$28&lt;&gt;"Ready to model","PENDING INPUTS",ROUND(B138*(Inputs!$B$17)/12,2))</f>
        <v>0</v>
      </c>
      <c r="E138" s="3">
        <f>IF(Inputs!$B$28&lt;&gt;"Ready to model","PENDING INPUTS",ROUND(C138*Inputs!$B$5/12,2))</f>
        <v>0</v>
      </c>
      <c r="F138" s="3">
        <f>IF(Inputs!$B$28&lt;&gt;"Ready to model","PENDING INPUTS",MIN(B138+D138,IF(A138&gt;=Inputs!$B$18,B138+D138,ROUND(IF(Inputs!$B$17=0,Inputs!$B$8*(1+Inputs!$B$19*Inputs!$B$20)/Inputs!$B$18,-PMT(Inputs!$B$17/12,Inputs!$B$18,Inputs!$B$8*(1+Inputs!$B$19*Inputs!$B$20))),2))))</f>
        <v>0</v>
      </c>
      <c r="G138" s="3">
        <f>IF(Inputs!$B$28&lt;&gt;"Ready to model","PENDING INPUTS",MIN(C138+E138,Inputs!$B$9))</f>
        <v>0</v>
      </c>
      <c r="H138" s="3">
        <f>IF(Inputs!$B$28&lt;&gt;"Ready to model","PENDING INPUTS",F138+G138)</f>
        <v>0</v>
      </c>
      <c r="I138" s="3">
        <f>IF(Inputs!$B$28&lt;&gt;"Ready to model","PENDING INPUTS",MAX(0,F138+G138-H138))</f>
        <v>0</v>
      </c>
      <c r="J138" s="3">
        <f>IF(Inputs!$B$28&lt;&gt;"Ready to model","PENDING INPUTS",IF(F138+G138&gt;H138,IF(F138+G138=0,0,H138*F138/(F138+G138)),MIN(B138+D138,F138+MAX(0,H138-F138-G138-IF((Inputs!$B$17)&lt;Inputs!$B$5,C138+E138-G138,0)))))</f>
        <v>0</v>
      </c>
      <c r="K138" s="3">
        <f>IF(Inputs!$B$28&lt;&gt;"Ready to model","PENDING INPUTS",MIN(C138+E138,MAX(0,H138-J138)))</f>
        <v>0</v>
      </c>
      <c r="L138" s="3">
        <f>IF(Inputs!$B$28&lt;&gt;"Ready to model","PENDING INPUTS",MAX(0,B138+D138-J138))</f>
        <v>0</v>
      </c>
      <c r="M138" s="3">
        <f>IF(Inputs!$B$28&lt;&gt;"Ready to model","PENDING INPUTS",MAX(0,C138+E138-K138))</f>
        <v>0</v>
      </c>
      <c r="N138" s="3">
        <f>IF(Inputs!$B$28&lt;&gt;"Ready to model","PENDING INPUTS",L138+M138)</f>
        <v>0</v>
      </c>
      <c r="O138" s="3">
        <f>IF(Inputs!$B$28&lt;&gt;"Ready to model","PENDING INPUTS",D138+E138+O137)</f>
        <v>4571.2099999999991</v>
      </c>
      <c r="P138" s="3">
        <f>IF(Inputs!$B$28&lt;&gt;"Ready to model","PENDING INPUTS",J138+K138+P137)</f>
        <v>14587.209999999995</v>
      </c>
    </row>
    <row r="139" spans="1:16" ht="27.95" customHeight="1" x14ac:dyDescent="0.25">
      <c r="A139">
        <v>135</v>
      </c>
      <c r="B139" s="3">
        <f>IF(Inputs!$B$28&lt;&gt;"Ready to model","PENDING INPUTS",L138)</f>
        <v>0</v>
      </c>
      <c r="C139" s="3">
        <f>IF(Inputs!$B$28&lt;&gt;"Ready to model","PENDING INPUTS",M138)</f>
        <v>0</v>
      </c>
      <c r="D139" s="3">
        <f>IF(Inputs!$B$28&lt;&gt;"Ready to model","PENDING INPUTS",ROUND(B139*(Inputs!$B$17)/12,2))</f>
        <v>0</v>
      </c>
      <c r="E139" s="3">
        <f>IF(Inputs!$B$28&lt;&gt;"Ready to model","PENDING INPUTS",ROUND(C139*Inputs!$B$5/12,2))</f>
        <v>0</v>
      </c>
      <c r="F139" s="3">
        <f>IF(Inputs!$B$28&lt;&gt;"Ready to model","PENDING INPUTS",MIN(B139+D139,IF(A139&gt;=Inputs!$B$18,B139+D139,ROUND(IF(Inputs!$B$17=0,Inputs!$B$8*(1+Inputs!$B$19*Inputs!$B$20)/Inputs!$B$18,-PMT(Inputs!$B$17/12,Inputs!$B$18,Inputs!$B$8*(1+Inputs!$B$19*Inputs!$B$20))),2))))</f>
        <v>0</v>
      </c>
      <c r="G139" s="3">
        <f>IF(Inputs!$B$28&lt;&gt;"Ready to model","PENDING INPUTS",MIN(C139+E139,Inputs!$B$9))</f>
        <v>0</v>
      </c>
      <c r="H139" s="3">
        <f>IF(Inputs!$B$28&lt;&gt;"Ready to model","PENDING INPUTS",F139+G139)</f>
        <v>0</v>
      </c>
      <c r="I139" s="3">
        <f>IF(Inputs!$B$28&lt;&gt;"Ready to model","PENDING INPUTS",MAX(0,F139+G139-H139))</f>
        <v>0</v>
      </c>
      <c r="J139" s="3">
        <f>IF(Inputs!$B$28&lt;&gt;"Ready to model","PENDING INPUTS",IF(F139+G139&gt;H139,IF(F139+G139=0,0,H139*F139/(F139+G139)),MIN(B139+D139,F139+MAX(0,H139-F139-G139-IF((Inputs!$B$17)&lt;Inputs!$B$5,C139+E139-G139,0)))))</f>
        <v>0</v>
      </c>
      <c r="K139" s="3">
        <f>IF(Inputs!$B$28&lt;&gt;"Ready to model","PENDING INPUTS",MIN(C139+E139,MAX(0,H139-J139)))</f>
        <v>0</v>
      </c>
      <c r="L139" s="3">
        <f>IF(Inputs!$B$28&lt;&gt;"Ready to model","PENDING INPUTS",MAX(0,B139+D139-J139))</f>
        <v>0</v>
      </c>
      <c r="M139" s="3">
        <f>IF(Inputs!$B$28&lt;&gt;"Ready to model","PENDING INPUTS",MAX(0,C139+E139-K139))</f>
        <v>0</v>
      </c>
      <c r="N139" s="3">
        <f>IF(Inputs!$B$28&lt;&gt;"Ready to model","PENDING INPUTS",L139+M139)</f>
        <v>0</v>
      </c>
      <c r="O139" s="3">
        <f>IF(Inputs!$B$28&lt;&gt;"Ready to model","PENDING INPUTS",D139+E139+O138)</f>
        <v>4571.2099999999991</v>
      </c>
      <c r="P139" s="3">
        <f>IF(Inputs!$B$28&lt;&gt;"Ready to model","PENDING INPUTS",J139+K139+P138)</f>
        <v>14587.209999999995</v>
      </c>
    </row>
    <row r="140" spans="1:16" ht="27.95" customHeight="1" x14ac:dyDescent="0.25">
      <c r="A140">
        <v>136</v>
      </c>
      <c r="B140" s="3">
        <f>IF(Inputs!$B$28&lt;&gt;"Ready to model","PENDING INPUTS",L139)</f>
        <v>0</v>
      </c>
      <c r="C140" s="3">
        <f>IF(Inputs!$B$28&lt;&gt;"Ready to model","PENDING INPUTS",M139)</f>
        <v>0</v>
      </c>
      <c r="D140" s="3">
        <f>IF(Inputs!$B$28&lt;&gt;"Ready to model","PENDING INPUTS",ROUND(B140*(Inputs!$B$17)/12,2))</f>
        <v>0</v>
      </c>
      <c r="E140" s="3">
        <f>IF(Inputs!$B$28&lt;&gt;"Ready to model","PENDING INPUTS",ROUND(C140*Inputs!$B$5/12,2))</f>
        <v>0</v>
      </c>
      <c r="F140" s="3">
        <f>IF(Inputs!$B$28&lt;&gt;"Ready to model","PENDING INPUTS",MIN(B140+D140,IF(A140&gt;=Inputs!$B$18,B140+D140,ROUND(IF(Inputs!$B$17=0,Inputs!$B$8*(1+Inputs!$B$19*Inputs!$B$20)/Inputs!$B$18,-PMT(Inputs!$B$17/12,Inputs!$B$18,Inputs!$B$8*(1+Inputs!$B$19*Inputs!$B$20))),2))))</f>
        <v>0</v>
      </c>
      <c r="G140" s="3">
        <f>IF(Inputs!$B$28&lt;&gt;"Ready to model","PENDING INPUTS",MIN(C140+E140,Inputs!$B$9))</f>
        <v>0</v>
      </c>
      <c r="H140" s="3">
        <f>IF(Inputs!$B$28&lt;&gt;"Ready to model","PENDING INPUTS",F140+G140)</f>
        <v>0</v>
      </c>
      <c r="I140" s="3">
        <f>IF(Inputs!$B$28&lt;&gt;"Ready to model","PENDING INPUTS",MAX(0,F140+G140-H140))</f>
        <v>0</v>
      </c>
      <c r="J140" s="3">
        <f>IF(Inputs!$B$28&lt;&gt;"Ready to model","PENDING INPUTS",IF(F140+G140&gt;H140,IF(F140+G140=0,0,H140*F140/(F140+G140)),MIN(B140+D140,F140+MAX(0,H140-F140-G140-IF((Inputs!$B$17)&lt;Inputs!$B$5,C140+E140-G140,0)))))</f>
        <v>0</v>
      </c>
      <c r="K140" s="3">
        <f>IF(Inputs!$B$28&lt;&gt;"Ready to model","PENDING INPUTS",MIN(C140+E140,MAX(0,H140-J140)))</f>
        <v>0</v>
      </c>
      <c r="L140" s="3">
        <f>IF(Inputs!$B$28&lt;&gt;"Ready to model","PENDING INPUTS",MAX(0,B140+D140-J140))</f>
        <v>0</v>
      </c>
      <c r="M140" s="3">
        <f>IF(Inputs!$B$28&lt;&gt;"Ready to model","PENDING INPUTS",MAX(0,C140+E140-K140))</f>
        <v>0</v>
      </c>
      <c r="N140" s="3">
        <f>IF(Inputs!$B$28&lt;&gt;"Ready to model","PENDING INPUTS",L140+M140)</f>
        <v>0</v>
      </c>
      <c r="O140" s="3">
        <f>IF(Inputs!$B$28&lt;&gt;"Ready to model","PENDING INPUTS",D140+E140+O139)</f>
        <v>4571.2099999999991</v>
      </c>
      <c r="P140" s="3">
        <f>IF(Inputs!$B$28&lt;&gt;"Ready to model","PENDING INPUTS",J140+K140+P139)</f>
        <v>14587.209999999995</v>
      </c>
    </row>
    <row r="141" spans="1:16" ht="27.95" customHeight="1" x14ac:dyDescent="0.25">
      <c r="A141">
        <v>137</v>
      </c>
      <c r="B141" s="3">
        <f>IF(Inputs!$B$28&lt;&gt;"Ready to model","PENDING INPUTS",L140)</f>
        <v>0</v>
      </c>
      <c r="C141" s="3">
        <f>IF(Inputs!$B$28&lt;&gt;"Ready to model","PENDING INPUTS",M140)</f>
        <v>0</v>
      </c>
      <c r="D141" s="3">
        <f>IF(Inputs!$B$28&lt;&gt;"Ready to model","PENDING INPUTS",ROUND(B141*(Inputs!$B$17)/12,2))</f>
        <v>0</v>
      </c>
      <c r="E141" s="3">
        <f>IF(Inputs!$B$28&lt;&gt;"Ready to model","PENDING INPUTS",ROUND(C141*Inputs!$B$5/12,2))</f>
        <v>0</v>
      </c>
      <c r="F141" s="3">
        <f>IF(Inputs!$B$28&lt;&gt;"Ready to model","PENDING INPUTS",MIN(B141+D141,IF(A141&gt;=Inputs!$B$18,B141+D141,ROUND(IF(Inputs!$B$17=0,Inputs!$B$8*(1+Inputs!$B$19*Inputs!$B$20)/Inputs!$B$18,-PMT(Inputs!$B$17/12,Inputs!$B$18,Inputs!$B$8*(1+Inputs!$B$19*Inputs!$B$20))),2))))</f>
        <v>0</v>
      </c>
      <c r="G141" s="3">
        <f>IF(Inputs!$B$28&lt;&gt;"Ready to model","PENDING INPUTS",MIN(C141+E141,Inputs!$B$9))</f>
        <v>0</v>
      </c>
      <c r="H141" s="3">
        <f>IF(Inputs!$B$28&lt;&gt;"Ready to model","PENDING INPUTS",F141+G141)</f>
        <v>0</v>
      </c>
      <c r="I141" s="3">
        <f>IF(Inputs!$B$28&lt;&gt;"Ready to model","PENDING INPUTS",MAX(0,F141+G141-H141))</f>
        <v>0</v>
      </c>
      <c r="J141" s="3">
        <f>IF(Inputs!$B$28&lt;&gt;"Ready to model","PENDING INPUTS",IF(F141+G141&gt;H141,IF(F141+G141=0,0,H141*F141/(F141+G141)),MIN(B141+D141,F141+MAX(0,H141-F141-G141-IF((Inputs!$B$17)&lt;Inputs!$B$5,C141+E141-G141,0)))))</f>
        <v>0</v>
      </c>
      <c r="K141" s="3">
        <f>IF(Inputs!$B$28&lt;&gt;"Ready to model","PENDING INPUTS",MIN(C141+E141,MAX(0,H141-J141)))</f>
        <v>0</v>
      </c>
      <c r="L141" s="3">
        <f>IF(Inputs!$B$28&lt;&gt;"Ready to model","PENDING INPUTS",MAX(0,B141+D141-J141))</f>
        <v>0</v>
      </c>
      <c r="M141" s="3">
        <f>IF(Inputs!$B$28&lt;&gt;"Ready to model","PENDING INPUTS",MAX(0,C141+E141-K141))</f>
        <v>0</v>
      </c>
      <c r="N141" s="3">
        <f>IF(Inputs!$B$28&lt;&gt;"Ready to model","PENDING INPUTS",L141+M141)</f>
        <v>0</v>
      </c>
      <c r="O141" s="3">
        <f>IF(Inputs!$B$28&lt;&gt;"Ready to model","PENDING INPUTS",D141+E141+O140)</f>
        <v>4571.2099999999991</v>
      </c>
      <c r="P141" s="3">
        <f>IF(Inputs!$B$28&lt;&gt;"Ready to model","PENDING INPUTS",J141+K141+P140)</f>
        <v>14587.209999999995</v>
      </c>
    </row>
    <row r="142" spans="1:16" ht="27.95" customHeight="1" x14ac:dyDescent="0.25">
      <c r="A142">
        <v>138</v>
      </c>
      <c r="B142" s="3">
        <f>IF(Inputs!$B$28&lt;&gt;"Ready to model","PENDING INPUTS",L141)</f>
        <v>0</v>
      </c>
      <c r="C142" s="3">
        <f>IF(Inputs!$B$28&lt;&gt;"Ready to model","PENDING INPUTS",M141)</f>
        <v>0</v>
      </c>
      <c r="D142" s="3">
        <f>IF(Inputs!$B$28&lt;&gt;"Ready to model","PENDING INPUTS",ROUND(B142*(Inputs!$B$17)/12,2))</f>
        <v>0</v>
      </c>
      <c r="E142" s="3">
        <f>IF(Inputs!$B$28&lt;&gt;"Ready to model","PENDING INPUTS",ROUND(C142*Inputs!$B$5/12,2))</f>
        <v>0</v>
      </c>
      <c r="F142" s="3">
        <f>IF(Inputs!$B$28&lt;&gt;"Ready to model","PENDING INPUTS",MIN(B142+D142,IF(A142&gt;=Inputs!$B$18,B142+D142,ROUND(IF(Inputs!$B$17=0,Inputs!$B$8*(1+Inputs!$B$19*Inputs!$B$20)/Inputs!$B$18,-PMT(Inputs!$B$17/12,Inputs!$B$18,Inputs!$B$8*(1+Inputs!$B$19*Inputs!$B$20))),2))))</f>
        <v>0</v>
      </c>
      <c r="G142" s="3">
        <f>IF(Inputs!$B$28&lt;&gt;"Ready to model","PENDING INPUTS",MIN(C142+E142,Inputs!$B$9))</f>
        <v>0</v>
      </c>
      <c r="H142" s="3">
        <f>IF(Inputs!$B$28&lt;&gt;"Ready to model","PENDING INPUTS",F142+G142)</f>
        <v>0</v>
      </c>
      <c r="I142" s="3">
        <f>IF(Inputs!$B$28&lt;&gt;"Ready to model","PENDING INPUTS",MAX(0,F142+G142-H142))</f>
        <v>0</v>
      </c>
      <c r="J142" s="3">
        <f>IF(Inputs!$B$28&lt;&gt;"Ready to model","PENDING INPUTS",IF(F142+G142&gt;H142,IF(F142+G142=0,0,H142*F142/(F142+G142)),MIN(B142+D142,F142+MAX(0,H142-F142-G142-IF((Inputs!$B$17)&lt;Inputs!$B$5,C142+E142-G142,0)))))</f>
        <v>0</v>
      </c>
      <c r="K142" s="3">
        <f>IF(Inputs!$B$28&lt;&gt;"Ready to model","PENDING INPUTS",MIN(C142+E142,MAX(0,H142-J142)))</f>
        <v>0</v>
      </c>
      <c r="L142" s="3">
        <f>IF(Inputs!$B$28&lt;&gt;"Ready to model","PENDING INPUTS",MAX(0,B142+D142-J142))</f>
        <v>0</v>
      </c>
      <c r="M142" s="3">
        <f>IF(Inputs!$B$28&lt;&gt;"Ready to model","PENDING INPUTS",MAX(0,C142+E142-K142))</f>
        <v>0</v>
      </c>
      <c r="N142" s="3">
        <f>IF(Inputs!$B$28&lt;&gt;"Ready to model","PENDING INPUTS",L142+M142)</f>
        <v>0</v>
      </c>
      <c r="O142" s="3">
        <f>IF(Inputs!$B$28&lt;&gt;"Ready to model","PENDING INPUTS",D142+E142+O141)</f>
        <v>4571.2099999999991</v>
      </c>
      <c r="P142" s="3">
        <f>IF(Inputs!$B$28&lt;&gt;"Ready to model","PENDING INPUTS",J142+K142+P141)</f>
        <v>14587.209999999995</v>
      </c>
    </row>
    <row r="143" spans="1:16" ht="27.95" customHeight="1" x14ac:dyDescent="0.25">
      <c r="A143">
        <v>139</v>
      </c>
      <c r="B143" s="3">
        <f>IF(Inputs!$B$28&lt;&gt;"Ready to model","PENDING INPUTS",L142)</f>
        <v>0</v>
      </c>
      <c r="C143" s="3">
        <f>IF(Inputs!$B$28&lt;&gt;"Ready to model","PENDING INPUTS",M142)</f>
        <v>0</v>
      </c>
      <c r="D143" s="3">
        <f>IF(Inputs!$B$28&lt;&gt;"Ready to model","PENDING INPUTS",ROUND(B143*(Inputs!$B$17)/12,2))</f>
        <v>0</v>
      </c>
      <c r="E143" s="3">
        <f>IF(Inputs!$B$28&lt;&gt;"Ready to model","PENDING INPUTS",ROUND(C143*Inputs!$B$5/12,2))</f>
        <v>0</v>
      </c>
      <c r="F143" s="3">
        <f>IF(Inputs!$B$28&lt;&gt;"Ready to model","PENDING INPUTS",MIN(B143+D143,IF(A143&gt;=Inputs!$B$18,B143+D143,ROUND(IF(Inputs!$B$17=0,Inputs!$B$8*(1+Inputs!$B$19*Inputs!$B$20)/Inputs!$B$18,-PMT(Inputs!$B$17/12,Inputs!$B$18,Inputs!$B$8*(1+Inputs!$B$19*Inputs!$B$20))),2))))</f>
        <v>0</v>
      </c>
      <c r="G143" s="3">
        <f>IF(Inputs!$B$28&lt;&gt;"Ready to model","PENDING INPUTS",MIN(C143+E143,Inputs!$B$9))</f>
        <v>0</v>
      </c>
      <c r="H143" s="3">
        <f>IF(Inputs!$B$28&lt;&gt;"Ready to model","PENDING INPUTS",F143+G143)</f>
        <v>0</v>
      </c>
      <c r="I143" s="3">
        <f>IF(Inputs!$B$28&lt;&gt;"Ready to model","PENDING INPUTS",MAX(0,F143+G143-H143))</f>
        <v>0</v>
      </c>
      <c r="J143" s="3">
        <f>IF(Inputs!$B$28&lt;&gt;"Ready to model","PENDING INPUTS",IF(F143+G143&gt;H143,IF(F143+G143=0,0,H143*F143/(F143+G143)),MIN(B143+D143,F143+MAX(0,H143-F143-G143-IF((Inputs!$B$17)&lt;Inputs!$B$5,C143+E143-G143,0)))))</f>
        <v>0</v>
      </c>
      <c r="K143" s="3">
        <f>IF(Inputs!$B$28&lt;&gt;"Ready to model","PENDING INPUTS",MIN(C143+E143,MAX(0,H143-J143)))</f>
        <v>0</v>
      </c>
      <c r="L143" s="3">
        <f>IF(Inputs!$B$28&lt;&gt;"Ready to model","PENDING INPUTS",MAX(0,B143+D143-J143))</f>
        <v>0</v>
      </c>
      <c r="M143" s="3">
        <f>IF(Inputs!$B$28&lt;&gt;"Ready to model","PENDING INPUTS",MAX(0,C143+E143-K143))</f>
        <v>0</v>
      </c>
      <c r="N143" s="3">
        <f>IF(Inputs!$B$28&lt;&gt;"Ready to model","PENDING INPUTS",L143+M143)</f>
        <v>0</v>
      </c>
      <c r="O143" s="3">
        <f>IF(Inputs!$B$28&lt;&gt;"Ready to model","PENDING INPUTS",D143+E143+O142)</f>
        <v>4571.2099999999991</v>
      </c>
      <c r="P143" s="3">
        <f>IF(Inputs!$B$28&lt;&gt;"Ready to model","PENDING INPUTS",J143+K143+P142)</f>
        <v>14587.209999999995</v>
      </c>
    </row>
    <row r="144" spans="1:16" ht="27.95" customHeight="1" x14ac:dyDescent="0.25">
      <c r="A144">
        <v>140</v>
      </c>
      <c r="B144" s="3">
        <f>IF(Inputs!$B$28&lt;&gt;"Ready to model","PENDING INPUTS",L143)</f>
        <v>0</v>
      </c>
      <c r="C144" s="3">
        <f>IF(Inputs!$B$28&lt;&gt;"Ready to model","PENDING INPUTS",M143)</f>
        <v>0</v>
      </c>
      <c r="D144" s="3">
        <f>IF(Inputs!$B$28&lt;&gt;"Ready to model","PENDING INPUTS",ROUND(B144*(Inputs!$B$17)/12,2))</f>
        <v>0</v>
      </c>
      <c r="E144" s="3">
        <f>IF(Inputs!$B$28&lt;&gt;"Ready to model","PENDING INPUTS",ROUND(C144*Inputs!$B$5/12,2))</f>
        <v>0</v>
      </c>
      <c r="F144" s="3">
        <f>IF(Inputs!$B$28&lt;&gt;"Ready to model","PENDING INPUTS",MIN(B144+D144,IF(A144&gt;=Inputs!$B$18,B144+D144,ROUND(IF(Inputs!$B$17=0,Inputs!$B$8*(1+Inputs!$B$19*Inputs!$B$20)/Inputs!$B$18,-PMT(Inputs!$B$17/12,Inputs!$B$18,Inputs!$B$8*(1+Inputs!$B$19*Inputs!$B$20))),2))))</f>
        <v>0</v>
      </c>
      <c r="G144" s="3">
        <f>IF(Inputs!$B$28&lt;&gt;"Ready to model","PENDING INPUTS",MIN(C144+E144,Inputs!$B$9))</f>
        <v>0</v>
      </c>
      <c r="H144" s="3">
        <f>IF(Inputs!$B$28&lt;&gt;"Ready to model","PENDING INPUTS",F144+G144)</f>
        <v>0</v>
      </c>
      <c r="I144" s="3">
        <f>IF(Inputs!$B$28&lt;&gt;"Ready to model","PENDING INPUTS",MAX(0,F144+G144-H144))</f>
        <v>0</v>
      </c>
      <c r="J144" s="3">
        <f>IF(Inputs!$B$28&lt;&gt;"Ready to model","PENDING INPUTS",IF(F144+G144&gt;H144,IF(F144+G144=0,0,H144*F144/(F144+G144)),MIN(B144+D144,F144+MAX(0,H144-F144-G144-IF((Inputs!$B$17)&lt;Inputs!$B$5,C144+E144-G144,0)))))</f>
        <v>0</v>
      </c>
      <c r="K144" s="3">
        <f>IF(Inputs!$B$28&lt;&gt;"Ready to model","PENDING INPUTS",MIN(C144+E144,MAX(0,H144-J144)))</f>
        <v>0</v>
      </c>
      <c r="L144" s="3">
        <f>IF(Inputs!$B$28&lt;&gt;"Ready to model","PENDING INPUTS",MAX(0,B144+D144-J144))</f>
        <v>0</v>
      </c>
      <c r="M144" s="3">
        <f>IF(Inputs!$B$28&lt;&gt;"Ready to model","PENDING INPUTS",MAX(0,C144+E144-K144))</f>
        <v>0</v>
      </c>
      <c r="N144" s="3">
        <f>IF(Inputs!$B$28&lt;&gt;"Ready to model","PENDING INPUTS",L144+M144)</f>
        <v>0</v>
      </c>
      <c r="O144" s="3">
        <f>IF(Inputs!$B$28&lt;&gt;"Ready to model","PENDING INPUTS",D144+E144+O143)</f>
        <v>4571.2099999999991</v>
      </c>
      <c r="P144" s="3">
        <f>IF(Inputs!$B$28&lt;&gt;"Ready to model","PENDING INPUTS",J144+K144+P143)</f>
        <v>14587.209999999995</v>
      </c>
    </row>
    <row r="145" spans="1:16" ht="27.95" customHeight="1" x14ac:dyDescent="0.25">
      <c r="A145">
        <v>141</v>
      </c>
      <c r="B145" s="3">
        <f>IF(Inputs!$B$28&lt;&gt;"Ready to model","PENDING INPUTS",L144)</f>
        <v>0</v>
      </c>
      <c r="C145" s="3">
        <f>IF(Inputs!$B$28&lt;&gt;"Ready to model","PENDING INPUTS",M144)</f>
        <v>0</v>
      </c>
      <c r="D145" s="3">
        <f>IF(Inputs!$B$28&lt;&gt;"Ready to model","PENDING INPUTS",ROUND(B145*(Inputs!$B$17)/12,2))</f>
        <v>0</v>
      </c>
      <c r="E145" s="3">
        <f>IF(Inputs!$B$28&lt;&gt;"Ready to model","PENDING INPUTS",ROUND(C145*Inputs!$B$5/12,2))</f>
        <v>0</v>
      </c>
      <c r="F145" s="3">
        <f>IF(Inputs!$B$28&lt;&gt;"Ready to model","PENDING INPUTS",MIN(B145+D145,IF(A145&gt;=Inputs!$B$18,B145+D145,ROUND(IF(Inputs!$B$17=0,Inputs!$B$8*(1+Inputs!$B$19*Inputs!$B$20)/Inputs!$B$18,-PMT(Inputs!$B$17/12,Inputs!$B$18,Inputs!$B$8*(1+Inputs!$B$19*Inputs!$B$20))),2))))</f>
        <v>0</v>
      </c>
      <c r="G145" s="3">
        <f>IF(Inputs!$B$28&lt;&gt;"Ready to model","PENDING INPUTS",MIN(C145+E145,Inputs!$B$9))</f>
        <v>0</v>
      </c>
      <c r="H145" s="3">
        <f>IF(Inputs!$B$28&lt;&gt;"Ready to model","PENDING INPUTS",F145+G145)</f>
        <v>0</v>
      </c>
      <c r="I145" s="3">
        <f>IF(Inputs!$B$28&lt;&gt;"Ready to model","PENDING INPUTS",MAX(0,F145+G145-H145))</f>
        <v>0</v>
      </c>
      <c r="J145" s="3">
        <f>IF(Inputs!$B$28&lt;&gt;"Ready to model","PENDING INPUTS",IF(F145+G145&gt;H145,IF(F145+G145=0,0,H145*F145/(F145+G145)),MIN(B145+D145,F145+MAX(0,H145-F145-G145-IF((Inputs!$B$17)&lt;Inputs!$B$5,C145+E145-G145,0)))))</f>
        <v>0</v>
      </c>
      <c r="K145" s="3">
        <f>IF(Inputs!$B$28&lt;&gt;"Ready to model","PENDING INPUTS",MIN(C145+E145,MAX(0,H145-J145)))</f>
        <v>0</v>
      </c>
      <c r="L145" s="3">
        <f>IF(Inputs!$B$28&lt;&gt;"Ready to model","PENDING INPUTS",MAX(0,B145+D145-J145))</f>
        <v>0</v>
      </c>
      <c r="M145" s="3">
        <f>IF(Inputs!$B$28&lt;&gt;"Ready to model","PENDING INPUTS",MAX(0,C145+E145-K145))</f>
        <v>0</v>
      </c>
      <c r="N145" s="3">
        <f>IF(Inputs!$B$28&lt;&gt;"Ready to model","PENDING INPUTS",L145+M145)</f>
        <v>0</v>
      </c>
      <c r="O145" s="3">
        <f>IF(Inputs!$B$28&lt;&gt;"Ready to model","PENDING INPUTS",D145+E145+O144)</f>
        <v>4571.2099999999991</v>
      </c>
      <c r="P145" s="3">
        <f>IF(Inputs!$B$28&lt;&gt;"Ready to model","PENDING INPUTS",J145+K145+P144)</f>
        <v>14587.209999999995</v>
      </c>
    </row>
    <row r="146" spans="1:16" ht="27.95" customHeight="1" x14ac:dyDescent="0.25">
      <c r="A146">
        <v>142</v>
      </c>
      <c r="B146" s="3">
        <f>IF(Inputs!$B$28&lt;&gt;"Ready to model","PENDING INPUTS",L145)</f>
        <v>0</v>
      </c>
      <c r="C146" s="3">
        <f>IF(Inputs!$B$28&lt;&gt;"Ready to model","PENDING INPUTS",M145)</f>
        <v>0</v>
      </c>
      <c r="D146" s="3">
        <f>IF(Inputs!$B$28&lt;&gt;"Ready to model","PENDING INPUTS",ROUND(B146*(Inputs!$B$17)/12,2))</f>
        <v>0</v>
      </c>
      <c r="E146" s="3">
        <f>IF(Inputs!$B$28&lt;&gt;"Ready to model","PENDING INPUTS",ROUND(C146*Inputs!$B$5/12,2))</f>
        <v>0</v>
      </c>
      <c r="F146" s="3">
        <f>IF(Inputs!$B$28&lt;&gt;"Ready to model","PENDING INPUTS",MIN(B146+D146,IF(A146&gt;=Inputs!$B$18,B146+D146,ROUND(IF(Inputs!$B$17=0,Inputs!$B$8*(1+Inputs!$B$19*Inputs!$B$20)/Inputs!$B$18,-PMT(Inputs!$B$17/12,Inputs!$B$18,Inputs!$B$8*(1+Inputs!$B$19*Inputs!$B$20))),2))))</f>
        <v>0</v>
      </c>
      <c r="G146" s="3">
        <f>IF(Inputs!$B$28&lt;&gt;"Ready to model","PENDING INPUTS",MIN(C146+E146,Inputs!$B$9))</f>
        <v>0</v>
      </c>
      <c r="H146" s="3">
        <f>IF(Inputs!$B$28&lt;&gt;"Ready to model","PENDING INPUTS",F146+G146)</f>
        <v>0</v>
      </c>
      <c r="I146" s="3">
        <f>IF(Inputs!$B$28&lt;&gt;"Ready to model","PENDING INPUTS",MAX(0,F146+G146-H146))</f>
        <v>0</v>
      </c>
      <c r="J146" s="3">
        <f>IF(Inputs!$B$28&lt;&gt;"Ready to model","PENDING INPUTS",IF(F146+G146&gt;H146,IF(F146+G146=0,0,H146*F146/(F146+G146)),MIN(B146+D146,F146+MAX(0,H146-F146-G146-IF((Inputs!$B$17)&lt;Inputs!$B$5,C146+E146-G146,0)))))</f>
        <v>0</v>
      </c>
      <c r="K146" s="3">
        <f>IF(Inputs!$B$28&lt;&gt;"Ready to model","PENDING INPUTS",MIN(C146+E146,MAX(0,H146-J146)))</f>
        <v>0</v>
      </c>
      <c r="L146" s="3">
        <f>IF(Inputs!$B$28&lt;&gt;"Ready to model","PENDING INPUTS",MAX(0,B146+D146-J146))</f>
        <v>0</v>
      </c>
      <c r="M146" s="3">
        <f>IF(Inputs!$B$28&lt;&gt;"Ready to model","PENDING INPUTS",MAX(0,C146+E146-K146))</f>
        <v>0</v>
      </c>
      <c r="N146" s="3">
        <f>IF(Inputs!$B$28&lt;&gt;"Ready to model","PENDING INPUTS",L146+M146)</f>
        <v>0</v>
      </c>
      <c r="O146" s="3">
        <f>IF(Inputs!$B$28&lt;&gt;"Ready to model","PENDING INPUTS",D146+E146+O145)</f>
        <v>4571.2099999999991</v>
      </c>
      <c r="P146" s="3">
        <f>IF(Inputs!$B$28&lt;&gt;"Ready to model","PENDING INPUTS",J146+K146+P145)</f>
        <v>14587.209999999995</v>
      </c>
    </row>
    <row r="147" spans="1:16" ht="27.95" customHeight="1" x14ac:dyDescent="0.25">
      <c r="A147">
        <v>143</v>
      </c>
      <c r="B147" s="3">
        <f>IF(Inputs!$B$28&lt;&gt;"Ready to model","PENDING INPUTS",L146)</f>
        <v>0</v>
      </c>
      <c r="C147" s="3">
        <f>IF(Inputs!$B$28&lt;&gt;"Ready to model","PENDING INPUTS",M146)</f>
        <v>0</v>
      </c>
      <c r="D147" s="3">
        <f>IF(Inputs!$B$28&lt;&gt;"Ready to model","PENDING INPUTS",ROUND(B147*(Inputs!$B$17)/12,2))</f>
        <v>0</v>
      </c>
      <c r="E147" s="3">
        <f>IF(Inputs!$B$28&lt;&gt;"Ready to model","PENDING INPUTS",ROUND(C147*Inputs!$B$5/12,2))</f>
        <v>0</v>
      </c>
      <c r="F147" s="3">
        <f>IF(Inputs!$B$28&lt;&gt;"Ready to model","PENDING INPUTS",MIN(B147+D147,IF(A147&gt;=Inputs!$B$18,B147+D147,ROUND(IF(Inputs!$B$17=0,Inputs!$B$8*(1+Inputs!$B$19*Inputs!$B$20)/Inputs!$B$18,-PMT(Inputs!$B$17/12,Inputs!$B$18,Inputs!$B$8*(1+Inputs!$B$19*Inputs!$B$20))),2))))</f>
        <v>0</v>
      </c>
      <c r="G147" s="3">
        <f>IF(Inputs!$B$28&lt;&gt;"Ready to model","PENDING INPUTS",MIN(C147+E147,Inputs!$B$9))</f>
        <v>0</v>
      </c>
      <c r="H147" s="3">
        <f>IF(Inputs!$B$28&lt;&gt;"Ready to model","PENDING INPUTS",F147+G147)</f>
        <v>0</v>
      </c>
      <c r="I147" s="3">
        <f>IF(Inputs!$B$28&lt;&gt;"Ready to model","PENDING INPUTS",MAX(0,F147+G147-H147))</f>
        <v>0</v>
      </c>
      <c r="J147" s="3">
        <f>IF(Inputs!$B$28&lt;&gt;"Ready to model","PENDING INPUTS",IF(F147+G147&gt;H147,IF(F147+G147=0,0,H147*F147/(F147+G147)),MIN(B147+D147,F147+MAX(0,H147-F147-G147-IF((Inputs!$B$17)&lt;Inputs!$B$5,C147+E147-G147,0)))))</f>
        <v>0</v>
      </c>
      <c r="K147" s="3">
        <f>IF(Inputs!$B$28&lt;&gt;"Ready to model","PENDING INPUTS",MIN(C147+E147,MAX(0,H147-J147)))</f>
        <v>0</v>
      </c>
      <c r="L147" s="3">
        <f>IF(Inputs!$B$28&lt;&gt;"Ready to model","PENDING INPUTS",MAX(0,B147+D147-J147))</f>
        <v>0</v>
      </c>
      <c r="M147" s="3">
        <f>IF(Inputs!$B$28&lt;&gt;"Ready to model","PENDING INPUTS",MAX(0,C147+E147-K147))</f>
        <v>0</v>
      </c>
      <c r="N147" s="3">
        <f>IF(Inputs!$B$28&lt;&gt;"Ready to model","PENDING INPUTS",L147+M147)</f>
        <v>0</v>
      </c>
      <c r="O147" s="3">
        <f>IF(Inputs!$B$28&lt;&gt;"Ready to model","PENDING INPUTS",D147+E147+O146)</f>
        <v>4571.2099999999991</v>
      </c>
      <c r="P147" s="3">
        <f>IF(Inputs!$B$28&lt;&gt;"Ready to model","PENDING INPUTS",J147+K147+P146)</f>
        <v>14587.209999999995</v>
      </c>
    </row>
    <row r="148" spans="1:16" ht="27.95" customHeight="1" x14ac:dyDescent="0.25">
      <c r="A148">
        <v>144</v>
      </c>
      <c r="B148" s="3">
        <f>IF(Inputs!$B$28&lt;&gt;"Ready to model","PENDING INPUTS",L147)</f>
        <v>0</v>
      </c>
      <c r="C148" s="3">
        <f>IF(Inputs!$B$28&lt;&gt;"Ready to model","PENDING INPUTS",M147)</f>
        <v>0</v>
      </c>
      <c r="D148" s="3">
        <f>IF(Inputs!$B$28&lt;&gt;"Ready to model","PENDING INPUTS",ROUND(B148*(Inputs!$B$17)/12,2))</f>
        <v>0</v>
      </c>
      <c r="E148" s="3">
        <f>IF(Inputs!$B$28&lt;&gt;"Ready to model","PENDING INPUTS",ROUND(C148*Inputs!$B$5/12,2))</f>
        <v>0</v>
      </c>
      <c r="F148" s="3">
        <f>IF(Inputs!$B$28&lt;&gt;"Ready to model","PENDING INPUTS",MIN(B148+D148,IF(A148&gt;=Inputs!$B$18,B148+D148,ROUND(IF(Inputs!$B$17=0,Inputs!$B$8*(1+Inputs!$B$19*Inputs!$B$20)/Inputs!$B$18,-PMT(Inputs!$B$17/12,Inputs!$B$18,Inputs!$B$8*(1+Inputs!$B$19*Inputs!$B$20))),2))))</f>
        <v>0</v>
      </c>
      <c r="G148" s="3">
        <f>IF(Inputs!$B$28&lt;&gt;"Ready to model","PENDING INPUTS",MIN(C148+E148,Inputs!$B$9))</f>
        <v>0</v>
      </c>
      <c r="H148" s="3">
        <f>IF(Inputs!$B$28&lt;&gt;"Ready to model","PENDING INPUTS",F148+G148)</f>
        <v>0</v>
      </c>
      <c r="I148" s="3">
        <f>IF(Inputs!$B$28&lt;&gt;"Ready to model","PENDING INPUTS",MAX(0,F148+G148-H148))</f>
        <v>0</v>
      </c>
      <c r="J148" s="3">
        <f>IF(Inputs!$B$28&lt;&gt;"Ready to model","PENDING INPUTS",IF(F148+G148&gt;H148,IF(F148+G148=0,0,H148*F148/(F148+G148)),MIN(B148+D148,F148+MAX(0,H148-F148-G148-IF((Inputs!$B$17)&lt;Inputs!$B$5,C148+E148-G148,0)))))</f>
        <v>0</v>
      </c>
      <c r="K148" s="3">
        <f>IF(Inputs!$B$28&lt;&gt;"Ready to model","PENDING INPUTS",MIN(C148+E148,MAX(0,H148-J148)))</f>
        <v>0</v>
      </c>
      <c r="L148" s="3">
        <f>IF(Inputs!$B$28&lt;&gt;"Ready to model","PENDING INPUTS",MAX(0,B148+D148-J148))</f>
        <v>0</v>
      </c>
      <c r="M148" s="3">
        <f>IF(Inputs!$B$28&lt;&gt;"Ready to model","PENDING INPUTS",MAX(0,C148+E148-K148))</f>
        <v>0</v>
      </c>
      <c r="N148" s="3">
        <f>IF(Inputs!$B$28&lt;&gt;"Ready to model","PENDING INPUTS",L148+M148)</f>
        <v>0</v>
      </c>
      <c r="O148" s="3">
        <f>IF(Inputs!$B$28&lt;&gt;"Ready to model","PENDING INPUTS",D148+E148+O147)</f>
        <v>4571.2099999999991</v>
      </c>
      <c r="P148" s="3">
        <f>IF(Inputs!$B$28&lt;&gt;"Ready to model","PENDING INPUTS",J148+K148+P147)</f>
        <v>14587.209999999995</v>
      </c>
    </row>
    <row r="149" spans="1:16" ht="27.95" customHeight="1" x14ac:dyDescent="0.25">
      <c r="A149">
        <v>145</v>
      </c>
      <c r="B149" s="3">
        <f>IF(Inputs!$B$28&lt;&gt;"Ready to model","PENDING INPUTS",L148)</f>
        <v>0</v>
      </c>
      <c r="C149" s="3">
        <f>IF(Inputs!$B$28&lt;&gt;"Ready to model","PENDING INPUTS",M148)</f>
        <v>0</v>
      </c>
      <c r="D149" s="3">
        <f>IF(Inputs!$B$28&lt;&gt;"Ready to model","PENDING INPUTS",ROUND(B149*(Inputs!$B$17)/12,2))</f>
        <v>0</v>
      </c>
      <c r="E149" s="3">
        <f>IF(Inputs!$B$28&lt;&gt;"Ready to model","PENDING INPUTS",ROUND(C149*Inputs!$B$5/12,2))</f>
        <v>0</v>
      </c>
      <c r="F149" s="3">
        <f>IF(Inputs!$B$28&lt;&gt;"Ready to model","PENDING INPUTS",MIN(B149+D149,IF(A149&gt;=Inputs!$B$18,B149+D149,ROUND(IF(Inputs!$B$17=0,Inputs!$B$8*(1+Inputs!$B$19*Inputs!$B$20)/Inputs!$B$18,-PMT(Inputs!$B$17/12,Inputs!$B$18,Inputs!$B$8*(1+Inputs!$B$19*Inputs!$B$20))),2))))</f>
        <v>0</v>
      </c>
      <c r="G149" s="3">
        <f>IF(Inputs!$B$28&lt;&gt;"Ready to model","PENDING INPUTS",MIN(C149+E149,Inputs!$B$9))</f>
        <v>0</v>
      </c>
      <c r="H149" s="3">
        <f>IF(Inputs!$B$28&lt;&gt;"Ready to model","PENDING INPUTS",F149+G149)</f>
        <v>0</v>
      </c>
      <c r="I149" s="3">
        <f>IF(Inputs!$B$28&lt;&gt;"Ready to model","PENDING INPUTS",MAX(0,F149+G149-H149))</f>
        <v>0</v>
      </c>
      <c r="J149" s="3">
        <f>IF(Inputs!$B$28&lt;&gt;"Ready to model","PENDING INPUTS",IF(F149+G149&gt;H149,IF(F149+G149=0,0,H149*F149/(F149+G149)),MIN(B149+D149,F149+MAX(0,H149-F149-G149-IF((Inputs!$B$17)&lt;Inputs!$B$5,C149+E149-G149,0)))))</f>
        <v>0</v>
      </c>
      <c r="K149" s="3">
        <f>IF(Inputs!$B$28&lt;&gt;"Ready to model","PENDING INPUTS",MIN(C149+E149,MAX(0,H149-J149)))</f>
        <v>0</v>
      </c>
      <c r="L149" s="3">
        <f>IF(Inputs!$B$28&lt;&gt;"Ready to model","PENDING INPUTS",MAX(0,B149+D149-J149))</f>
        <v>0</v>
      </c>
      <c r="M149" s="3">
        <f>IF(Inputs!$B$28&lt;&gt;"Ready to model","PENDING INPUTS",MAX(0,C149+E149-K149))</f>
        <v>0</v>
      </c>
      <c r="N149" s="3">
        <f>IF(Inputs!$B$28&lt;&gt;"Ready to model","PENDING INPUTS",L149+M149)</f>
        <v>0</v>
      </c>
      <c r="O149" s="3">
        <f>IF(Inputs!$B$28&lt;&gt;"Ready to model","PENDING INPUTS",D149+E149+O148)</f>
        <v>4571.2099999999991</v>
      </c>
      <c r="P149" s="3">
        <f>IF(Inputs!$B$28&lt;&gt;"Ready to model","PENDING INPUTS",J149+K149+P148)</f>
        <v>14587.209999999995</v>
      </c>
    </row>
    <row r="150" spans="1:16" ht="27.95" customHeight="1" x14ac:dyDescent="0.25">
      <c r="A150">
        <v>146</v>
      </c>
      <c r="B150" s="3">
        <f>IF(Inputs!$B$28&lt;&gt;"Ready to model","PENDING INPUTS",L149)</f>
        <v>0</v>
      </c>
      <c r="C150" s="3">
        <f>IF(Inputs!$B$28&lt;&gt;"Ready to model","PENDING INPUTS",M149)</f>
        <v>0</v>
      </c>
      <c r="D150" s="3">
        <f>IF(Inputs!$B$28&lt;&gt;"Ready to model","PENDING INPUTS",ROUND(B150*(Inputs!$B$17)/12,2))</f>
        <v>0</v>
      </c>
      <c r="E150" s="3">
        <f>IF(Inputs!$B$28&lt;&gt;"Ready to model","PENDING INPUTS",ROUND(C150*Inputs!$B$5/12,2))</f>
        <v>0</v>
      </c>
      <c r="F150" s="3">
        <f>IF(Inputs!$B$28&lt;&gt;"Ready to model","PENDING INPUTS",MIN(B150+D150,IF(A150&gt;=Inputs!$B$18,B150+D150,ROUND(IF(Inputs!$B$17=0,Inputs!$B$8*(1+Inputs!$B$19*Inputs!$B$20)/Inputs!$B$18,-PMT(Inputs!$B$17/12,Inputs!$B$18,Inputs!$B$8*(1+Inputs!$B$19*Inputs!$B$20))),2))))</f>
        <v>0</v>
      </c>
      <c r="G150" s="3">
        <f>IF(Inputs!$B$28&lt;&gt;"Ready to model","PENDING INPUTS",MIN(C150+E150,Inputs!$B$9))</f>
        <v>0</v>
      </c>
      <c r="H150" s="3">
        <f>IF(Inputs!$B$28&lt;&gt;"Ready to model","PENDING INPUTS",F150+G150)</f>
        <v>0</v>
      </c>
      <c r="I150" s="3">
        <f>IF(Inputs!$B$28&lt;&gt;"Ready to model","PENDING INPUTS",MAX(0,F150+G150-H150))</f>
        <v>0</v>
      </c>
      <c r="J150" s="3">
        <f>IF(Inputs!$B$28&lt;&gt;"Ready to model","PENDING INPUTS",IF(F150+G150&gt;H150,IF(F150+G150=0,0,H150*F150/(F150+G150)),MIN(B150+D150,F150+MAX(0,H150-F150-G150-IF((Inputs!$B$17)&lt;Inputs!$B$5,C150+E150-G150,0)))))</f>
        <v>0</v>
      </c>
      <c r="K150" s="3">
        <f>IF(Inputs!$B$28&lt;&gt;"Ready to model","PENDING INPUTS",MIN(C150+E150,MAX(0,H150-J150)))</f>
        <v>0</v>
      </c>
      <c r="L150" s="3">
        <f>IF(Inputs!$B$28&lt;&gt;"Ready to model","PENDING INPUTS",MAX(0,B150+D150-J150))</f>
        <v>0</v>
      </c>
      <c r="M150" s="3">
        <f>IF(Inputs!$B$28&lt;&gt;"Ready to model","PENDING INPUTS",MAX(0,C150+E150-K150))</f>
        <v>0</v>
      </c>
      <c r="N150" s="3">
        <f>IF(Inputs!$B$28&lt;&gt;"Ready to model","PENDING INPUTS",L150+M150)</f>
        <v>0</v>
      </c>
      <c r="O150" s="3">
        <f>IF(Inputs!$B$28&lt;&gt;"Ready to model","PENDING INPUTS",D150+E150+O149)</f>
        <v>4571.2099999999991</v>
      </c>
      <c r="P150" s="3">
        <f>IF(Inputs!$B$28&lt;&gt;"Ready to model","PENDING INPUTS",J150+K150+P149)</f>
        <v>14587.209999999995</v>
      </c>
    </row>
    <row r="151" spans="1:16" ht="27.95" customHeight="1" x14ac:dyDescent="0.25">
      <c r="A151">
        <v>147</v>
      </c>
      <c r="B151" s="3">
        <f>IF(Inputs!$B$28&lt;&gt;"Ready to model","PENDING INPUTS",L150)</f>
        <v>0</v>
      </c>
      <c r="C151" s="3">
        <f>IF(Inputs!$B$28&lt;&gt;"Ready to model","PENDING INPUTS",M150)</f>
        <v>0</v>
      </c>
      <c r="D151" s="3">
        <f>IF(Inputs!$B$28&lt;&gt;"Ready to model","PENDING INPUTS",ROUND(B151*(Inputs!$B$17)/12,2))</f>
        <v>0</v>
      </c>
      <c r="E151" s="3">
        <f>IF(Inputs!$B$28&lt;&gt;"Ready to model","PENDING INPUTS",ROUND(C151*Inputs!$B$5/12,2))</f>
        <v>0</v>
      </c>
      <c r="F151" s="3">
        <f>IF(Inputs!$B$28&lt;&gt;"Ready to model","PENDING INPUTS",MIN(B151+D151,IF(A151&gt;=Inputs!$B$18,B151+D151,ROUND(IF(Inputs!$B$17=0,Inputs!$B$8*(1+Inputs!$B$19*Inputs!$B$20)/Inputs!$B$18,-PMT(Inputs!$B$17/12,Inputs!$B$18,Inputs!$B$8*(1+Inputs!$B$19*Inputs!$B$20))),2))))</f>
        <v>0</v>
      </c>
      <c r="G151" s="3">
        <f>IF(Inputs!$B$28&lt;&gt;"Ready to model","PENDING INPUTS",MIN(C151+E151,Inputs!$B$9))</f>
        <v>0</v>
      </c>
      <c r="H151" s="3">
        <f>IF(Inputs!$B$28&lt;&gt;"Ready to model","PENDING INPUTS",F151+G151)</f>
        <v>0</v>
      </c>
      <c r="I151" s="3">
        <f>IF(Inputs!$B$28&lt;&gt;"Ready to model","PENDING INPUTS",MAX(0,F151+G151-H151))</f>
        <v>0</v>
      </c>
      <c r="J151" s="3">
        <f>IF(Inputs!$B$28&lt;&gt;"Ready to model","PENDING INPUTS",IF(F151+G151&gt;H151,IF(F151+G151=0,0,H151*F151/(F151+G151)),MIN(B151+D151,F151+MAX(0,H151-F151-G151-IF((Inputs!$B$17)&lt;Inputs!$B$5,C151+E151-G151,0)))))</f>
        <v>0</v>
      </c>
      <c r="K151" s="3">
        <f>IF(Inputs!$B$28&lt;&gt;"Ready to model","PENDING INPUTS",MIN(C151+E151,MAX(0,H151-J151)))</f>
        <v>0</v>
      </c>
      <c r="L151" s="3">
        <f>IF(Inputs!$B$28&lt;&gt;"Ready to model","PENDING INPUTS",MAX(0,B151+D151-J151))</f>
        <v>0</v>
      </c>
      <c r="M151" s="3">
        <f>IF(Inputs!$B$28&lt;&gt;"Ready to model","PENDING INPUTS",MAX(0,C151+E151-K151))</f>
        <v>0</v>
      </c>
      <c r="N151" s="3">
        <f>IF(Inputs!$B$28&lt;&gt;"Ready to model","PENDING INPUTS",L151+M151)</f>
        <v>0</v>
      </c>
      <c r="O151" s="3">
        <f>IF(Inputs!$B$28&lt;&gt;"Ready to model","PENDING INPUTS",D151+E151+O150)</f>
        <v>4571.2099999999991</v>
      </c>
      <c r="P151" s="3">
        <f>IF(Inputs!$B$28&lt;&gt;"Ready to model","PENDING INPUTS",J151+K151+P150)</f>
        <v>14587.209999999995</v>
      </c>
    </row>
    <row r="152" spans="1:16" ht="27.95" customHeight="1" x14ac:dyDescent="0.25">
      <c r="A152">
        <v>148</v>
      </c>
      <c r="B152" s="3">
        <f>IF(Inputs!$B$28&lt;&gt;"Ready to model","PENDING INPUTS",L151)</f>
        <v>0</v>
      </c>
      <c r="C152" s="3">
        <f>IF(Inputs!$B$28&lt;&gt;"Ready to model","PENDING INPUTS",M151)</f>
        <v>0</v>
      </c>
      <c r="D152" s="3">
        <f>IF(Inputs!$B$28&lt;&gt;"Ready to model","PENDING INPUTS",ROUND(B152*(Inputs!$B$17)/12,2))</f>
        <v>0</v>
      </c>
      <c r="E152" s="3">
        <f>IF(Inputs!$B$28&lt;&gt;"Ready to model","PENDING INPUTS",ROUND(C152*Inputs!$B$5/12,2))</f>
        <v>0</v>
      </c>
      <c r="F152" s="3">
        <f>IF(Inputs!$B$28&lt;&gt;"Ready to model","PENDING INPUTS",MIN(B152+D152,IF(A152&gt;=Inputs!$B$18,B152+D152,ROUND(IF(Inputs!$B$17=0,Inputs!$B$8*(1+Inputs!$B$19*Inputs!$B$20)/Inputs!$B$18,-PMT(Inputs!$B$17/12,Inputs!$B$18,Inputs!$B$8*(1+Inputs!$B$19*Inputs!$B$20))),2))))</f>
        <v>0</v>
      </c>
      <c r="G152" s="3">
        <f>IF(Inputs!$B$28&lt;&gt;"Ready to model","PENDING INPUTS",MIN(C152+E152,Inputs!$B$9))</f>
        <v>0</v>
      </c>
      <c r="H152" s="3">
        <f>IF(Inputs!$B$28&lt;&gt;"Ready to model","PENDING INPUTS",F152+G152)</f>
        <v>0</v>
      </c>
      <c r="I152" s="3">
        <f>IF(Inputs!$B$28&lt;&gt;"Ready to model","PENDING INPUTS",MAX(0,F152+G152-H152))</f>
        <v>0</v>
      </c>
      <c r="J152" s="3">
        <f>IF(Inputs!$B$28&lt;&gt;"Ready to model","PENDING INPUTS",IF(F152+G152&gt;H152,IF(F152+G152=0,0,H152*F152/(F152+G152)),MIN(B152+D152,F152+MAX(0,H152-F152-G152-IF((Inputs!$B$17)&lt;Inputs!$B$5,C152+E152-G152,0)))))</f>
        <v>0</v>
      </c>
      <c r="K152" s="3">
        <f>IF(Inputs!$B$28&lt;&gt;"Ready to model","PENDING INPUTS",MIN(C152+E152,MAX(0,H152-J152)))</f>
        <v>0</v>
      </c>
      <c r="L152" s="3">
        <f>IF(Inputs!$B$28&lt;&gt;"Ready to model","PENDING INPUTS",MAX(0,B152+D152-J152))</f>
        <v>0</v>
      </c>
      <c r="M152" s="3">
        <f>IF(Inputs!$B$28&lt;&gt;"Ready to model","PENDING INPUTS",MAX(0,C152+E152-K152))</f>
        <v>0</v>
      </c>
      <c r="N152" s="3">
        <f>IF(Inputs!$B$28&lt;&gt;"Ready to model","PENDING INPUTS",L152+M152)</f>
        <v>0</v>
      </c>
      <c r="O152" s="3">
        <f>IF(Inputs!$B$28&lt;&gt;"Ready to model","PENDING INPUTS",D152+E152+O151)</f>
        <v>4571.2099999999991</v>
      </c>
      <c r="P152" s="3">
        <f>IF(Inputs!$B$28&lt;&gt;"Ready to model","PENDING INPUTS",J152+K152+P151)</f>
        <v>14587.209999999995</v>
      </c>
    </row>
    <row r="153" spans="1:16" ht="27.95" customHeight="1" x14ac:dyDescent="0.25">
      <c r="A153">
        <v>149</v>
      </c>
      <c r="B153" s="3">
        <f>IF(Inputs!$B$28&lt;&gt;"Ready to model","PENDING INPUTS",L152)</f>
        <v>0</v>
      </c>
      <c r="C153" s="3">
        <f>IF(Inputs!$B$28&lt;&gt;"Ready to model","PENDING INPUTS",M152)</f>
        <v>0</v>
      </c>
      <c r="D153" s="3">
        <f>IF(Inputs!$B$28&lt;&gt;"Ready to model","PENDING INPUTS",ROUND(B153*(Inputs!$B$17)/12,2))</f>
        <v>0</v>
      </c>
      <c r="E153" s="3">
        <f>IF(Inputs!$B$28&lt;&gt;"Ready to model","PENDING INPUTS",ROUND(C153*Inputs!$B$5/12,2))</f>
        <v>0</v>
      </c>
      <c r="F153" s="3">
        <f>IF(Inputs!$B$28&lt;&gt;"Ready to model","PENDING INPUTS",MIN(B153+D153,IF(A153&gt;=Inputs!$B$18,B153+D153,ROUND(IF(Inputs!$B$17=0,Inputs!$B$8*(1+Inputs!$B$19*Inputs!$B$20)/Inputs!$B$18,-PMT(Inputs!$B$17/12,Inputs!$B$18,Inputs!$B$8*(1+Inputs!$B$19*Inputs!$B$20))),2))))</f>
        <v>0</v>
      </c>
      <c r="G153" s="3">
        <f>IF(Inputs!$B$28&lt;&gt;"Ready to model","PENDING INPUTS",MIN(C153+E153,Inputs!$B$9))</f>
        <v>0</v>
      </c>
      <c r="H153" s="3">
        <f>IF(Inputs!$B$28&lt;&gt;"Ready to model","PENDING INPUTS",F153+G153)</f>
        <v>0</v>
      </c>
      <c r="I153" s="3">
        <f>IF(Inputs!$B$28&lt;&gt;"Ready to model","PENDING INPUTS",MAX(0,F153+G153-H153))</f>
        <v>0</v>
      </c>
      <c r="J153" s="3">
        <f>IF(Inputs!$B$28&lt;&gt;"Ready to model","PENDING INPUTS",IF(F153+G153&gt;H153,IF(F153+G153=0,0,H153*F153/(F153+G153)),MIN(B153+D153,F153+MAX(0,H153-F153-G153-IF((Inputs!$B$17)&lt;Inputs!$B$5,C153+E153-G153,0)))))</f>
        <v>0</v>
      </c>
      <c r="K153" s="3">
        <f>IF(Inputs!$B$28&lt;&gt;"Ready to model","PENDING INPUTS",MIN(C153+E153,MAX(0,H153-J153)))</f>
        <v>0</v>
      </c>
      <c r="L153" s="3">
        <f>IF(Inputs!$B$28&lt;&gt;"Ready to model","PENDING INPUTS",MAX(0,B153+D153-J153))</f>
        <v>0</v>
      </c>
      <c r="M153" s="3">
        <f>IF(Inputs!$B$28&lt;&gt;"Ready to model","PENDING INPUTS",MAX(0,C153+E153-K153))</f>
        <v>0</v>
      </c>
      <c r="N153" s="3">
        <f>IF(Inputs!$B$28&lt;&gt;"Ready to model","PENDING INPUTS",L153+M153)</f>
        <v>0</v>
      </c>
      <c r="O153" s="3">
        <f>IF(Inputs!$B$28&lt;&gt;"Ready to model","PENDING INPUTS",D153+E153+O152)</f>
        <v>4571.2099999999991</v>
      </c>
      <c r="P153" s="3">
        <f>IF(Inputs!$B$28&lt;&gt;"Ready to model","PENDING INPUTS",J153+K153+P152)</f>
        <v>14587.209999999995</v>
      </c>
    </row>
    <row r="154" spans="1:16" ht="27.95" customHeight="1" x14ac:dyDescent="0.25">
      <c r="A154">
        <v>150</v>
      </c>
      <c r="B154" s="3">
        <f>IF(Inputs!$B$28&lt;&gt;"Ready to model","PENDING INPUTS",L153)</f>
        <v>0</v>
      </c>
      <c r="C154" s="3">
        <f>IF(Inputs!$B$28&lt;&gt;"Ready to model","PENDING INPUTS",M153)</f>
        <v>0</v>
      </c>
      <c r="D154" s="3">
        <f>IF(Inputs!$B$28&lt;&gt;"Ready to model","PENDING INPUTS",ROUND(B154*(Inputs!$B$17)/12,2))</f>
        <v>0</v>
      </c>
      <c r="E154" s="3">
        <f>IF(Inputs!$B$28&lt;&gt;"Ready to model","PENDING INPUTS",ROUND(C154*Inputs!$B$5/12,2))</f>
        <v>0</v>
      </c>
      <c r="F154" s="3">
        <f>IF(Inputs!$B$28&lt;&gt;"Ready to model","PENDING INPUTS",MIN(B154+D154,IF(A154&gt;=Inputs!$B$18,B154+D154,ROUND(IF(Inputs!$B$17=0,Inputs!$B$8*(1+Inputs!$B$19*Inputs!$B$20)/Inputs!$B$18,-PMT(Inputs!$B$17/12,Inputs!$B$18,Inputs!$B$8*(1+Inputs!$B$19*Inputs!$B$20))),2))))</f>
        <v>0</v>
      </c>
      <c r="G154" s="3">
        <f>IF(Inputs!$B$28&lt;&gt;"Ready to model","PENDING INPUTS",MIN(C154+E154,Inputs!$B$9))</f>
        <v>0</v>
      </c>
      <c r="H154" s="3">
        <f>IF(Inputs!$B$28&lt;&gt;"Ready to model","PENDING INPUTS",F154+G154)</f>
        <v>0</v>
      </c>
      <c r="I154" s="3">
        <f>IF(Inputs!$B$28&lt;&gt;"Ready to model","PENDING INPUTS",MAX(0,F154+G154-H154))</f>
        <v>0</v>
      </c>
      <c r="J154" s="3">
        <f>IF(Inputs!$B$28&lt;&gt;"Ready to model","PENDING INPUTS",IF(F154+G154&gt;H154,IF(F154+G154=0,0,H154*F154/(F154+G154)),MIN(B154+D154,F154+MAX(0,H154-F154-G154-IF((Inputs!$B$17)&lt;Inputs!$B$5,C154+E154-G154,0)))))</f>
        <v>0</v>
      </c>
      <c r="K154" s="3">
        <f>IF(Inputs!$B$28&lt;&gt;"Ready to model","PENDING INPUTS",MIN(C154+E154,MAX(0,H154-J154)))</f>
        <v>0</v>
      </c>
      <c r="L154" s="3">
        <f>IF(Inputs!$B$28&lt;&gt;"Ready to model","PENDING INPUTS",MAX(0,B154+D154-J154))</f>
        <v>0</v>
      </c>
      <c r="M154" s="3">
        <f>IF(Inputs!$B$28&lt;&gt;"Ready to model","PENDING INPUTS",MAX(0,C154+E154-K154))</f>
        <v>0</v>
      </c>
      <c r="N154" s="3">
        <f>IF(Inputs!$B$28&lt;&gt;"Ready to model","PENDING INPUTS",L154+M154)</f>
        <v>0</v>
      </c>
      <c r="O154" s="3">
        <f>IF(Inputs!$B$28&lt;&gt;"Ready to model","PENDING INPUTS",D154+E154+O153)</f>
        <v>4571.2099999999991</v>
      </c>
      <c r="P154" s="3">
        <f>IF(Inputs!$B$28&lt;&gt;"Ready to model","PENDING INPUTS",J154+K154+P153)</f>
        <v>14587.209999999995</v>
      </c>
    </row>
    <row r="155" spans="1:16" ht="27.95" customHeight="1" x14ac:dyDescent="0.25">
      <c r="A155">
        <v>151</v>
      </c>
      <c r="B155" s="3">
        <f>IF(Inputs!$B$28&lt;&gt;"Ready to model","PENDING INPUTS",L154)</f>
        <v>0</v>
      </c>
      <c r="C155" s="3">
        <f>IF(Inputs!$B$28&lt;&gt;"Ready to model","PENDING INPUTS",M154)</f>
        <v>0</v>
      </c>
      <c r="D155" s="3">
        <f>IF(Inputs!$B$28&lt;&gt;"Ready to model","PENDING INPUTS",ROUND(B155*(Inputs!$B$17)/12,2))</f>
        <v>0</v>
      </c>
      <c r="E155" s="3">
        <f>IF(Inputs!$B$28&lt;&gt;"Ready to model","PENDING INPUTS",ROUND(C155*Inputs!$B$5/12,2))</f>
        <v>0</v>
      </c>
      <c r="F155" s="3">
        <f>IF(Inputs!$B$28&lt;&gt;"Ready to model","PENDING INPUTS",MIN(B155+D155,IF(A155&gt;=Inputs!$B$18,B155+D155,ROUND(IF(Inputs!$B$17=0,Inputs!$B$8*(1+Inputs!$B$19*Inputs!$B$20)/Inputs!$B$18,-PMT(Inputs!$B$17/12,Inputs!$B$18,Inputs!$B$8*(1+Inputs!$B$19*Inputs!$B$20))),2))))</f>
        <v>0</v>
      </c>
      <c r="G155" s="3">
        <f>IF(Inputs!$B$28&lt;&gt;"Ready to model","PENDING INPUTS",MIN(C155+E155,Inputs!$B$9))</f>
        <v>0</v>
      </c>
      <c r="H155" s="3">
        <f>IF(Inputs!$B$28&lt;&gt;"Ready to model","PENDING INPUTS",F155+G155)</f>
        <v>0</v>
      </c>
      <c r="I155" s="3">
        <f>IF(Inputs!$B$28&lt;&gt;"Ready to model","PENDING INPUTS",MAX(0,F155+G155-H155))</f>
        <v>0</v>
      </c>
      <c r="J155" s="3">
        <f>IF(Inputs!$B$28&lt;&gt;"Ready to model","PENDING INPUTS",IF(F155+G155&gt;H155,IF(F155+G155=0,0,H155*F155/(F155+G155)),MIN(B155+D155,F155+MAX(0,H155-F155-G155-IF((Inputs!$B$17)&lt;Inputs!$B$5,C155+E155-G155,0)))))</f>
        <v>0</v>
      </c>
      <c r="K155" s="3">
        <f>IF(Inputs!$B$28&lt;&gt;"Ready to model","PENDING INPUTS",MIN(C155+E155,MAX(0,H155-J155)))</f>
        <v>0</v>
      </c>
      <c r="L155" s="3">
        <f>IF(Inputs!$B$28&lt;&gt;"Ready to model","PENDING INPUTS",MAX(0,B155+D155-J155))</f>
        <v>0</v>
      </c>
      <c r="M155" s="3">
        <f>IF(Inputs!$B$28&lt;&gt;"Ready to model","PENDING INPUTS",MAX(0,C155+E155-K155))</f>
        <v>0</v>
      </c>
      <c r="N155" s="3">
        <f>IF(Inputs!$B$28&lt;&gt;"Ready to model","PENDING INPUTS",L155+M155)</f>
        <v>0</v>
      </c>
      <c r="O155" s="3">
        <f>IF(Inputs!$B$28&lt;&gt;"Ready to model","PENDING INPUTS",D155+E155+O154)</f>
        <v>4571.2099999999991</v>
      </c>
      <c r="P155" s="3">
        <f>IF(Inputs!$B$28&lt;&gt;"Ready to model","PENDING INPUTS",J155+K155+P154)</f>
        <v>14587.209999999995</v>
      </c>
    </row>
    <row r="156" spans="1:16" ht="27.95" customHeight="1" x14ac:dyDescent="0.25">
      <c r="A156">
        <v>152</v>
      </c>
      <c r="B156" s="3">
        <f>IF(Inputs!$B$28&lt;&gt;"Ready to model","PENDING INPUTS",L155)</f>
        <v>0</v>
      </c>
      <c r="C156" s="3">
        <f>IF(Inputs!$B$28&lt;&gt;"Ready to model","PENDING INPUTS",M155)</f>
        <v>0</v>
      </c>
      <c r="D156" s="3">
        <f>IF(Inputs!$B$28&lt;&gt;"Ready to model","PENDING INPUTS",ROUND(B156*(Inputs!$B$17)/12,2))</f>
        <v>0</v>
      </c>
      <c r="E156" s="3">
        <f>IF(Inputs!$B$28&lt;&gt;"Ready to model","PENDING INPUTS",ROUND(C156*Inputs!$B$5/12,2))</f>
        <v>0</v>
      </c>
      <c r="F156" s="3">
        <f>IF(Inputs!$B$28&lt;&gt;"Ready to model","PENDING INPUTS",MIN(B156+D156,IF(A156&gt;=Inputs!$B$18,B156+D156,ROUND(IF(Inputs!$B$17=0,Inputs!$B$8*(1+Inputs!$B$19*Inputs!$B$20)/Inputs!$B$18,-PMT(Inputs!$B$17/12,Inputs!$B$18,Inputs!$B$8*(1+Inputs!$B$19*Inputs!$B$20))),2))))</f>
        <v>0</v>
      </c>
      <c r="G156" s="3">
        <f>IF(Inputs!$B$28&lt;&gt;"Ready to model","PENDING INPUTS",MIN(C156+E156,Inputs!$B$9))</f>
        <v>0</v>
      </c>
      <c r="H156" s="3">
        <f>IF(Inputs!$B$28&lt;&gt;"Ready to model","PENDING INPUTS",F156+G156)</f>
        <v>0</v>
      </c>
      <c r="I156" s="3">
        <f>IF(Inputs!$B$28&lt;&gt;"Ready to model","PENDING INPUTS",MAX(0,F156+G156-H156))</f>
        <v>0</v>
      </c>
      <c r="J156" s="3">
        <f>IF(Inputs!$B$28&lt;&gt;"Ready to model","PENDING INPUTS",IF(F156+G156&gt;H156,IF(F156+G156=0,0,H156*F156/(F156+G156)),MIN(B156+D156,F156+MAX(0,H156-F156-G156-IF((Inputs!$B$17)&lt;Inputs!$B$5,C156+E156-G156,0)))))</f>
        <v>0</v>
      </c>
      <c r="K156" s="3">
        <f>IF(Inputs!$B$28&lt;&gt;"Ready to model","PENDING INPUTS",MIN(C156+E156,MAX(0,H156-J156)))</f>
        <v>0</v>
      </c>
      <c r="L156" s="3">
        <f>IF(Inputs!$B$28&lt;&gt;"Ready to model","PENDING INPUTS",MAX(0,B156+D156-J156))</f>
        <v>0</v>
      </c>
      <c r="M156" s="3">
        <f>IF(Inputs!$B$28&lt;&gt;"Ready to model","PENDING INPUTS",MAX(0,C156+E156-K156))</f>
        <v>0</v>
      </c>
      <c r="N156" s="3">
        <f>IF(Inputs!$B$28&lt;&gt;"Ready to model","PENDING INPUTS",L156+M156)</f>
        <v>0</v>
      </c>
      <c r="O156" s="3">
        <f>IF(Inputs!$B$28&lt;&gt;"Ready to model","PENDING INPUTS",D156+E156+O155)</f>
        <v>4571.2099999999991</v>
      </c>
      <c r="P156" s="3">
        <f>IF(Inputs!$B$28&lt;&gt;"Ready to model","PENDING INPUTS",J156+K156+P155)</f>
        <v>14587.209999999995</v>
      </c>
    </row>
    <row r="157" spans="1:16" ht="27.95" customHeight="1" x14ac:dyDescent="0.25">
      <c r="A157">
        <v>153</v>
      </c>
      <c r="B157" s="3">
        <f>IF(Inputs!$B$28&lt;&gt;"Ready to model","PENDING INPUTS",L156)</f>
        <v>0</v>
      </c>
      <c r="C157" s="3">
        <f>IF(Inputs!$B$28&lt;&gt;"Ready to model","PENDING INPUTS",M156)</f>
        <v>0</v>
      </c>
      <c r="D157" s="3">
        <f>IF(Inputs!$B$28&lt;&gt;"Ready to model","PENDING INPUTS",ROUND(B157*(Inputs!$B$17)/12,2))</f>
        <v>0</v>
      </c>
      <c r="E157" s="3">
        <f>IF(Inputs!$B$28&lt;&gt;"Ready to model","PENDING INPUTS",ROUND(C157*Inputs!$B$5/12,2))</f>
        <v>0</v>
      </c>
      <c r="F157" s="3">
        <f>IF(Inputs!$B$28&lt;&gt;"Ready to model","PENDING INPUTS",MIN(B157+D157,IF(A157&gt;=Inputs!$B$18,B157+D157,ROUND(IF(Inputs!$B$17=0,Inputs!$B$8*(1+Inputs!$B$19*Inputs!$B$20)/Inputs!$B$18,-PMT(Inputs!$B$17/12,Inputs!$B$18,Inputs!$B$8*(1+Inputs!$B$19*Inputs!$B$20))),2))))</f>
        <v>0</v>
      </c>
      <c r="G157" s="3">
        <f>IF(Inputs!$B$28&lt;&gt;"Ready to model","PENDING INPUTS",MIN(C157+E157,Inputs!$B$9))</f>
        <v>0</v>
      </c>
      <c r="H157" s="3">
        <f>IF(Inputs!$B$28&lt;&gt;"Ready to model","PENDING INPUTS",F157+G157)</f>
        <v>0</v>
      </c>
      <c r="I157" s="3">
        <f>IF(Inputs!$B$28&lt;&gt;"Ready to model","PENDING INPUTS",MAX(0,F157+G157-H157))</f>
        <v>0</v>
      </c>
      <c r="J157" s="3">
        <f>IF(Inputs!$B$28&lt;&gt;"Ready to model","PENDING INPUTS",IF(F157+G157&gt;H157,IF(F157+G157=0,0,H157*F157/(F157+G157)),MIN(B157+D157,F157+MAX(0,H157-F157-G157-IF((Inputs!$B$17)&lt;Inputs!$B$5,C157+E157-G157,0)))))</f>
        <v>0</v>
      </c>
      <c r="K157" s="3">
        <f>IF(Inputs!$B$28&lt;&gt;"Ready to model","PENDING INPUTS",MIN(C157+E157,MAX(0,H157-J157)))</f>
        <v>0</v>
      </c>
      <c r="L157" s="3">
        <f>IF(Inputs!$B$28&lt;&gt;"Ready to model","PENDING INPUTS",MAX(0,B157+D157-J157))</f>
        <v>0</v>
      </c>
      <c r="M157" s="3">
        <f>IF(Inputs!$B$28&lt;&gt;"Ready to model","PENDING INPUTS",MAX(0,C157+E157-K157))</f>
        <v>0</v>
      </c>
      <c r="N157" s="3">
        <f>IF(Inputs!$B$28&lt;&gt;"Ready to model","PENDING INPUTS",L157+M157)</f>
        <v>0</v>
      </c>
      <c r="O157" s="3">
        <f>IF(Inputs!$B$28&lt;&gt;"Ready to model","PENDING INPUTS",D157+E157+O156)</f>
        <v>4571.2099999999991</v>
      </c>
      <c r="P157" s="3">
        <f>IF(Inputs!$B$28&lt;&gt;"Ready to model","PENDING INPUTS",J157+K157+P156)</f>
        <v>14587.209999999995</v>
      </c>
    </row>
    <row r="158" spans="1:16" ht="27.95" customHeight="1" x14ac:dyDescent="0.25">
      <c r="A158">
        <v>154</v>
      </c>
      <c r="B158" s="3">
        <f>IF(Inputs!$B$28&lt;&gt;"Ready to model","PENDING INPUTS",L157)</f>
        <v>0</v>
      </c>
      <c r="C158" s="3">
        <f>IF(Inputs!$B$28&lt;&gt;"Ready to model","PENDING INPUTS",M157)</f>
        <v>0</v>
      </c>
      <c r="D158" s="3">
        <f>IF(Inputs!$B$28&lt;&gt;"Ready to model","PENDING INPUTS",ROUND(B158*(Inputs!$B$17)/12,2))</f>
        <v>0</v>
      </c>
      <c r="E158" s="3">
        <f>IF(Inputs!$B$28&lt;&gt;"Ready to model","PENDING INPUTS",ROUND(C158*Inputs!$B$5/12,2))</f>
        <v>0</v>
      </c>
      <c r="F158" s="3">
        <f>IF(Inputs!$B$28&lt;&gt;"Ready to model","PENDING INPUTS",MIN(B158+D158,IF(A158&gt;=Inputs!$B$18,B158+D158,ROUND(IF(Inputs!$B$17=0,Inputs!$B$8*(1+Inputs!$B$19*Inputs!$B$20)/Inputs!$B$18,-PMT(Inputs!$B$17/12,Inputs!$B$18,Inputs!$B$8*(1+Inputs!$B$19*Inputs!$B$20))),2))))</f>
        <v>0</v>
      </c>
      <c r="G158" s="3">
        <f>IF(Inputs!$B$28&lt;&gt;"Ready to model","PENDING INPUTS",MIN(C158+E158,Inputs!$B$9))</f>
        <v>0</v>
      </c>
      <c r="H158" s="3">
        <f>IF(Inputs!$B$28&lt;&gt;"Ready to model","PENDING INPUTS",F158+G158)</f>
        <v>0</v>
      </c>
      <c r="I158" s="3">
        <f>IF(Inputs!$B$28&lt;&gt;"Ready to model","PENDING INPUTS",MAX(0,F158+G158-H158))</f>
        <v>0</v>
      </c>
      <c r="J158" s="3">
        <f>IF(Inputs!$B$28&lt;&gt;"Ready to model","PENDING INPUTS",IF(F158+G158&gt;H158,IF(F158+G158=0,0,H158*F158/(F158+G158)),MIN(B158+D158,F158+MAX(0,H158-F158-G158-IF((Inputs!$B$17)&lt;Inputs!$B$5,C158+E158-G158,0)))))</f>
        <v>0</v>
      </c>
      <c r="K158" s="3">
        <f>IF(Inputs!$B$28&lt;&gt;"Ready to model","PENDING INPUTS",MIN(C158+E158,MAX(0,H158-J158)))</f>
        <v>0</v>
      </c>
      <c r="L158" s="3">
        <f>IF(Inputs!$B$28&lt;&gt;"Ready to model","PENDING INPUTS",MAX(0,B158+D158-J158))</f>
        <v>0</v>
      </c>
      <c r="M158" s="3">
        <f>IF(Inputs!$B$28&lt;&gt;"Ready to model","PENDING INPUTS",MAX(0,C158+E158-K158))</f>
        <v>0</v>
      </c>
      <c r="N158" s="3">
        <f>IF(Inputs!$B$28&lt;&gt;"Ready to model","PENDING INPUTS",L158+M158)</f>
        <v>0</v>
      </c>
      <c r="O158" s="3">
        <f>IF(Inputs!$B$28&lt;&gt;"Ready to model","PENDING INPUTS",D158+E158+O157)</f>
        <v>4571.2099999999991</v>
      </c>
      <c r="P158" s="3">
        <f>IF(Inputs!$B$28&lt;&gt;"Ready to model","PENDING INPUTS",J158+K158+P157)</f>
        <v>14587.209999999995</v>
      </c>
    </row>
    <row r="159" spans="1:16" ht="27.95" customHeight="1" x14ac:dyDescent="0.25">
      <c r="A159">
        <v>155</v>
      </c>
      <c r="B159" s="3">
        <f>IF(Inputs!$B$28&lt;&gt;"Ready to model","PENDING INPUTS",L158)</f>
        <v>0</v>
      </c>
      <c r="C159" s="3">
        <f>IF(Inputs!$B$28&lt;&gt;"Ready to model","PENDING INPUTS",M158)</f>
        <v>0</v>
      </c>
      <c r="D159" s="3">
        <f>IF(Inputs!$B$28&lt;&gt;"Ready to model","PENDING INPUTS",ROUND(B159*(Inputs!$B$17)/12,2))</f>
        <v>0</v>
      </c>
      <c r="E159" s="3">
        <f>IF(Inputs!$B$28&lt;&gt;"Ready to model","PENDING INPUTS",ROUND(C159*Inputs!$B$5/12,2))</f>
        <v>0</v>
      </c>
      <c r="F159" s="3">
        <f>IF(Inputs!$B$28&lt;&gt;"Ready to model","PENDING INPUTS",MIN(B159+D159,IF(A159&gt;=Inputs!$B$18,B159+D159,ROUND(IF(Inputs!$B$17=0,Inputs!$B$8*(1+Inputs!$B$19*Inputs!$B$20)/Inputs!$B$18,-PMT(Inputs!$B$17/12,Inputs!$B$18,Inputs!$B$8*(1+Inputs!$B$19*Inputs!$B$20))),2))))</f>
        <v>0</v>
      </c>
      <c r="G159" s="3">
        <f>IF(Inputs!$B$28&lt;&gt;"Ready to model","PENDING INPUTS",MIN(C159+E159,Inputs!$B$9))</f>
        <v>0</v>
      </c>
      <c r="H159" s="3">
        <f>IF(Inputs!$B$28&lt;&gt;"Ready to model","PENDING INPUTS",F159+G159)</f>
        <v>0</v>
      </c>
      <c r="I159" s="3">
        <f>IF(Inputs!$B$28&lt;&gt;"Ready to model","PENDING INPUTS",MAX(0,F159+G159-H159))</f>
        <v>0</v>
      </c>
      <c r="J159" s="3">
        <f>IF(Inputs!$B$28&lt;&gt;"Ready to model","PENDING INPUTS",IF(F159+G159&gt;H159,IF(F159+G159=0,0,H159*F159/(F159+G159)),MIN(B159+D159,F159+MAX(0,H159-F159-G159-IF((Inputs!$B$17)&lt;Inputs!$B$5,C159+E159-G159,0)))))</f>
        <v>0</v>
      </c>
      <c r="K159" s="3">
        <f>IF(Inputs!$B$28&lt;&gt;"Ready to model","PENDING INPUTS",MIN(C159+E159,MAX(0,H159-J159)))</f>
        <v>0</v>
      </c>
      <c r="L159" s="3">
        <f>IF(Inputs!$B$28&lt;&gt;"Ready to model","PENDING INPUTS",MAX(0,B159+D159-J159))</f>
        <v>0</v>
      </c>
      <c r="M159" s="3">
        <f>IF(Inputs!$B$28&lt;&gt;"Ready to model","PENDING INPUTS",MAX(0,C159+E159-K159))</f>
        <v>0</v>
      </c>
      <c r="N159" s="3">
        <f>IF(Inputs!$B$28&lt;&gt;"Ready to model","PENDING INPUTS",L159+M159)</f>
        <v>0</v>
      </c>
      <c r="O159" s="3">
        <f>IF(Inputs!$B$28&lt;&gt;"Ready to model","PENDING INPUTS",D159+E159+O158)</f>
        <v>4571.2099999999991</v>
      </c>
      <c r="P159" s="3">
        <f>IF(Inputs!$B$28&lt;&gt;"Ready to model","PENDING INPUTS",J159+K159+P158)</f>
        <v>14587.209999999995</v>
      </c>
    </row>
    <row r="160" spans="1:16" ht="27.95" customHeight="1" x14ac:dyDescent="0.25">
      <c r="A160">
        <v>156</v>
      </c>
      <c r="B160" s="3">
        <f>IF(Inputs!$B$28&lt;&gt;"Ready to model","PENDING INPUTS",L159)</f>
        <v>0</v>
      </c>
      <c r="C160" s="3">
        <f>IF(Inputs!$B$28&lt;&gt;"Ready to model","PENDING INPUTS",M159)</f>
        <v>0</v>
      </c>
      <c r="D160" s="3">
        <f>IF(Inputs!$B$28&lt;&gt;"Ready to model","PENDING INPUTS",ROUND(B160*(Inputs!$B$17)/12,2))</f>
        <v>0</v>
      </c>
      <c r="E160" s="3">
        <f>IF(Inputs!$B$28&lt;&gt;"Ready to model","PENDING INPUTS",ROUND(C160*Inputs!$B$5/12,2))</f>
        <v>0</v>
      </c>
      <c r="F160" s="3">
        <f>IF(Inputs!$B$28&lt;&gt;"Ready to model","PENDING INPUTS",MIN(B160+D160,IF(A160&gt;=Inputs!$B$18,B160+D160,ROUND(IF(Inputs!$B$17=0,Inputs!$B$8*(1+Inputs!$B$19*Inputs!$B$20)/Inputs!$B$18,-PMT(Inputs!$B$17/12,Inputs!$B$18,Inputs!$B$8*(1+Inputs!$B$19*Inputs!$B$20))),2))))</f>
        <v>0</v>
      </c>
      <c r="G160" s="3">
        <f>IF(Inputs!$B$28&lt;&gt;"Ready to model","PENDING INPUTS",MIN(C160+E160,Inputs!$B$9))</f>
        <v>0</v>
      </c>
      <c r="H160" s="3">
        <f>IF(Inputs!$B$28&lt;&gt;"Ready to model","PENDING INPUTS",F160+G160)</f>
        <v>0</v>
      </c>
      <c r="I160" s="3">
        <f>IF(Inputs!$B$28&lt;&gt;"Ready to model","PENDING INPUTS",MAX(0,F160+G160-H160))</f>
        <v>0</v>
      </c>
      <c r="J160" s="3">
        <f>IF(Inputs!$B$28&lt;&gt;"Ready to model","PENDING INPUTS",IF(F160+G160&gt;H160,IF(F160+G160=0,0,H160*F160/(F160+G160)),MIN(B160+D160,F160+MAX(0,H160-F160-G160-IF((Inputs!$B$17)&lt;Inputs!$B$5,C160+E160-G160,0)))))</f>
        <v>0</v>
      </c>
      <c r="K160" s="3">
        <f>IF(Inputs!$B$28&lt;&gt;"Ready to model","PENDING INPUTS",MIN(C160+E160,MAX(0,H160-J160)))</f>
        <v>0</v>
      </c>
      <c r="L160" s="3">
        <f>IF(Inputs!$B$28&lt;&gt;"Ready to model","PENDING INPUTS",MAX(0,B160+D160-J160))</f>
        <v>0</v>
      </c>
      <c r="M160" s="3">
        <f>IF(Inputs!$B$28&lt;&gt;"Ready to model","PENDING INPUTS",MAX(0,C160+E160-K160))</f>
        <v>0</v>
      </c>
      <c r="N160" s="3">
        <f>IF(Inputs!$B$28&lt;&gt;"Ready to model","PENDING INPUTS",L160+M160)</f>
        <v>0</v>
      </c>
      <c r="O160" s="3">
        <f>IF(Inputs!$B$28&lt;&gt;"Ready to model","PENDING INPUTS",D160+E160+O159)</f>
        <v>4571.2099999999991</v>
      </c>
      <c r="P160" s="3">
        <f>IF(Inputs!$B$28&lt;&gt;"Ready to model","PENDING INPUTS",J160+K160+P159)</f>
        <v>14587.209999999995</v>
      </c>
    </row>
    <row r="161" spans="1:16" ht="27.95" customHeight="1" x14ac:dyDescent="0.25">
      <c r="A161">
        <v>157</v>
      </c>
      <c r="B161" s="3">
        <f>IF(Inputs!$B$28&lt;&gt;"Ready to model","PENDING INPUTS",L160)</f>
        <v>0</v>
      </c>
      <c r="C161" s="3">
        <f>IF(Inputs!$B$28&lt;&gt;"Ready to model","PENDING INPUTS",M160)</f>
        <v>0</v>
      </c>
      <c r="D161" s="3">
        <f>IF(Inputs!$B$28&lt;&gt;"Ready to model","PENDING INPUTS",ROUND(B161*(Inputs!$B$17)/12,2))</f>
        <v>0</v>
      </c>
      <c r="E161" s="3">
        <f>IF(Inputs!$B$28&lt;&gt;"Ready to model","PENDING INPUTS",ROUND(C161*Inputs!$B$5/12,2))</f>
        <v>0</v>
      </c>
      <c r="F161" s="3">
        <f>IF(Inputs!$B$28&lt;&gt;"Ready to model","PENDING INPUTS",MIN(B161+D161,IF(A161&gt;=Inputs!$B$18,B161+D161,ROUND(IF(Inputs!$B$17=0,Inputs!$B$8*(1+Inputs!$B$19*Inputs!$B$20)/Inputs!$B$18,-PMT(Inputs!$B$17/12,Inputs!$B$18,Inputs!$B$8*(1+Inputs!$B$19*Inputs!$B$20))),2))))</f>
        <v>0</v>
      </c>
      <c r="G161" s="3">
        <f>IF(Inputs!$B$28&lt;&gt;"Ready to model","PENDING INPUTS",MIN(C161+E161,Inputs!$B$9))</f>
        <v>0</v>
      </c>
      <c r="H161" s="3">
        <f>IF(Inputs!$B$28&lt;&gt;"Ready to model","PENDING INPUTS",F161+G161)</f>
        <v>0</v>
      </c>
      <c r="I161" s="3">
        <f>IF(Inputs!$B$28&lt;&gt;"Ready to model","PENDING INPUTS",MAX(0,F161+G161-H161))</f>
        <v>0</v>
      </c>
      <c r="J161" s="3">
        <f>IF(Inputs!$B$28&lt;&gt;"Ready to model","PENDING INPUTS",IF(F161+G161&gt;H161,IF(F161+G161=0,0,H161*F161/(F161+G161)),MIN(B161+D161,F161+MAX(0,H161-F161-G161-IF((Inputs!$B$17)&lt;Inputs!$B$5,C161+E161-G161,0)))))</f>
        <v>0</v>
      </c>
      <c r="K161" s="3">
        <f>IF(Inputs!$B$28&lt;&gt;"Ready to model","PENDING INPUTS",MIN(C161+E161,MAX(0,H161-J161)))</f>
        <v>0</v>
      </c>
      <c r="L161" s="3">
        <f>IF(Inputs!$B$28&lt;&gt;"Ready to model","PENDING INPUTS",MAX(0,B161+D161-J161))</f>
        <v>0</v>
      </c>
      <c r="M161" s="3">
        <f>IF(Inputs!$B$28&lt;&gt;"Ready to model","PENDING INPUTS",MAX(0,C161+E161-K161))</f>
        <v>0</v>
      </c>
      <c r="N161" s="3">
        <f>IF(Inputs!$B$28&lt;&gt;"Ready to model","PENDING INPUTS",L161+M161)</f>
        <v>0</v>
      </c>
      <c r="O161" s="3">
        <f>IF(Inputs!$B$28&lt;&gt;"Ready to model","PENDING INPUTS",D161+E161+O160)</f>
        <v>4571.2099999999991</v>
      </c>
      <c r="P161" s="3">
        <f>IF(Inputs!$B$28&lt;&gt;"Ready to model","PENDING INPUTS",J161+K161+P160)</f>
        <v>14587.209999999995</v>
      </c>
    </row>
    <row r="162" spans="1:16" ht="27.95" customHeight="1" x14ac:dyDescent="0.25">
      <c r="A162">
        <v>158</v>
      </c>
      <c r="B162" s="3">
        <f>IF(Inputs!$B$28&lt;&gt;"Ready to model","PENDING INPUTS",L161)</f>
        <v>0</v>
      </c>
      <c r="C162" s="3">
        <f>IF(Inputs!$B$28&lt;&gt;"Ready to model","PENDING INPUTS",M161)</f>
        <v>0</v>
      </c>
      <c r="D162" s="3">
        <f>IF(Inputs!$B$28&lt;&gt;"Ready to model","PENDING INPUTS",ROUND(B162*(Inputs!$B$17)/12,2))</f>
        <v>0</v>
      </c>
      <c r="E162" s="3">
        <f>IF(Inputs!$B$28&lt;&gt;"Ready to model","PENDING INPUTS",ROUND(C162*Inputs!$B$5/12,2))</f>
        <v>0</v>
      </c>
      <c r="F162" s="3">
        <f>IF(Inputs!$B$28&lt;&gt;"Ready to model","PENDING INPUTS",MIN(B162+D162,IF(A162&gt;=Inputs!$B$18,B162+D162,ROUND(IF(Inputs!$B$17=0,Inputs!$B$8*(1+Inputs!$B$19*Inputs!$B$20)/Inputs!$B$18,-PMT(Inputs!$B$17/12,Inputs!$B$18,Inputs!$B$8*(1+Inputs!$B$19*Inputs!$B$20))),2))))</f>
        <v>0</v>
      </c>
      <c r="G162" s="3">
        <f>IF(Inputs!$B$28&lt;&gt;"Ready to model","PENDING INPUTS",MIN(C162+E162,Inputs!$B$9))</f>
        <v>0</v>
      </c>
      <c r="H162" s="3">
        <f>IF(Inputs!$B$28&lt;&gt;"Ready to model","PENDING INPUTS",F162+G162)</f>
        <v>0</v>
      </c>
      <c r="I162" s="3">
        <f>IF(Inputs!$B$28&lt;&gt;"Ready to model","PENDING INPUTS",MAX(0,F162+G162-H162))</f>
        <v>0</v>
      </c>
      <c r="J162" s="3">
        <f>IF(Inputs!$B$28&lt;&gt;"Ready to model","PENDING INPUTS",IF(F162+G162&gt;H162,IF(F162+G162=0,0,H162*F162/(F162+G162)),MIN(B162+D162,F162+MAX(0,H162-F162-G162-IF((Inputs!$B$17)&lt;Inputs!$B$5,C162+E162-G162,0)))))</f>
        <v>0</v>
      </c>
      <c r="K162" s="3">
        <f>IF(Inputs!$B$28&lt;&gt;"Ready to model","PENDING INPUTS",MIN(C162+E162,MAX(0,H162-J162)))</f>
        <v>0</v>
      </c>
      <c r="L162" s="3">
        <f>IF(Inputs!$B$28&lt;&gt;"Ready to model","PENDING INPUTS",MAX(0,B162+D162-J162))</f>
        <v>0</v>
      </c>
      <c r="M162" s="3">
        <f>IF(Inputs!$B$28&lt;&gt;"Ready to model","PENDING INPUTS",MAX(0,C162+E162-K162))</f>
        <v>0</v>
      </c>
      <c r="N162" s="3">
        <f>IF(Inputs!$B$28&lt;&gt;"Ready to model","PENDING INPUTS",L162+M162)</f>
        <v>0</v>
      </c>
      <c r="O162" s="3">
        <f>IF(Inputs!$B$28&lt;&gt;"Ready to model","PENDING INPUTS",D162+E162+O161)</f>
        <v>4571.2099999999991</v>
      </c>
      <c r="P162" s="3">
        <f>IF(Inputs!$B$28&lt;&gt;"Ready to model","PENDING INPUTS",J162+K162+P161)</f>
        <v>14587.209999999995</v>
      </c>
    </row>
    <row r="163" spans="1:16" ht="27.95" customHeight="1" x14ac:dyDescent="0.25">
      <c r="A163">
        <v>159</v>
      </c>
      <c r="B163" s="3">
        <f>IF(Inputs!$B$28&lt;&gt;"Ready to model","PENDING INPUTS",L162)</f>
        <v>0</v>
      </c>
      <c r="C163" s="3">
        <f>IF(Inputs!$B$28&lt;&gt;"Ready to model","PENDING INPUTS",M162)</f>
        <v>0</v>
      </c>
      <c r="D163" s="3">
        <f>IF(Inputs!$B$28&lt;&gt;"Ready to model","PENDING INPUTS",ROUND(B163*(Inputs!$B$17)/12,2))</f>
        <v>0</v>
      </c>
      <c r="E163" s="3">
        <f>IF(Inputs!$B$28&lt;&gt;"Ready to model","PENDING INPUTS",ROUND(C163*Inputs!$B$5/12,2))</f>
        <v>0</v>
      </c>
      <c r="F163" s="3">
        <f>IF(Inputs!$B$28&lt;&gt;"Ready to model","PENDING INPUTS",MIN(B163+D163,IF(A163&gt;=Inputs!$B$18,B163+D163,ROUND(IF(Inputs!$B$17=0,Inputs!$B$8*(1+Inputs!$B$19*Inputs!$B$20)/Inputs!$B$18,-PMT(Inputs!$B$17/12,Inputs!$B$18,Inputs!$B$8*(1+Inputs!$B$19*Inputs!$B$20))),2))))</f>
        <v>0</v>
      </c>
      <c r="G163" s="3">
        <f>IF(Inputs!$B$28&lt;&gt;"Ready to model","PENDING INPUTS",MIN(C163+E163,Inputs!$B$9))</f>
        <v>0</v>
      </c>
      <c r="H163" s="3">
        <f>IF(Inputs!$B$28&lt;&gt;"Ready to model","PENDING INPUTS",F163+G163)</f>
        <v>0</v>
      </c>
      <c r="I163" s="3">
        <f>IF(Inputs!$B$28&lt;&gt;"Ready to model","PENDING INPUTS",MAX(0,F163+G163-H163))</f>
        <v>0</v>
      </c>
      <c r="J163" s="3">
        <f>IF(Inputs!$B$28&lt;&gt;"Ready to model","PENDING INPUTS",IF(F163+G163&gt;H163,IF(F163+G163=0,0,H163*F163/(F163+G163)),MIN(B163+D163,F163+MAX(0,H163-F163-G163-IF((Inputs!$B$17)&lt;Inputs!$B$5,C163+E163-G163,0)))))</f>
        <v>0</v>
      </c>
      <c r="K163" s="3">
        <f>IF(Inputs!$B$28&lt;&gt;"Ready to model","PENDING INPUTS",MIN(C163+E163,MAX(0,H163-J163)))</f>
        <v>0</v>
      </c>
      <c r="L163" s="3">
        <f>IF(Inputs!$B$28&lt;&gt;"Ready to model","PENDING INPUTS",MAX(0,B163+D163-J163))</f>
        <v>0</v>
      </c>
      <c r="M163" s="3">
        <f>IF(Inputs!$B$28&lt;&gt;"Ready to model","PENDING INPUTS",MAX(0,C163+E163-K163))</f>
        <v>0</v>
      </c>
      <c r="N163" s="3">
        <f>IF(Inputs!$B$28&lt;&gt;"Ready to model","PENDING INPUTS",L163+M163)</f>
        <v>0</v>
      </c>
      <c r="O163" s="3">
        <f>IF(Inputs!$B$28&lt;&gt;"Ready to model","PENDING INPUTS",D163+E163+O162)</f>
        <v>4571.2099999999991</v>
      </c>
      <c r="P163" s="3">
        <f>IF(Inputs!$B$28&lt;&gt;"Ready to model","PENDING INPUTS",J163+K163+P162)</f>
        <v>14587.209999999995</v>
      </c>
    </row>
    <row r="164" spans="1:16" ht="27.95" customHeight="1" x14ac:dyDescent="0.25">
      <c r="A164">
        <v>160</v>
      </c>
      <c r="B164" s="3">
        <f>IF(Inputs!$B$28&lt;&gt;"Ready to model","PENDING INPUTS",L163)</f>
        <v>0</v>
      </c>
      <c r="C164" s="3">
        <f>IF(Inputs!$B$28&lt;&gt;"Ready to model","PENDING INPUTS",M163)</f>
        <v>0</v>
      </c>
      <c r="D164" s="3">
        <f>IF(Inputs!$B$28&lt;&gt;"Ready to model","PENDING INPUTS",ROUND(B164*(Inputs!$B$17)/12,2))</f>
        <v>0</v>
      </c>
      <c r="E164" s="3">
        <f>IF(Inputs!$B$28&lt;&gt;"Ready to model","PENDING INPUTS",ROUND(C164*Inputs!$B$5/12,2))</f>
        <v>0</v>
      </c>
      <c r="F164" s="3">
        <f>IF(Inputs!$B$28&lt;&gt;"Ready to model","PENDING INPUTS",MIN(B164+D164,IF(A164&gt;=Inputs!$B$18,B164+D164,ROUND(IF(Inputs!$B$17=0,Inputs!$B$8*(1+Inputs!$B$19*Inputs!$B$20)/Inputs!$B$18,-PMT(Inputs!$B$17/12,Inputs!$B$18,Inputs!$B$8*(1+Inputs!$B$19*Inputs!$B$20))),2))))</f>
        <v>0</v>
      </c>
      <c r="G164" s="3">
        <f>IF(Inputs!$B$28&lt;&gt;"Ready to model","PENDING INPUTS",MIN(C164+E164,Inputs!$B$9))</f>
        <v>0</v>
      </c>
      <c r="H164" s="3">
        <f>IF(Inputs!$B$28&lt;&gt;"Ready to model","PENDING INPUTS",F164+G164)</f>
        <v>0</v>
      </c>
      <c r="I164" s="3">
        <f>IF(Inputs!$B$28&lt;&gt;"Ready to model","PENDING INPUTS",MAX(0,F164+G164-H164))</f>
        <v>0</v>
      </c>
      <c r="J164" s="3">
        <f>IF(Inputs!$B$28&lt;&gt;"Ready to model","PENDING INPUTS",IF(F164+G164&gt;H164,IF(F164+G164=0,0,H164*F164/(F164+G164)),MIN(B164+D164,F164+MAX(0,H164-F164-G164-IF((Inputs!$B$17)&lt;Inputs!$B$5,C164+E164-G164,0)))))</f>
        <v>0</v>
      </c>
      <c r="K164" s="3">
        <f>IF(Inputs!$B$28&lt;&gt;"Ready to model","PENDING INPUTS",MIN(C164+E164,MAX(0,H164-J164)))</f>
        <v>0</v>
      </c>
      <c r="L164" s="3">
        <f>IF(Inputs!$B$28&lt;&gt;"Ready to model","PENDING INPUTS",MAX(0,B164+D164-J164))</f>
        <v>0</v>
      </c>
      <c r="M164" s="3">
        <f>IF(Inputs!$B$28&lt;&gt;"Ready to model","PENDING INPUTS",MAX(0,C164+E164-K164))</f>
        <v>0</v>
      </c>
      <c r="N164" s="3">
        <f>IF(Inputs!$B$28&lt;&gt;"Ready to model","PENDING INPUTS",L164+M164)</f>
        <v>0</v>
      </c>
      <c r="O164" s="3">
        <f>IF(Inputs!$B$28&lt;&gt;"Ready to model","PENDING INPUTS",D164+E164+O163)</f>
        <v>4571.2099999999991</v>
      </c>
      <c r="P164" s="3">
        <f>IF(Inputs!$B$28&lt;&gt;"Ready to model","PENDING INPUTS",J164+K164+P163)</f>
        <v>14587.209999999995</v>
      </c>
    </row>
    <row r="165" spans="1:16" ht="27.95" customHeight="1" x14ac:dyDescent="0.25">
      <c r="A165">
        <v>161</v>
      </c>
      <c r="B165" s="3">
        <f>IF(Inputs!$B$28&lt;&gt;"Ready to model","PENDING INPUTS",L164)</f>
        <v>0</v>
      </c>
      <c r="C165" s="3">
        <f>IF(Inputs!$B$28&lt;&gt;"Ready to model","PENDING INPUTS",M164)</f>
        <v>0</v>
      </c>
      <c r="D165" s="3">
        <f>IF(Inputs!$B$28&lt;&gt;"Ready to model","PENDING INPUTS",ROUND(B165*(Inputs!$B$17)/12,2))</f>
        <v>0</v>
      </c>
      <c r="E165" s="3">
        <f>IF(Inputs!$B$28&lt;&gt;"Ready to model","PENDING INPUTS",ROUND(C165*Inputs!$B$5/12,2))</f>
        <v>0</v>
      </c>
      <c r="F165" s="3">
        <f>IF(Inputs!$B$28&lt;&gt;"Ready to model","PENDING INPUTS",MIN(B165+D165,IF(A165&gt;=Inputs!$B$18,B165+D165,ROUND(IF(Inputs!$B$17=0,Inputs!$B$8*(1+Inputs!$B$19*Inputs!$B$20)/Inputs!$B$18,-PMT(Inputs!$B$17/12,Inputs!$B$18,Inputs!$B$8*(1+Inputs!$B$19*Inputs!$B$20))),2))))</f>
        <v>0</v>
      </c>
      <c r="G165" s="3">
        <f>IF(Inputs!$B$28&lt;&gt;"Ready to model","PENDING INPUTS",MIN(C165+E165,Inputs!$B$9))</f>
        <v>0</v>
      </c>
      <c r="H165" s="3">
        <f>IF(Inputs!$B$28&lt;&gt;"Ready to model","PENDING INPUTS",F165+G165)</f>
        <v>0</v>
      </c>
      <c r="I165" s="3">
        <f>IF(Inputs!$B$28&lt;&gt;"Ready to model","PENDING INPUTS",MAX(0,F165+G165-H165))</f>
        <v>0</v>
      </c>
      <c r="J165" s="3">
        <f>IF(Inputs!$B$28&lt;&gt;"Ready to model","PENDING INPUTS",IF(F165+G165&gt;H165,IF(F165+G165=0,0,H165*F165/(F165+G165)),MIN(B165+D165,F165+MAX(0,H165-F165-G165-IF((Inputs!$B$17)&lt;Inputs!$B$5,C165+E165-G165,0)))))</f>
        <v>0</v>
      </c>
      <c r="K165" s="3">
        <f>IF(Inputs!$B$28&lt;&gt;"Ready to model","PENDING INPUTS",MIN(C165+E165,MAX(0,H165-J165)))</f>
        <v>0</v>
      </c>
      <c r="L165" s="3">
        <f>IF(Inputs!$B$28&lt;&gt;"Ready to model","PENDING INPUTS",MAX(0,B165+D165-J165))</f>
        <v>0</v>
      </c>
      <c r="M165" s="3">
        <f>IF(Inputs!$B$28&lt;&gt;"Ready to model","PENDING INPUTS",MAX(0,C165+E165-K165))</f>
        <v>0</v>
      </c>
      <c r="N165" s="3">
        <f>IF(Inputs!$B$28&lt;&gt;"Ready to model","PENDING INPUTS",L165+M165)</f>
        <v>0</v>
      </c>
      <c r="O165" s="3">
        <f>IF(Inputs!$B$28&lt;&gt;"Ready to model","PENDING INPUTS",D165+E165+O164)</f>
        <v>4571.2099999999991</v>
      </c>
      <c r="P165" s="3">
        <f>IF(Inputs!$B$28&lt;&gt;"Ready to model","PENDING INPUTS",J165+K165+P164)</f>
        <v>14587.209999999995</v>
      </c>
    </row>
    <row r="166" spans="1:16" ht="27.95" customHeight="1" x14ac:dyDescent="0.25">
      <c r="A166">
        <v>162</v>
      </c>
      <c r="B166" s="3">
        <f>IF(Inputs!$B$28&lt;&gt;"Ready to model","PENDING INPUTS",L165)</f>
        <v>0</v>
      </c>
      <c r="C166" s="3">
        <f>IF(Inputs!$B$28&lt;&gt;"Ready to model","PENDING INPUTS",M165)</f>
        <v>0</v>
      </c>
      <c r="D166" s="3">
        <f>IF(Inputs!$B$28&lt;&gt;"Ready to model","PENDING INPUTS",ROUND(B166*(Inputs!$B$17)/12,2))</f>
        <v>0</v>
      </c>
      <c r="E166" s="3">
        <f>IF(Inputs!$B$28&lt;&gt;"Ready to model","PENDING INPUTS",ROUND(C166*Inputs!$B$5/12,2))</f>
        <v>0</v>
      </c>
      <c r="F166" s="3">
        <f>IF(Inputs!$B$28&lt;&gt;"Ready to model","PENDING INPUTS",MIN(B166+D166,IF(A166&gt;=Inputs!$B$18,B166+D166,ROUND(IF(Inputs!$B$17=0,Inputs!$B$8*(1+Inputs!$B$19*Inputs!$B$20)/Inputs!$B$18,-PMT(Inputs!$B$17/12,Inputs!$B$18,Inputs!$B$8*(1+Inputs!$B$19*Inputs!$B$20))),2))))</f>
        <v>0</v>
      </c>
      <c r="G166" s="3">
        <f>IF(Inputs!$B$28&lt;&gt;"Ready to model","PENDING INPUTS",MIN(C166+E166,Inputs!$B$9))</f>
        <v>0</v>
      </c>
      <c r="H166" s="3">
        <f>IF(Inputs!$B$28&lt;&gt;"Ready to model","PENDING INPUTS",F166+G166)</f>
        <v>0</v>
      </c>
      <c r="I166" s="3">
        <f>IF(Inputs!$B$28&lt;&gt;"Ready to model","PENDING INPUTS",MAX(0,F166+G166-H166))</f>
        <v>0</v>
      </c>
      <c r="J166" s="3">
        <f>IF(Inputs!$B$28&lt;&gt;"Ready to model","PENDING INPUTS",IF(F166+G166&gt;H166,IF(F166+G166=0,0,H166*F166/(F166+G166)),MIN(B166+D166,F166+MAX(0,H166-F166-G166-IF((Inputs!$B$17)&lt;Inputs!$B$5,C166+E166-G166,0)))))</f>
        <v>0</v>
      </c>
      <c r="K166" s="3">
        <f>IF(Inputs!$B$28&lt;&gt;"Ready to model","PENDING INPUTS",MIN(C166+E166,MAX(0,H166-J166)))</f>
        <v>0</v>
      </c>
      <c r="L166" s="3">
        <f>IF(Inputs!$B$28&lt;&gt;"Ready to model","PENDING INPUTS",MAX(0,B166+D166-J166))</f>
        <v>0</v>
      </c>
      <c r="M166" s="3">
        <f>IF(Inputs!$B$28&lt;&gt;"Ready to model","PENDING INPUTS",MAX(0,C166+E166-K166))</f>
        <v>0</v>
      </c>
      <c r="N166" s="3">
        <f>IF(Inputs!$B$28&lt;&gt;"Ready to model","PENDING INPUTS",L166+M166)</f>
        <v>0</v>
      </c>
      <c r="O166" s="3">
        <f>IF(Inputs!$B$28&lt;&gt;"Ready to model","PENDING INPUTS",D166+E166+O165)</f>
        <v>4571.2099999999991</v>
      </c>
      <c r="P166" s="3">
        <f>IF(Inputs!$B$28&lt;&gt;"Ready to model","PENDING INPUTS",J166+K166+P165)</f>
        <v>14587.209999999995</v>
      </c>
    </row>
    <row r="167" spans="1:16" ht="27.95" customHeight="1" x14ac:dyDescent="0.25">
      <c r="A167">
        <v>163</v>
      </c>
      <c r="B167" s="3">
        <f>IF(Inputs!$B$28&lt;&gt;"Ready to model","PENDING INPUTS",L166)</f>
        <v>0</v>
      </c>
      <c r="C167" s="3">
        <f>IF(Inputs!$B$28&lt;&gt;"Ready to model","PENDING INPUTS",M166)</f>
        <v>0</v>
      </c>
      <c r="D167" s="3">
        <f>IF(Inputs!$B$28&lt;&gt;"Ready to model","PENDING INPUTS",ROUND(B167*(Inputs!$B$17)/12,2))</f>
        <v>0</v>
      </c>
      <c r="E167" s="3">
        <f>IF(Inputs!$B$28&lt;&gt;"Ready to model","PENDING INPUTS",ROUND(C167*Inputs!$B$5/12,2))</f>
        <v>0</v>
      </c>
      <c r="F167" s="3">
        <f>IF(Inputs!$B$28&lt;&gt;"Ready to model","PENDING INPUTS",MIN(B167+D167,IF(A167&gt;=Inputs!$B$18,B167+D167,ROUND(IF(Inputs!$B$17=0,Inputs!$B$8*(1+Inputs!$B$19*Inputs!$B$20)/Inputs!$B$18,-PMT(Inputs!$B$17/12,Inputs!$B$18,Inputs!$B$8*(1+Inputs!$B$19*Inputs!$B$20))),2))))</f>
        <v>0</v>
      </c>
      <c r="G167" s="3">
        <f>IF(Inputs!$B$28&lt;&gt;"Ready to model","PENDING INPUTS",MIN(C167+E167,Inputs!$B$9))</f>
        <v>0</v>
      </c>
      <c r="H167" s="3">
        <f>IF(Inputs!$B$28&lt;&gt;"Ready to model","PENDING INPUTS",F167+G167)</f>
        <v>0</v>
      </c>
      <c r="I167" s="3">
        <f>IF(Inputs!$B$28&lt;&gt;"Ready to model","PENDING INPUTS",MAX(0,F167+G167-H167))</f>
        <v>0</v>
      </c>
      <c r="J167" s="3">
        <f>IF(Inputs!$B$28&lt;&gt;"Ready to model","PENDING INPUTS",IF(F167+G167&gt;H167,IF(F167+G167=0,0,H167*F167/(F167+G167)),MIN(B167+D167,F167+MAX(0,H167-F167-G167-IF((Inputs!$B$17)&lt;Inputs!$B$5,C167+E167-G167,0)))))</f>
        <v>0</v>
      </c>
      <c r="K167" s="3">
        <f>IF(Inputs!$B$28&lt;&gt;"Ready to model","PENDING INPUTS",MIN(C167+E167,MAX(0,H167-J167)))</f>
        <v>0</v>
      </c>
      <c r="L167" s="3">
        <f>IF(Inputs!$B$28&lt;&gt;"Ready to model","PENDING INPUTS",MAX(0,B167+D167-J167))</f>
        <v>0</v>
      </c>
      <c r="M167" s="3">
        <f>IF(Inputs!$B$28&lt;&gt;"Ready to model","PENDING INPUTS",MAX(0,C167+E167-K167))</f>
        <v>0</v>
      </c>
      <c r="N167" s="3">
        <f>IF(Inputs!$B$28&lt;&gt;"Ready to model","PENDING INPUTS",L167+M167)</f>
        <v>0</v>
      </c>
      <c r="O167" s="3">
        <f>IF(Inputs!$B$28&lt;&gt;"Ready to model","PENDING INPUTS",D167+E167+O166)</f>
        <v>4571.2099999999991</v>
      </c>
      <c r="P167" s="3">
        <f>IF(Inputs!$B$28&lt;&gt;"Ready to model","PENDING INPUTS",J167+K167+P166)</f>
        <v>14587.209999999995</v>
      </c>
    </row>
    <row r="168" spans="1:16" ht="27.95" customHeight="1" x14ac:dyDescent="0.25">
      <c r="A168">
        <v>164</v>
      </c>
      <c r="B168" s="3">
        <f>IF(Inputs!$B$28&lt;&gt;"Ready to model","PENDING INPUTS",L167)</f>
        <v>0</v>
      </c>
      <c r="C168" s="3">
        <f>IF(Inputs!$B$28&lt;&gt;"Ready to model","PENDING INPUTS",M167)</f>
        <v>0</v>
      </c>
      <c r="D168" s="3">
        <f>IF(Inputs!$B$28&lt;&gt;"Ready to model","PENDING INPUTS",ROUND(B168*(Inputs!$B$17)/12,2))</f>
        <v>0</v>
      </c>
      <c r="E168" s="3">
        <f>IF(Inputs!$B$28&lt;&gt;"Ready to model","PENDING INPUTS",ROUND(C168*Inputs!$B$5/12,2))</f>
        <v>0</v>
      </c>
      <c r="F168" s="3">
        <f>IF(Inputs!$B$28&lt;&gt;"Ready to model","PENDING INPUTS",MIN(B168+D168,IF(A168&gt;=Inputs!$B$18,B168+D168,ROUND(IF(Inputs!$B$17=0,Inputs!$B$8*(1+Inputs!$B$19*Inputs!$B$20)/Inputs!$B$18,-PMT(Inputs!$B$17/12,Inputs!$B$18,Inputs!$B$8*(1+Inputs!$B$19*Inputs!$B$20))),2))))</f>
        <v>0</v>
      </c>
      <c r="G168" s="3">
        <f>IF(Inputs!$B$28&lt;&gt;"Ready to model","PENDING INPUTS",MIN(C168+E168,Inputs!$B$9))</f>
        <v>0</v>
      </c>
      <c r="H168" s="3">
        <f>IF(Inputs!$B$28&lt;&gt;"Ready to model","PENDING INPUTS",F168+G168)</f>
        <v>0</v>
      </c>
      <c r="I168" s="3">
        <f>IF(Inputs!$B$28&lt;&gt;"Ready to model","PENDING INPUTS",MAX(0,F168+G168-H168))</f>
        <v>0</v>
      </c>
      <c r="J168" s="3">
        <f>IF(Inputs!$B$28&lt;&gt;"Ready to model","PENDING INPUTS",IF(F168+G168&gt;H168,IF(F168+G168=0,0,H168*F168/(F168+G168)),MIN(B168+D168,F168+MAX(0,H168-F168-G168-IF((Inputs!$B$17)&lt;Inputs!$B$5,C168+E168-G168,0)))))</f>
        <v>0</v>
      </c>
      <c r="K168" s="3">
        <f>IF(Inputs!$B$28&lt;&gt;"Ready to model","PENDING INPUTS",MIN(C168+E168,MAX(0,H168-J168)))</f>
        <v>0</v>
      </c>
      <c r="L168" s="3">
        <f>IF(Inputs!$B$28&lt;&gt;"Ready to model","PENDING INPUTS",MAX(0,B168+D168-J168))</f>
        <v>0</v>
      </c>
      <c r="M168" s="3">
        <f>IF(Inputs!$B$28&lt;&gt;"Ready to model","PENDING INPUTS",MAX(0,C168+E168-K168))</f>
        <v>0</v>
      </c>
      <c r="N168" s="3">
        <f>IF(Inputs!$B$28&lt;&gt;"Ready to model","PENDING INPUTS",L168+M168)</f>
        <v>0</v>
      </c>
      <c r="O168" s="3">
        <f>IF(Inputs!$B$28&lt;&gt;"Ready to model","PENDING INPUTS",D168+E168+O167)</f>
        <v>4571.2099999999991</v>
      </c>
      <c r="P168" s="3">
        <f>IF(Inputs!$B$28&lt;&gt;"Ready to model","PENDING INPUTS",J168+K168+P167)</f>
        <v>14587.209999999995</v>
      </c>
    </row>
    <row r="169" spans="1:16" ht="27.95" customHeight="1" x14ac:dyDescent="0.25">
      <c r="A169">
        <v>165</v>
      </c>
      <c r="B169" s="3">
        <f>IF(Inputs!$B$28&lt;&gt;"Ready to model","PENDING INPUTS",L168)</f>
        <v>0</v>
      </c>
      <c r="C169" s="3">
        <f>IF(Inputs!$B$28&lt;&gt;"Ready to model","PENDING INPUTS",M168)</f>
        <v>0</v>
      </c>
      <c r="D169" s="3">
        <f>IF(Inputs!$B$28&lt;&gt;"Ready to model","PENDING INPUTS",ROUND(B169*(Inputs!$B$17)/12,2))</f>
        <v>0</v>
      </c>
      <c r="E169" s="3">
        <f>IF(Inputs!$B$28&lt;&gt;"Ready to model","PENDING INPUTS",ROUND(C169*Inputs!$B$5/12,2))</f>
        <v>0</v>
      </c>
      <c r="F169" s="3">
        <f>IF(Inputs!$B$28&lt;&gt;"Ready to model","PENDING INPUTS",MIN(B169+D169,IF(A169&gt;=Inputs!$B$18,B169+D169,ROUND(IF(Inputs!$B$17=0,Inputs!$B$8*(1+Inputs!$B$19*Inputs!$B$20)/Inputs!$B$18,-PMT(Inputs!$B$17/12,Inputs!$B$18,Inputs!$B$8*(1+Inputs!$B$19*Inputs!$B$20))),2))))</f>
        <v>0</v>
      </c>
      <c r="G169" s="3">
        <f>IF(Inputs!$B$28&lt;&gt;"Ready to model","PENDING INPUTS",MIN(C169+E169,Inputs!$B$9))</f>
        <v>0</v>
      </c>
      <c r="H169" s="3">
        <f>IF(Inputs!$B$28&lt;&gt;"Ready to model","PENDING INPUTS",F169+G169)</f>
        <v>0</v>
      </c>
      <c r="I169" s="3">
        <f>IF(Inputs!$B$28&lt;&gt;"Ready to model","PENDING INPUTS",MAX(0,F169+G169-H169))</f>
        <v>0</v>
      </c>
      <c r="J169" s="3">
        <f>IF(Inputs!$B$28&lt;&gt;"Ready to model","PENDING INPUTS",IF(F169+G169&gt;H169,IF(F169+G169=0,0,H169*F169/(F169+G169)),MIN(B169+D169,F169+MAX(0,H169-F169-G169-IF((Inputs!$B$17)&lt;Inputs!$B$5,C169+E169-G169,0)))))</f>
        <v>0</v>
      </c>
      <c r="K169" s="3">
        <f>IF(Inputs!$B$28&lt;&gt;"Ready to model","PENDING INPUTS",MIN(C169+E169,MAX(0,H169-J169)))</f>
        <v>0</v>
      </c>
      <c r="L169" s="3">
        <f>IF(Inputs!$B$28&lt;&gt;"Ready to model","PENDING INPUTS",MAX(0,B169+D169-J169))</f>
        <v>0</v>
      </c>
      <c r="M169" s="3">
        <f>IF(Inputs!$B$28&lt;&gt;"Ready to model","PENDING INPUTS",MAX(0,C169+E169-K169))</f>
        <v>0</v>
      </c>
      <c r="N169" s="3">
        <f>IF(Inputs!$B$28&lt;&gt;"Ready to model","PENDING INPUTS",L169+M169)</f>
        <v>0</v>
      </c>
      <c r="O169" s="3">
        <f>IF(Inputs!$B$28&lt;&gt;"Ready to model","PENDING INPUTS",D169+E169+O168)</f>
        <v>4571.2099999999991</v>
      </c>
      <c r="P169" s="3">
        <f>IF(Inputs!$B$28&lt;&gt;"Ready to model","PENDING INPUTS",J169+K169+P168)</f>
        <v>14587.209999999995</v>
      </c>
    </row>
    <row r="170" spans="1:16" ht="27.95" customHeight="1" x14ac:dyDescent="0.25">
      <c r="A170">
        <v>166</v>
      </c>
      <c r="B170" s="3">
        <f>IF(Inputs!$B$28&lt;&gt;"Ready to model","PENDING INPUTS",L169)</f>
        <v>0</v>
      </c>
      <c r="C170" s="3">
        <f>IF(Inputs!$B$28&lt;&gt;"Ready to model","PENDING INPUTS",M169)</f>
        <v>0</v>
      </c>
      <c r="D170" s="3">
        <f>IF(Inputs!$B$28&lt;&gt;"Ready to model","PENDING INPUTS",ROUND(B170*(Inputs!$B$17)/12,2))</f>
        <v>0</v>
      </c>
      <c r="E170" s="3">
        <f>IF(Inputs!$B$28&lt;&gt;"Ready to model","PENDING INPUTS",ROUND(C170*Inputs!$B$5/12,2))</f>
        <v>0</v>
      </c>
      <c r="F170" s="3">
        <f>IF(Inputs!$B$28&lt;&gt;"Ready to model","PENDING INPUTS",MIN(B170+D170,IF(A170&gt;=Inputs!$B$18,B170+D170,ROUND(IF(Inputs!$B$17=0,Inputs!$B$8*(1+Inputs!$B$19*Inputs!$B$20)/Inputs!$B$18,-PMT(Inputs!$B$17/12,Inputs!$B$18,Inputs!$B$8*(1+Inputs!$B$19*Inputs!$B$20))),2))))</f>
        <v>0</v>
      </c>
      <c r="G170" s="3">
        <f>IF(Inputs!$B$28&lt;&gt;"Ready to model","PENDING INPUTS",MIN(C170+E170,Inputs!$B$9))</f>
        <v>0</v>
      </c>
      <c r="H170" s="3">
        <f>IF(Inputs!$B$28&lt;&gt;"Ready to model","PENDING INPUTS",F170+G170)</f>
        <v>0</v>
      </c>
      <c r="I170" s="3">
        <f>IF(Inputs!$B$28&lt;&gt;"Ready to model","PENDING INPUTS",MAX(0,F170+G170-H170))</f>
        <v>0</v>
      </c>
      <c r="J170" s="3">
        <f>IF(Inputs!$B$28&lt;&gt;"Ready to model","PENDING INPUTS",IF(F170+G170&gt;H170,IF(F170+G170=0,0,H170*F170/(F170+G170)),MIN(B170+D170,F170+MAX(0,H170-F170-G170-IF((Inputs!$B$17)&lt;Inputs!$B$5,C170+E170-G170,0)))))</f>
        <v>0</v>
      </c>
      <c r="K170" s="3">
        <f>IF(Inputs!$B$28&lt;&gt;"Ready to model","PENDING INPUTS",MIN(C170+E170,MAX(0,H170-J170)))</f>
        <v>0</v>
      </c>
      <c r="L170" s="3">
        <f>IF(Inputs!$B$28&lt;&gt;"Ready to model","PENDING INPUTS",MAX(0,B170+D170-J170))</f>
        <v>0</v>
      </c>
      <c r="M170" s="3">
        <f>IF(Inputs!$B$28&lt;&gt;"Ready to model","PENDING INPUTS",MAX(0,C170+E170-K170))</f>
        <v>0</v>
      </c>
      <c r="N170" s="3">
        <f>IF(Inputs!$B$28&lt;&gt;"Ready to model","PENDING INPUTS",L170+M170)</f>
        <v>0</v>
      </c>
      <c r="O170" s="3">
        <f>IF(Inputs!$B$28&lt;&gt;"Ready to model","PENDING INPUTS",D170+E170+O169)</f>
        <v>4571.2099999999991</v>
      </c>
      <c r="P170" s="3">
        <f>IF(Inputs!$B$28&lt;&gt;"Ready to model","PENDING INPUTS",J170+K170+P169)</f>
        <v>14587.209999999995</v>
      </c>
    </row>
    <row r="171" spans="1:16" ht="27.95" customHeight="1" x14ac:dyDescent="0.25">
      <c r="A171">
        <v>167</v>
      </c>
      <c r="B171" s="3">
        <f>IF(Inputs!$B$28&lt;&gt;"Ready to model","PENDING INPUTS",L170)</f>
        <v>0</v>
      </c>
      <c r="C171" s="3">
        <f>IF(Inputs!$B$28&lt;&gt;"Ready to model","PENDING INPUTS",M170)</f>
        <v>0</v>
      </c>
      <c r="D171" s="3">
        <f>IF(Inputs!$B$28&lt;&gt;"Ready to model","PENDING INPUTS",ROUND(B171*(Inputs!$B$17)/12,2))</f>
        <v>0</v>
      </c>
      <c r="E171" s="3">
        <f>IF(Inputs!$B$28&lt;&gt;"Ready to model","PENDING INPUTS",ROUND(C171*Inputs!$B$5/12,2))</f>
        <v>0</v>
      </c>
      <c r="F171" s="3">
        <f>IF(Inputs!$B$28&lt;&gt;"Ready to model","PENDING INPUTS",MIN(B171+D171,IF(A171&gt;=Inputs!$B$18,B171+D171,ROUND(IF(Inputs!$B$17=0,Inputs!$B$8*(1+Inputs!$B$19*Inputs!$B$20)/Inputs!$B$18,-PMT(Inputs!$B$17/12,Inputs!$B$18,Inputs!$B$8*(1+Inputs!$B$19*Inputs!$B$20))),2))))</f>
        <v>0</v>
      </c>
      <c r="G171" s="3">
        <f>IF(Inputs!$B$28&lt;&gt;"Ready to model","PENDING INPUTS",MIN(C171+E171,Inputs!$B$9))</f>
        <v>0</v>
      </c>
      <c r="H171" s="3">
        <f>IF(Inputs!$B$28&lt;&gt;"Ready to model","PENDING INPUTS",F171+G171)</f>
        <v>0</v>
      </c>
      <c r="I171" s="3">
        <f>IF(Inputs!$B$28&lt;&gt;"Ready to model","PENDING INPUTS",MAX(0,F171+G171-H171))</f>
        <v>0</v>
      </c>
      <c r="J171" s="3">
        <f>IF(Inputs!$B$28&lt;&gt;"Ready to model","PENDING INPUTS",IF(F171+G171&gt;H171,IF(F171+G171=0,0,H171*F171/(F171+G171)),MIN(B171+D171,F171+MAX(0,H171-F171-G171-IF((Inputs!$B$17)&lt;Inputs!$B$5,C171+E171-G171,0)))))</f>
        <v>0</v>
      </c>
      <c r="K171" s="3">
        <f>IF(Inputs!$B$28&lt;&gt;"Ready to model","PENDING INPUTS",MIN(C171+E171,MAX(0,H171-J171)))</f>
        <v>0</v>
      </c>
      <c r="L171" s="3">
        <f>IF(Inputs!$B$28&lt;&gt;"Ready to model","PENDING INPUTS",MAX(0,B171+D171-J171))</f>
        <v>0</v>
      </c>
      <c r="M171" s="3">
        <f>IF(Inputs!$B$28&lt;&gt;"Ready to model","PENDING INPUTS",MAX(0,C171+E171-K171))</f>
        <v>0</v>
      </c>
      <c r="N171" s="3">
        <f>IF(Inputs!$B$28&lt;&gt;"Ready to model","PENDING INPUTS",L171+M171)</f>
        <v>0</v>
      </c>
      <c r="O171" s="3">
        <f>IF(Inputs!$B$28&lt;&gt;"Ready to model","PENDING INPUTS",D171+E171+O170)</f>
        <v>4571.2099999999991</v>
      </c>
      <c r="P171" s="3">
        <f>IF(Inputs!$B$28&lt;&gt;"Ready to model","PENDING INPUTS",J171+K171+P170)</f>
        <v>14587.209999999995</v>
      </c>
    </row>
    <row r="172" spans="1:16" ht="27.95" customHeight="1" x14ac:dyDescent="0.25">
      <c r="A172">
        <v>168</v>
      </c>
      <c r="B172" s="3">
        <f>IF(Inputs!$B$28&lt;&gt;"Ready to model","PENDING INPUTS",L171)</f>
        <v>0</v>
      </c>
      <c r="C172" s="3">
        <f>IF(Inputs!$B$28&lt;&gt;"Ready to model","PENDING INPUTS",M171)</f>
        <v>0</v>
      </c>
      <c r="D172" s="3">
        <f>IF(Inputs!$B$28&lt;&gt;"Ready to model","PENDING INPUTS",ROUND(B172*(Inputs!$B$17)/12,2))</f>
        <v>0</v>
      </c>
      <c r="E172" s="3">
        <f>IF(Inputs!$B$28&lt;&gt;"Ready to model","PENDING INPUTS",ROUND(C172*Inputs!$B$5/12,2))</f>
        <v>0</v>
      </c>
      <c r="F172" s="3">
        <f>IF(Inputs!$B$28&lt;&gt;"Ready to model","PENDING INPUTS",MIN(B172+D172,IF(A172&gt;=Inputs!$B$18,B172+D172,ROUND(IF(Inputs!$B$17=0,Inputs!$B$8*(1+Inputs!$B$19*Inputs!$B$20)/Inputs!$B$18,-PMT(Inputs!$B$17/12,Inputs!$B$18,Inputs!$B$8*(1+Inputs!$B$19*Inputs!$B$20))),2))))</f>
        <v>0</v>
      </c>
      <c r="G172" s="3">
        <f>IF(Inputs!$B$28&lt;&gt;"Ready to model","PENDING INPUTS",MIN(C172+E172,Inputs!$B$9))</f>
        <v>0</v>
      </c>
      <c r="H172" s="3">
        <f>IF(Inputs!$B$28&lt;&gt;"Ready to model","PENDING INPUTS",F172+G172)</f>
        <v>0</v>
      </c>
      <c r="I172" s="3">
        <f>IF(Inputs!$B$28&lt;&gt;"Ready to model","PENDING INPUTS",MAX(0,F172+G172-H172))</f>
        <v>0</v>
      </c>
      <c r="J172" s="3">
        <f>IF(Inputs!$B$28&lt;&gt;"Ready to model","PENDING INPUTS",IF(F172+G172&gt;H172,IF(F172+G172=0,0,H172*F172/(F172+G172)),MIN(B172+D172,F172+MAX(0,H172-F172-G172-IF((Inputs!$B$17)&lt;Inputs!$B$5,C172+E172-G172,0)))))</f>
        <v>0</v>
      </c>
      <c r="K172" s="3">
        <f>IF(Inputs!$B$28&lt;&gt;"Ready to model","PENDING INPUTS",MIN(C172+E172,MAX(0,H172-J172)))</f>
        <v>0</v>
      </c>
      <c r="L172" s="3">
        <f>IF(Inputs!$B$28&lt;&gt;"Ready to model","PENDING INPUTS",MAX(0,B172+D172-J172))</f>
        <v>0</v>
      </c>
      <c r="M172" s="3">
        <f>IF(Inputs!$B$28&lt;&gt;"Ready to model","PENDING INPUTS",MAX(0,C172+E172-K172))</f>
        <v>0</v>
      </c>
      <c r="N172" s="3">
        <f>IF(Inputs!$B$28&lt;&gt;"Ready to model","PENDING INPUTS",L172+M172)</f>
        <v>0</v>
      </c>
      <c r="O172" s="3">
        <f>IF(Inputs!$B$28&lt;&gt;"Ready to model","PENDING INPUTS",D172+E172+O171)</f>
        <v>4571.2099999999991</v>
      </c>
      <c r="P172" s="3">
        <f>IF(Inputs!$B$28&lt;&gt;"Ready to model","PENDING INPUTS",J172+K172+P171)</f>
        <v>14587.209999999995</v>
      </c>
    </row>
    <row r="173" spans="1:16" ht="27.95" customHeight="1" x14ac:dyDescent="0.25">
      <c r="A173">
        <v>169</v>
      </c>
      <c r="B173" s="3">
        <f>IF(Inputs!$B$28&lt;&gt;"Ready to model","PENDING INPUTS",L172)</f>
        <v>0</v>
      </c>
      <c r="C173" s="3">
        <f>IF(Inputs!$B$28&lt;&gt;"Ready to model","PENDING INPUTS",M172)</f>
        <v>0</v>
      </c>
      <c r="D173" s="3">
        <f>IF(Inputs!$B$28&lt;&gt;"Ready to model","PENDING INPUTS",ROUND(B173*(Inputs!$B$17)/12,2))</f>
        <v>0</v>
      </c>
      <c r="E173" s="3">
        <f>IF(Inputs!$B$28&lt;&gt;"Ready to model","PENDING INPUTS",ROUND(C173*Inputs!$B$5/12,2))</f>
        <v>0</v>
      </c>
      <c r="F173" s="3">
        <f>IF(Inputs!$B$28&lt;&gt;"Ready to model","PENDING INPUTS",MIN(B173+D173,IF(A173&gt;=Inputs!$B$18,B173+D173,ROUND(IF(Inputs!$B$17=0,Inputs!$B$8*(1+Inputs!$B$19*Inputs!$B$20)/Inputs!$B$18,-PMT(Inputs!$B$17/12,Inputs!$B$18,Inputs!$B$8*(1+Inputs!$B$19*Inputs!$B$20))),2))))</f>
        <v>0</v>
      </c>
      <c r="G173" s="3">
        <f>IF(Inputs!$B$28&lt;&gt;"Ready to model","PENDING INPUTS",MIN(C173+E173,Inputs!$B$9))</f>
        <v>0</v>
      </c>
      <c r="H173" s="3">
        <f>IF(Inputs!$B$28&lt;&gt;"Ready to model","PENDING INPUTS",F173+G173)</f>
        <v>0</v>
      </c>
      <c r="I173" s="3">
        <f>IF(Inputs!$B$28&lt;&gt;"Ready to model","PENDING INPUTS",MAX(0,F173+G173-H173))</f>
        <v>0</v>
      </c>
      <c r="J173" s="3">
        <f>IF(Inputs!$B$28&lt;&gt;"Ready to model","PENDING INPUTS",IF(F173+G173&gt;H173,IF(F173+G173=0,0,H173*F173/(F173+G173)),MIN(B173+D173,F173+MAX(0,H173-F173-G173-IF((Inputs!$B$17)&lt;Inputs!$B$5,C173+E173-G173,0)))))</f>
        <v>0</v>
      </c>
      <c r="K173" s="3">
        <f>IF(Inputs!$B$28&lt;&gt;"Ready to model","PENDING INPUTS",MIN(C173+E173,MAX(0,H173-J173)))</f>
        <v>0</v>
      </c>
      <c r="L173" s="3">
        <f>IF(Inputs!$B$28&lt;&gt;"Ready to model","PENDING INPUTS",MAX(0,B173+D173-J173))</f>
        <v>0</v>
      </c>
      <c r="M173" s="3">
        <f>IF(Inputs!$B$28&lt;&gt;"Ready to model","PENDING INPUTS",MAX(0,C173+E173-K173))</f>
        <v>0</v>
      </c>
      <c r="N173" s="3">
        <f>IF(Inputs!$B$28&lt;&gt;"Ready to model","PENDING INPUTS",L173+M173)</f>
        <v>0</v>
      </c>
      <c r="O173" s="3">
        <f>IF(Inputs!$B$28&lt;&gt;"Ready to model","PENDING INPUTS",D173+E173+O172)</f>
        <v>4571.2099999999991</v>
      </c>
      <c r="P173" s="3">
        <f>IF(Inputs!$B$28&lt;&gt;"Ready to model","PENDING INPUTS",J173+K173+P172)</f>
        <v>14587.209999999995</v>
      </c>
    </row>
    <row r="174" spans="1:16" ht="27.95" customHeight="1" x14ac:dyDescent="0.25">
      <c r="A174">
        <v>170</v>
      </c>
      <c r="B174" s="3">
        <f>IF(Inputs!$B$28&lt;&gt;"Ready to model","PENDING INPUTS",L173)</f>
        <v>0</v>
      </c>
      <c r="C174" s="3">
        <f>IF(Inputs!$B$28&lt;&gt;"Ready to model","PENDING INPUTS",M173)</f>
        <v>0</v>
      </c>
      <c r="D174" s="3">
        <f>IF(Inputs!$B$28&lt;&gt;"Ready to model","PENDING INPUTS",ROUND(B174*(Inputs!$B$17)/12,2))</f>
        <v>0</v>
      </c>
      <c r="E174" s="3">
        <f>IF(Inputs!$B$28&lt;&gt;"Ready to model","PENDING INPUTS",ROUND(C174*Inputs!$B$5/12,2))</f>
        <v>0</v>
      </c>
      <c r="F174" s="3">
        <f>IF(Inputs!$B$28&lt;&gt;"Ready to model","PENDING INPUTS",MIN(B174+D174,IF(A174&gt;=Inputs!$B$18,B174+D174,ROUND(IF(Inputs!$B$17=0,Inputs!$B$8*(1+Inputs!$B$19*Inputs!$B$20)/Inputs!$B$18,-PMT(Inputs!$B$17/12,Inputs!$B$18,Inputs!$B$8*(1+Inputs!$B$19*Inputs!$B$20))),2))))</f>
        <v>0</v>
      </c>
      <c r="G174" s="3">
        <f>IF(Inputs!$B$28&lt;&gt;"Ready to model","PENDING INPUTS",MIN(C174+E174,Inputs!$B$9))</f>
        <v>0</v>
      </c>
      <c r="H174" s="3">
        <f>IF(Inputs!$B$28&lt;&gt;"Ready to model","PENDING INPUTS",F174+G174)</f>
        <v>0</v>
      </c>
      <c r="I174" s="3">
        <f>IF(Inputs!$B$28&lt;&gt;"Ready to model","PENDING INPUTS",MAX(0,F174+G174-H174))</f>
        <v>0</v>
      </c>
      <c r="J174" s="3">
        <f>IF(Inputs!$B$28&lt;&gt;"Ready to model","PENDING INPUTS",IF(F174+G174&gt;H174,IF(F174+G174=0,0,H174*F174/(F174+G174)),MIN(B174+D174,F174+MAX(0,H174-F174-G174-IF((Inputs!$B$17)&lt;Inputs!$B$5,C174+E174-G174,0)))))</f>
        <v>0</v>
      </c>
      <c r="K174" s="3">
        <f>IF(Inputs!$B$28&lt;&gt;"Ready to model","PENDING INPUTS",MIN(C174+E174,MAX(0,H174-J174)))</f>
        <v>0</v>
      </c>
      <c r="L174" s="3">
        <f>IF(Inputs!$B$28&lt;&gt;"Ready to model","PENDING INPUTS",MAX(0,B174+D174-J174))</f>
        <v>0</v>
      </c>
      <c r="M174" s="3">
        <f>IF(Inputs!$B$28&lt;&gt;"Ready to model","PENDING INPUTS",MAX(0,C174+E174-K174))</f>
        <v>0</v>
      </c>
      <c r="N174" s="3">
        <f>IF(Inputs!$B$28&lt;&gt;"Ready to model","PENDING INPUTS",L174+M174)</f>
        <v>0</v>
      </c>
      <c r="O174" s="3">
        <f>IF(Inputs!$B$28&lt;&gt;"Ready to model","PENDING INPUTS",D174+E174+O173)</f>
        <v>4571.2099999999991</v>
      </c>
      <c r="P174" s="3">
        <f>IF(Inputs!$B$28&lt;&gt;"Ready to model","PENDING INPUTS",J174+K174+P173)</f>
        <v>14587.209999999995</v>
      </c>
    </row>
    <row r="175" spans="1:16" ht="27.95" customHeight="1" x14ac:dyDescent="0.25">
      <c r="A175">
        <v>171</v>
      </c>
      <c r="B175" s="3">
        <f>IF(Inputs!$B$28&lt;&gt;"Ready to model","PENDING INPUTS",L174)</f>
        <v>0</v>
      </c>
      <c r="C175" s="3">
        <f>IF(Inputs!$B$28&lt;&gt;"Ready to model","PENDING INPUTS",M174)</f>
        <v>0</v>
      </c>
      <c r="D175" s="3">
        <f>IF(Inputs!$B$28&lt;&gt;"Ready to model","PENDING INPUTS",ROUND(B175*(Inputs!$B$17)/12,2))</f>
        <v>0</v>
      </c>
      <c r="E175" s="3">
        <f>IF(Inputs!$B$28&lt;&gt;"Ready to model","PENDING INPUTS",ROUND(C175*Inputs!$B$5/12,2))</f>
        <v>0</v>
      </c>
      <c r="F175" s="3">
        <f>IF(Inputs!$B$28&lt;&gt;"Ready to model","PENDING INPUTS",MIN(B175+D175,IF(A175&gt;=Inputs!$B$18,B175+D175,ROUND(IF(Inputs!$B$17=0,Inputs!$B$8*(1+Inputs!$B$19*Inputs!$B$20)/Inputs!$B$18,-PMT(Inputs!$B$17/12,Inputs!$B$18,Inputs!$B$8*(1+Inputs!$B$19*Inputs!$B$20))),2))))</f>
        <v>0</v>
      </c>
      <c r="G175" s="3">
        <f>IF(Inputs!$B$28&lt;&gt;"Ready to model","PENDING INPUTS",MIN(C175+E175,Inputs!$B$9))</f>
        <v>0</v>
      </c>
      <c r="H175" s="3">
        <f>IF(Inputs!$B$28&lt;&gt;"Ready to model","PENDING INPUTS",F175+G175)</f>
        <v>0</v>
      </c>
      <c r="I175" s="3">
        <f>IF(Inputs!$B$28&lt;&gt;"Ready to model","PENDING INPUTS",MAX(0,F175+G175-H175))</f>
        <v>0</v>
      </c>
      <c r="J175" s="3">
        <f>IF(Inputs!$B$28&lt;&gt;"Ready to model","PENDING INPUTS",IF(F175+G175&gt;H175,IF(F175+G175=0,0,H175*F175/(F175+G175)),MIN(B175+D175,F175+MAX(0,H175-F175-G175-IF((Inputs!$B$17)&lt;Inputs!$B$5,C175+E175-G175,0)))))</f>
        <v>0</v>
      </c>
      <c r="K175" s="3">
        <f>IF(Inputs!$B$28&lt;&gt;"Ready to model","PENDING INPUTS",MIN(C175+E175,MAX(0,H175-J175)))</f>
        <v>0</v>
      </c>
      <c r="L175" s="3">
        <f>IF(Inputs!$B$28&lt;&gt;"Ready to model","PENDING INPUTS",MAX(0,B175+D175-J175))</f>
        <v>0</v>
      </c>
      <c r="M175" s="3">
        <f>IF(Inputs!$B$28&lt;&gt;"Ready to model","PENDING INPUTS",MAX(0,C175+E175-K175))</f>
        <v>0</v>
      </c>
      <c r="N175" s="3">
        <f>IF(Inputs!$B$28&lt;&gt;"Ready to model","PENDING INPUTS",L175+M175)</f>
        <v>0</v>
      </c>
      <c r="O175" s="3">
        <f>IF(Inputs!$B$28&lt;&gt;"Ready to model","PENDING INPUTS",D175+E175+O174)</f>
        <v>4571.2099999999991</v>
      </c>
      <c r="P175" s="3">
        <f>IF(Inputs!$B$28&lt;&gt;"Ready to model","PENDING INPUTS",J175+K175+P174)</f>
        <v>14587.209999999995</v>
      </c>
    </row>
    <row r="176" spans="1:16" ht="27.95" customHeight="1" x14ac:dyDescent="0.25">
      <c r="A176">
        <v>172</v>
      </c>
      <c r="B176" s="3">
        <f>IF(Inputs!$B$28&lt;&gt;"Ready to model","PENDING INPUTS",L175)</f>
        <v>0</v>
      </c>
      <c r="C176" s="3">
        <f>IF(Inputs!$B$28&lt;&gt;"Ready to model","PENDING INPUTS",M175)</f>
        <v>0</v>
      </c>
      <c r="D176" s="3">
        <f>IF(Inputs!$B$28&lt;&gt;"Ready to model","PENDING INPUTS",ROUND(B176*(Inputs!$B$17)/12,2))</f>
        <v>0</v>
      </c>
      <c r="E176" s="3">
        <f>IF(Inputs!$B$28&lt;&gt;"Ready to model","PENDING INPUTS",ROUND(C176*Inputs!$B$5/12,2))</f>
        <v>0</v>
      </c>
      <c r="F176" s="3">
        <f>IF(Inputs!$B$28&lt;&gt;"Ready to model","PENDING INPUTS",MIN(B176+D176,IF(A176&gt;=Inputs!$B$18,B176+D176,ROUND(IF(Inputs!$B$17=0,Inputs!$B$8*(1+Inputs!$B$19*Inputs!$B$20)/Inputs!$B$18,-PMT(Inputs!$B$17/12,Inputs!$B$18,Inputs!$B$8*(1+Inputs!$B$19*Inputs!$B$20))),2))))</f>
        <v>0</v>
      </c>
      <c r="G176" s="3">
        <f>IF(Inputs!$B$28&lt;&gt;"Ready to model","PENDING INPUTS",MIN(C176+E176,Inputs!$B$9))</f>
        <v>0</v>
      </c>
      <c r="H176" s="3">
        <f>IF(Inputs!$B$28&lt;&gt;"Ready to model","PENDING INPUTS",F176+G176)</f>
        <v>0</v>
      </c>
      <c r="I176" s="3">
        <f>IF(Inputs!$B$28&lt;&gt;"Ready to model","PENDING INPUTS",MAX(0,F176+G176-H176))</f>
        <v>0</v>
      </c>
      <c r="J176" s="3">
        <f>IF(Inputs!$B$28&lt;&gt;"Ready to model","PENDING INPUTS",IF(F176+G176&gt;H176,IF(F176+G176=0,0,H176*F176/(F176+G176)),MIN(B176+D176,F176+MAX(0,H176-F176-G176-IF((Inputs!$B$17)&lt;Inputs!$B$5,C176+E176-G176,0)))))</f>
        <v>0</v>
      </c>
      <c r="K176" s="3">
        <f>IF(Inputs!$B$28&lt;&gt;"Ready to model","PENDING INPUTS",MIN(C176+E176,MAX(0,H176-J176)))</f>
        <v>0</v>
      </c>
      <c r="L176" s="3">
        <f>IF(Inputs!$B$28&lt;&gt;"Ready to model","PENDING INPUTS",MAX(0,B176+D176-J176))</f>
        <v>0</v>
      </c>
      <c r="M176" s="3">
        <f>IF(Inputs!$B$28&lt;&gt;"Ready to model","PENDING INPUTS",MAX(0,C176+E176-K176))</f>
        <v>0</v>
      </c>
      <c r="N176" s="3">
        <f>IF(Inputs!$B$28&lt;&gt;"Ready to model","PENDING INPUTS",L176+M176)</f>
        <v>0</v>
      </c>
      <c r="O176" s="3">
        <f>IF(Inputs!$B$28&lt;&gt;"Ready to model","PENDING INPUTS",D176+E176+O175)</f>
        <v>4571.2099999999991</v>
      </c>
      <c r="P176" s="3">
        <f>IF(Inputs!$B$28&lt;&gt;"Ready to model","PENDING INPUTS",J176+K176+P175)</f>
        <v>14587.209999999995</v>
      </c>
    </row>
    <row r="177" spans="1:16" ht="27.95" customHeight="1" x14ac:dyDescent="0.25">
      <c r="A177">
        <v>173</v>
      </c>
      <c r="B177" s="3">
        <f>IF(Inputs!$B$28&lt;&gt;"Ready to model","PENDING INPUTS",L176)</f>
        <v>0</v>
      </c>
      <c r="C177" s="3">
        <f>IF(Inputs!$B$28&lt;&gt;"Ready to model","PENDING INPUTS",M176)</f>
        <v>0</v>
      </c>
      <c r="D177" s="3">
        <f>IF(Inputs!$B$28&lt;&gt;"Ready to model","PENDING INPUTS",ROUND(B177*(Inputs!$B$17)/12,2))</f>
        <v>0</v>
      </c>
      <c r="E177" s="3">
        <f>IF(Inputs!$B$28&lt;&gt;"Ready to model","PENDING INPUTS",ROUND(C177*Inputs!$B$5/12,2))</f>
        <v>0</v>
      </c>
      <c r="F177" s="3">
        <f>IF(Inputs!$B$28&lt;&gt;"Ready to model","PENDING INPUTS",MIN(B177+D177,IF(A177&gt;=Inputs!$B$18,B177+D177,ROUND(IF(Inputs!$B$17=0,Inputs!$B$8*(1+Inputs!$B$19*Inputs!$B$20)/Inputs!$B$18,-PMT(Inputs!$B$17/12,Inputs!$B$18,Inputs!$B$8*(1+Inputs!$B$19*Inputs!$B$20))),2))))</f>
        <v>0</v>
      </c>
      <c r="G177" s="3">
        <f>IF(Inputs!$B$28&lt;&gt;"Ready to model","PENDING INPUTS",MIN(C177+E177,Inputs!$B$9))</f>
        <v>0</v>
      </c>
      <c r="H177" s="3">
        <f>IF(Inputs!$B$28&lt;&gt;"Ready to model","PENDING INPUTS",F177+G177)</f>
        <v>0</v>
      </c>
      <c r="I177" s="3">
        <f>IF(Inputs!$B$28&lt;&gt;"Ready to model","PENDING INPUTS",MAX(0,F177+G177-H177))</f>
        <v>0</v>
      </c>
      <c r="J177" s="3">
        <f>IF(Inputs!$B$28&lt;&gt;"Ready to model","PENDING INPUTS",IF(F177+G177&gt;H177,IF(F177+G177=0,0,H177*F177/(F177+G177)),MIN(B177+D177,F177+MAX(0,H177-F177-G177-IF((Inputs!$B$17)&lt;Inputs!$B$5,C177+E177-G177,0)))))</f>
        <v>0</v>
      </c>
      <c r="K177" s="3">
        <f>IF(Inputs!$B$28&lt;&gt;"Ready to model","PENDING INPUTS",MIN(C177+E177,MAX(0,H177-J177)))</f>
        <v>0</v>
      </c>
      <c r="L177" s="3">
        <f>IF(Inputs!$B$28&lt;&gt;"Ready to model","PENDING INPUTS",MAX(0,B177+D177-J177))</f>
        <v>0</v>
      </c>
      <c r="M177" s="3">
        <f>IF(Inputs!$B$28&lt;&gt;"Ready to model","PENDING INPUTS",MAX(0,C177+E177-K177))</f>
        <v>0</v>
      </c>
      <c r="N177" s="3">
        <f>IF(Inputs!$B$28&lt;&gt;"Ready to model","PENDING INPUTS",L177+M177)</f>
        <v>0</v>
      </c>
      <c r="O177" s="3">
        <f>IF(Inputs!$B$28&lt;&gt;"Ready to model","PENDING INPUTS",D177+E177+O176)</f>
        <v>4571.2099999999991</v>
      </c>
      <c r="P177" s="3">
        <f>IF(Inputs!$B$28&lt;&gt;"Ready to model","PENDING INPUTS",J177+K177+P176)</f>
        <v>14587.209999999995</v>
      </c>
    </row>
    <row r="178" spans="1:16" ht="27.95" customHeight="1" x14ac:dyDescent="0.25">
      <c r="A178">
        <v>174</v>
      </c>
      <c r="B178" s="3">
        <f>IF(Inputs!$B$28&lt;&gt;"Ready to model","PENDING INPUTS",L177)</f>
        <v>0</v>
      </c>
      <c r="C178" s="3">
        <f>IF(Inputs!$B$28&lt;&gt;"Ready to model","PENDING INPUTS",M177)</f>
        <v>0</v>
      </c>
      <c r="D178" s="3">
        <f>IF(Inputs!$B$28&lt;&gt;"Ready to model","PENDING INPUTS",ROUND(B178*(Inputs!$B$17)/12,2))</f>
        <v>0</v>
      </c>
      <c r="E178" s="3">
        <f>IF(Inputs!$B$28&lt;&gt;"Ready to model","PENDING INPUTS",ROUND(C178*Inputs!$B$5/12,2))</f>
        <v>0</v>
      </c>
      <c r="F178" s="3">
        <f>IF(Inputs!$B$28&lt;&gt;"Ready to model","PENDING INPUTS",MIN(B178+D178,IF(A178&gt;=Inputs!$B$18,B178+D178,ROUND(IF(Inputs!$B$17=0,Inputs!$B$8*(1+Inputs!$B$19*Inputs!$B$20)/Inputs!$B$18,-PMT(Inputs!$B$17/12,Inputs!$B$18,Inputs!$B$8*(1+Inputs!$B$19*Inputs!$B$20))),2))))</f>
        <v>0</v>
      </c>
      <c r="G178" s="3">
        <f>IF(Inputs!$B$28&lt;&gt;"Ready to model","PENDING INPUTS",MIN(C178+E178,Inputs!$B$9))</f>
        <v>0</v>
      </c>
      <c r="H178" s="3">
        <f>IF(Inputs!$B$28&lt;&gt;"Ready to model","PENDING INPUTS",F178+G178)</f>
        <v>0</v>
      </c>
      <c r="I178" s="3">
        <f>IF(Inputs!$B$28&lt;&gt;"Ready to model","PENDING INPUTS",MAX(0,F178+G178-H178))</f>
        <v>0</v>
      </c>
      <c r="J178" s="3">
        <f>IF(Inputs!$B$28&lt;&gt;"Ready to model","PENDING INPUTS",IF(F178+G178&gt;H178,IF(F178+G178=0,0,H178*F178/(F178+G178)),MIN(B178+D178,F178+MAX(0,H178-F178-G178-IF((Inputs!$B$17)&lt;Inputs!$B$5,C178+E178-G178,0)))))</f>
        <v>0</v>
      </c>
      <c r="K178" s="3">
        <f>IF(Inputs!$B$28&lt;&gt;"Ready to model","PENDING INPUTS",MIN(C178+E178,MAX(0,H178-J178)))</f>
        <v>0</v>
      </c>
      <c r="L178" s="3">
        <f>IF(Inputs!$B$28&lt;&gt;"Ready to model","PENDING INPUTS",MAX(0,B178+D178-J178))</f>
        <v>0</v>
      </c>
      <c r="M178" s="3">
        <f>IF(Inputs!$B$28&lt;&gt;"Ready to model","PENDING INPUTS",MAX(0,C178+E178-K178))</f>
        <v>0</v>
      </c>
      <c r="N178" s="3">
        <f>IF(Inputs!$B$28&lt;&gt;"Ready to model","PENDING INPUTS",L178+M178)</f>
        <v>0</v>
      </c>
      <c r="O178" s="3">
        <f>IF(Inputs!$B$28&lt;&gt;"Ready to model","PENDING INPUTS",D178+E178+O177)</f>
        <v>4571.2099999999991</v>
      </c>
      <c r="P178" s="3">
        <f>IF(Inputs!$B$28&lt;&gt;"Ready to model","PENDING INPUTS",J178+K178+P177)</f>
        <v>14587.209999999995</v>
      </c>
    </row>
    <row r="179" spans="1:16" ht="27.95" customHeight="1" x14ac:dyDescent="0.25">
      <c r="A179">
        <v>175</v>
      </c>
      <c r="B179" s="3">
        <f>IF(Inputs!$B$28&lt;&gt;"Ready to model","PENDING INPUTS",L178)</f>
        <v>0</v>
      </c>
      <c r="C179" s="3">
        <f>IF(Inputs!$B$28&lt;&gt;"Ready to model","PENDING INPUTS",M178)</f>
        <v>0</v>
      </c>
      <c r="D179" s="3">
        <f>IF(Inputs!$B$28&lt;&gt;"Ready to model","PENDING INPUTS",ROUND(B179*(Inputs!$B$17)/12,2))</f>
        <v>0</v>
      </c>
      <c r="E179" s="3">
        <f>IF(Inputs!$B$28&lt;&gt;"Ready to model","PENDING INPUTS",ROUND(C179*Inputs!$B$5/12,2))</f>
        <v>0</v>
      </c>
      <c r="F179" s="3">
        <f>IF(Inputs!$B$28&lt;&gt;"Ready to model","PENDING INPUTS",MIN(B179+D179,IF(A179&gt;=Inputs!$B$18,B179+D179,ROUND(IF(Inputs!$B$17=0,Inputs!$B$8*(1+Inputs!$B$19*Inputs!$B$20)/Inputs!$B$18,-PMT(Inputs!$B$17/12,Inputs!$B$18,Inputs!$B$8*(1+Inputs!$B$19*Inputs!$B$20))),2))))</f>
        <v>0</v>
      </c>
      <c r="G179" s="3">
        <f>IF(Inputs!$B$28&lt;&gt;"Ready to model","PENDING INPUTS",MIN(C179+E179,Inputs!$B$9))</f>
        <v>0</v>
      </c>
      <c r="H179" s="3">
        <f>IF(Inputs!$B$28&lt;&gt;"Ready to model","PENDING INPUTS",F179+G179)</f>
        <v>0</v>
      </c>
      <c r="I179" s="3">
        <f>IF(Inputs!$B$28&lt;&gt;"Ready to model","PENDING INPUTS",MAX(0,F179+G179-H179))</f>
        <v>0</v>
      </c>
      <c r="J179" s="3">
        <f>IF(Inputs!$B$28&lt;&gt;"Ready to model","PENDING INPUTS",IF(F179+G179&gt;H179,IF(F179+G179=0,0,H179*F179/(F179+G179)),MIN(B179+D179,F179+MAX(0,H179-F179-G179-IF((Inputs!$B$17)&lt;Inputs!$B$5,C179+E179-G179,0)))))</f>
        <v>0</v>
      </c>
      <c r="K179" s="3">
        <f>IF(Inputs!$B$28&lt;&gt;"Ready to model","PENDING INPUTS",MIN(C179+E179,MAX(0,H179-J179)))</f>
        <v>0</v>
      </c>
      <c r="L179" s="3">
        <f>IF(Inputs!$B$28&lt;&gt;"Ready to model","PENDING INPUTS",MAX(0,B179+D179-J179))</f>
        <v>0</v>
      </c>
      <c r="M179" s="3">
        <f>IF(Inputs!$B$28&lt;&gt;"Ready to model","PENDING INPUTS",MAX(0,C179+E179-K179))</f>
        <v>0</v>
      </c>
      <c r="N179" s="3">
        <f>IF(Inputs!$B$28&lt;&gt;"Ready to model","PENDING INPUTS",L179+M179)</f>
        <v>0</v>
      </c>
      <c r="O179" s="3">
        <f>IF(Inputs!$B$28&lt;&gt;"Ready to model","PENDING INPUTS",D179+E179+O178)</f>
        <v>4571.2099999999991</v>
      </c>
      <c r="P179" s="3">
        <f>IF(Inputs!$B$28&lt;&gt;"Ready to model","PENDING INPUTS",J179+K179+P178)</f>
        <v>14587.209999999995</v>
      </c>
    </row>
    <row r="180" spans="1:16" ht="27.95" customHeight="1" x14ac:dyDescent="0.25">
      <c r="A180">
        <v>176</v>
      </c>
      <c r="B180" s="3">
        <f>IF(Inputs!$B$28&lt;&gt;"Ready to model","PENDING INPUTS",L179)</f>
        <v>0</v>
      </c>
      <c r="C180" s="3">
        <f>IF(Inputs!$B$28&lt;&gt;"Ready to model","PENDING INPUTS",M179)</f>
        <v>0</v>
      </c>
      <c r="D180" s="3">
        <f>IF(Inputs!$B$28&lt;&gt;"Ready to model","PENDING INPUTS",ROUND(B180*(Inputs!$B$17)/12,2))</f>
        <v>0</v>
      </c>
      <c r="E180" s="3">
        <f>IF(Inputs!$B$28&lt;&gt;"Ready to model","PENDING INPUTS",ROUND(C180*Inputs!$B$5/12,2))</f>
        <v>0</v>
      </c>
      <c r="F180" s="3">
        <f>IF(Inputs!$B$28&lt;&gt;"Ready to model","PENDING INPUTS",MIN(B180+D180,IF(A180&gt;=Inputs!$B$18,B180+D180,ROUND(IF(Inputs!$B$17=0,Inputs!$B$8*(1+Inputs!$B$19*Inputs!$B$20)/Inputs!$B$18,-PMT(Inputs!$B$17/12,Inputs!$B$18,Inputs!$B$8*(1+Inputs!$B$19*Inputs!$B$20))),2))))</f>
        <v>0</v>
      </c>
      <c r="G180" s="3">
        <f>IF(Inputs!$B$28&lt;&gt;"Ready to model","PENDING INPUTS",MIN(C180+E180,Inputs!$B$9))</f>
        <v>0</v>
      </c>
      <c r="H180" s="3">
        <f>IF(Inputs!$B$28&lt;&gt;"Ready to model","PENDING INPUTS",F180+G180)</f>
        <v>0</v>
      </c>
      <c r="I180" s="3">
        <f>IF(Inputs!$B$28&lt;&gt;"Ready to model","PENDING INPUTS",MAX(0,F180+G180-H180))</f>
        <v>0</v>
      </c>
      <c r="J180" s="3">
        <f>IF(Inputs!$B$28&lt;&gt;"Ready to model","PENDING INPUTS",IF(F180+G180&gt;H180,IF(F180+G180=0,0,H180*F180/(F180+G180)),MIN(B180+D180,F180+MAX(0,H180-F180-G180-IF((Inputs!$B$17)&lt;Inputs!$B$5,C180+E180-G180,0)))))</f>
        <v>0</v>
      </c>
      <c r="K180" s="3">
        <f>IF(Inputs!$B$28&lt;&gt;"Ready to model","PENDING INPUTS",MIN(C180+E180,MAX(0,H180-J180)))</f>
        <v>0</v>
      </c>
      <c r="L180" s="3">
        <f>IF(Inputs!$B$28&lt;&gt;"Ready to model","PENDING INPUTS",MAX(0,B180+D180-J180))</f>
        <v>0</v>
      </c>
      <c r="M180" s="3">
        <f>IF(Inputs!$B$28&lt;&gt;"Ready to model","PENDING INPUTS",MAX(0,C180+E180-K180))</f>
        <v>0</v>
      </c>
      <c r="N180" s="3">
        <f>IF(Inputs!$B$28&lt;&gt;"Ready to model","PENDING INPUTS",L180+M180)</f>
        <v>0</v>
      </c>
      <c r="O180" s="3">
        <f>IF(Inputs!$B$28&lt;&gt;"Ready to model","PENDING INPUTS",D180+E180+O179)</f>
        <v>4571.2099999999991</v>
      </c>
      <c r="P180" s="3">
        <f>IF(Inputs!$B$28&lt;&gt;"Ready to model","PENDING INPUTS",J180+K180+P179)</f>
        <v>14587.209999999995</v>
      </c>
    </row>
    <row r="181" spans="1:16" ht="27.95" customHeight="1" x14ac:dyDescent="0.25">
      <c r="A181">
        <v>177</v>
      </c>
      <c r="B181" s="3">
        <f>IF(Inputs!$B$28&lt;&gt;"Ready to model","PENDING INPUTS",L180)</f>
        <v>0</v>
      </c>
      <c r="C181" s="3">
        <f>IF(Inputs!$B$28&lt;&gt;"Ready to model","PENDING INPUTS",M180)</f>
        <v>0</v>
      </c>
      <c r="D181" s="3">
        <f>IF(Inputs!$B$28&lt;&gt;"Ready to model","PENDING INPUTS",ROUND(B181*(Inputs!$B$17)/12,2))</f>
        <v>0</v>
      </c>
      <c r="E181" s="3">
        <f>IF(Inputs!$B$28&lt;&gt;"Ready to model","PENDING INPUTS",ROUND(C181*Inputs!$B$5/12,2))</f>
        <v>0</v>
      </c>
      <c r="F181" s="3">
        <f>IF(Inputs!$B$28&lt;&gt;"Ready to model","PENDING INPUTS",MIN(B181+D181,IF(A181&gt;=Inputs!$B$18,B181+D181,ROUND(IF(Inputs!$B$17=0,Inputs!$B$8*(1+Inputs!$B$19*Inputs!$B$20)/Inputs!$B$18,-PMT(Inputs!$B$17/12,Inputs!$B$18,Inputs!$B$8*(1+Inputs!$B$19*Inputs!$B$20))),2))))</f>
        <v>0</v>
      </c>
      <c r="G181" s="3">
        <f>IF(Inputs!$B$28&lt;&gt;"Ready to model","PENDING INPUTS",MIN(C181+E181,Inputs!$B$9))</f>
        <v>0</v>
      </c>
      <c r="H181" s="3">
        <f>IF(Inputs!$B$28&lt;&gt;"Ready to model","PENDING INPUTS",F181+G181)</f>
        <v>0</v>
      </c>
      <c r="I181" s="3">
        <f>IF(Inputs!$B$28&lt;&gt;"Ready to model","PENDING INPUTS",MAX(0,F181+G181-H181))</f>
        <v>0</v>
      </c>
      <c r="J181" s="3">
        <f>IF(Inputs!$B$28&lt;&gt;"Ready to model","PENDING INPUTS",IF(F181+G181&gt;H181,IF(F181+G181=0,0,H181*F181/(F181+G181)),MIN(B181+D181,F181+MAX(0,H181-F181-G181-IF((Inputs!$B$17)&lt;Inputs!$B$5,C181+E181-G181,0)))))</f>
        <v>0</v>
      </c>
      <c r="K181" s="3">
        <f>IF(Inputs!$B$28&lt;&gt;"Ready to model","PENDING INPUTS",MIN(C181+E181,MAX(0,H181-J181)))</f>
        <v>0</v>
      </c>
      <c r="L181" s="3">
        <f>IF(Inputs!$B$28&lt;&gt;"Ready to model","PENDING INPUTS",MAX(0,B181+D181-J181))</f>
        <v>0</v>
      </c>
      <c r="M181" s="3">
        <f>IF(Inputs!$B$28&lt;&gt;"Ready to model","PENDING INPUTS",MAX(0,C181+E181-K181))</f>
        <v>0</v>
      </c>
      <c r="N181" s="3">
        <f>IF(Inputs!$B$28&lt;&gt;"Ready to model","PENDING INPUTS",L181+M181)</f>
        <v>0</v>
      </c>
      <c r="O181" s="3">
        <f>IF(Inputs!$B$28&lt;&gt;"Ready to model","PENDING INPUTS",D181+E181+O180)</f>
        <v>4571.2099999999991</v>
      </c>
      <c r="P181" s="3">
        <f>IF(Inputs!$B$28&lt;&gt;"Ready to model","PENDING INPUTS",J181+K181+P180)</f>
        <v>14587.209999999995</v>
      </c>
    </row>
    <row r="182" spans="1:16" ht="27.95" customHeight="1" x14ac:dyDescent="0.25">
      <c r="A182">
        <v>178</v>
      </c>
      <c r="B182" s="3">
        <f>IF(Inputs!$B$28&lt;&gt;"Ready to model","PENDING INPUTS",L181)</f>
        <v>0</v>
      </c>
      <c r="C182" s="3">
        <f>IF(Inputs!$B$28&lt;&gt;"Ready to model","PENDING INPUTS",M181)</f>
        <v>0</v>
      </c>
      <c r="D182" s="3">
        <f>IF(Inputs!$B$28&lt;&gt;"Ready to model","PENDING INPUTS",ROUND(B182*(Inputs!$B$17)/12,2))</f>
        <v>0</v>
      </c>
      <c r="E182" s="3">
        <f>IF(Inputs!$B$28&lt;&gt;"Ready to model","PENDING INPUTS",ROUND(C182*Inputs!$B$5/12,2))</f>
        <v>0</v>
      </c>
      <c r="F182" s="3">
        <f>IF(Inputs!$B$28&lt;&gt;"Ready to model","PENDING INPUTS",MIN(B182+D182,IF(A182&gt;=Inputs!$B$18,B182+D182,ROUND(IF(Inputs!$B$17=0,Inputs!$B$8*(1+Inputs!$B$19*Inputs!$B$20)/Inputs!$B$18,-PMT(Inputs!$B$17/12,Inputs!$B$18,Inputs!$B$8*(1+Inputs!$B$19*Inputs!$B$20))),2))))</f>
        <v>0</v>
      </c>
      <c r="G182" s="3">
        <f>IF(Inputs!$B$28&lt;&gt;"Ready to model","PENDING INPUTS",MIN(C182+E182,Inputs!$B$9))</f>
        <v>0</v>
      </c>
      <c r="H182" s="3">
        <f>IF(Inputs!$B$28&lt;&gt;"Ready to model","PENDING INPUTS",F182+G182)</f>
        <v>0</v>
      </c>
      <c r="I182" s="3">
        <f>IF(Inputs!$B$28&lt;&gt;"Ready to model","PENDING INPUTS",MAX(0,F182+G182-H182))</f>
        <v>0</v>
      </c>
      <c r="J182" s="3">
        <f>IF(Inputs!$B$28&lt;&gt;"Ready to model","PENDING INPUTS",IF(F182+G182&gt;H182,IF(F182+G182=0,0,H182*F182/(F182+G182)),MIN(B182+D182,F182+MAX(0,H182-F182-G182-IF((Inputs!$B$17)&lt;Inputs!$B$5,C182+E182-G182,0)))))</f>
        <v>0</v>
      </c>
      <c r="K182" s="3">
        <f>IF(Inputs!$B$28&lt;&gt;"Ready to model","PENDING INPUTS",MIN(C182+E182,MAX(0,H182-J182)))</f>
        <v>0</v>
      </c>
      <c r="L182" s="3">
        <f>IF(Inputs!$B$28&lt;&gt;"Ready to model","PENDING INPUTS",MAX(0,B182+D182-J182))</f>
        <v>0</v>
      </c>
      <c r="M182" s="3">
        <f>IF(Inputs!$B$28&lt;&gt;"Ready to model","PENDING INPUTS",MAX(0,C182+E182-K182))</f>
        <v>0</v>
      </c>
      <c r="N182" s="3">
        <f>IF(Inputs!$B$28&lt;&gt;"Ready to model","PENDING INPUTS",L182+M182)</f>
        <v>0</v>
      </c>
      <c r="O182" s="3">
        <f>IF(Inputs!$B$28&lt;&gt;"Ready to model","PENDING INPUTS",D182+E182+O181)</f>
        <v>4571.2099999999991</v>
      </c>
      <c r="P182" s="3">
        <f>IF(Inputs!$B$28&lt;&gt;"Ready to model","PENDING INPUTS",J182+K182+P181)</f>
        <v>14587.209999999995</v>
      </c>
    </row>
    <row r="183" spans="1:16" ht="27.95" customHeight="1" x14ac:dyDescent="0.25">
      <c r="A183">
        <v>179</v>
      </c>
      <c r="B183" s="3">
        <f>IF(Inputs!$B$28&lt;&gt;"Ready to model","PENDING INPUTS",L182)</f>
        <v>0</v>
      </c>
      <c r="C183" s="3">
        <f>IF(Inputs!$B$28&lt;&gt;"Ready to model","PENDING INPUTS",M182)</f>
        <v>0</v>
      </c>
      <c r="D183" s="3">
        <f>IF(Inputs!$B$28&lt;&gt;"Ready to model","PENDING INPUTS",ROUND(B183*(Inputs!$B$17)/12,2))</f>
        <v>0</v>
      </c>
      <c r="E183" s="3">
        <f>IF(Inputs!$B$28&lt;&gt;"Ready to model","PENDING INPUTS",ROUND(C183*Inputs!$B$5/12,2))</f>
        <v>0</v>
      </c>
      <c r="F183" s="3">
        <f>IF(Inputs!$B$28&lt;&gt;"Ready to model","PENDING INPUTS",MIN(B183+D183,IF(A183&gt;=Inputs!$B$18,B183+D183,ROUND(IF(Inputs!$B$17=0,Inputs!$B$8*(1+Inputs!$B$19*Inputs!$B$20)/Inputs!$B$18,-PMT(Inputs!$B$17/12,Inputs!$B$18,Inputs!$B$8*(1+Inputs!$B$19*Inputs!$B$20))),2))))</f>
        <v>0</v>
      </c>
      <c r="G183" s="3">
        <f>IF(Inputs!$B$28&lt;&gt;"Ready to model","PENDING INPUTS",MIN(C183+E183,Inputs!$B$9))</f>
        <v>0</v>
      </c>
      <c r="H183" s="3">
        <f>IF(Inputs!$B$28&lt;&gt;"Ready to model","PENDING INPUTS",F183+G183)</f>
        <v>0</v>
      </c>
      <c r="I183" s="3">
        <f>IF(Inputs!$B$28&lt;&gt;"Ready to model","PENDING INPUTS",MAX(0,F183+G183-H183))</f>
        <v>0</v>
      </c>
      <c r="J183" s="3">
        <f>IF(Inputs!$B$28&lt;&gt;"Ready to model","PENDING INPUTS",IF(F183+G183&gt;H183,IF(F183+G183=0,0,H183*F183/(F183+G183)),MIN(B183+D183,F183+MAX(0,H183-F183-G183-IF((Inputs!$B$17)&lt;Inputs!$B$5,C183+E183-G183,0)))))</f>
        <v>0</v>
      </c>
      <c r="K183" s="3">
        <f>IF(Inputs!$B$28&lt;&gt;"Ready to model","PENDING INPUTS",MIN(C183+E183,MAX(0,H183-J183)))</f>
        <v>0</v>
      </c>
      <c r="L183" s="3">
        <f>IF(Inputs!$B$28&lt;&gt;"Ready to model","PENDING INPUTS",MAX(0,B183+D183-J183))</f>
        <v>0</v>
      </c>
      <c r="M183" s="3">
        <f>IF(Inputs!$B$28&lt;&gt;"Ready to model","PENDING INPUTS",MAX(0,C183+E183-K183))</f>
        <v>0</v>
      </c>
      <c r="N183" s="3">
        <f>IF(Inputs!$B$28&lt;&gt;"Ready to model","PENDING INPUTS",L183+M183)</f>
        <v>0</v>
      </c>
      <c r="O183" s="3">
        <f>IF(Inputs!$B$28&lt;&gt;"Ready to model","PENDING INPUTS",D183+E183+O182)</f>
        <v>4571.2099999999991</v>
      </c>
      <c r="P183" s="3">
        <f>IF(Inputs!$B$28&lt;&gt;"Ready to model","PENDING INPUTS",J183+K183+P182)</f>
        <v>14587.209999999995</v>
      </c>
    </row>
    <row r="184" spans="1:16" ht="27.95" customHeight="1" x14ac:dyDescent="0.25">
      <c r="A184">
        <v>180</v>
      </c>
      <c r="B184" s="3">
        <f>IF(Inputs!$B$28&lt;&gt;"Ready to model","PENDING INPUTS",L183)</f>
        <v>0</v>
      </c>
      <c r="C184" s="3">
        <f>IF(Inputs!$B$28&lt;&gt;"Ready to model","PENDING INPUTS",M183)</f>
        <v>0</v>
      </c>
      <c r="D184" s="3">
        <f>IF(Inputs!$B$28&lt;&gt;"Ready to model","PENDING INPUTS",ROUND(B184*(Inputs!$B$17)/12,2))</f>
        <v>0</v>
      </c>
      <c r="E184" s="3">
        <f>IF(Inputs!$B$28&lt;&gt;"Ready to model","PENDING INPUTS",ROUND(C184*Inputs!$B$5/12,2))</f>
        <v>0</v>
      </c>
      <c r="F184" s="3">
        <f>IF(Inputs!$B$28&lt;&gt;"Ready to model","PENDING INPUTS",MIN(B184+D184,IF(A184&gt;=Inputs!$B$18,B184+D184,ROUND(IF(Inputs!$B$17=0,Inputs!$B$8*(1+Inputs!$B$19*Inputs!$B$20)/Inputs!$B$18,-PMT(Inputs!$B$17/12,Inputs!$B$18,Inputs!$B$8*(1+Inputs!$B$19*Inputs!$B$20))),2))))</f>
        <v>0</v>
      </c>
      <c r="G184" s="3">
        <f>IF(Inputs!$B$28&lt;&gt;"Ready to model","PENDING INPUTS",MIN(C184+E184,Inputs!$B$9))</f>
        <v>0</v>
      </c>
      <c r="H184" s="3">
        <f>IF(Inputs!$B$28&lt;&gt;"Ready to model","PENDING INPUTS",F184+G184)</f>
        <v>0</v>
      </c>
      <c r="I184" s="3">
        <f>IF(Inputs!$B$28&lt;&gt;"Ready to model","PENDING INPUTS",MAX(0,F184+G184-H184))</f>
        <v>0</v>
      </c>
      <c r="J184" s="3">
        <f>IF(Inputs!$B$28&lt;&gt;"Ready to model","PENDING INPUTS",IF(F184+G184&gt;H184,IF(F184+G184=0,0,H184*F184/(F184+G184)),MIN(B184+D184,F184+MAX(0,H184-F184-G184-IF((Inputs!$B$17)&lt;Inputs!$B$5,C184+E184-G184,0)))))</f>
        <v>0</v>
      </c>
      <c r="K184" s="3">
        <f>IF(Inputs!$B$28&lt;&gt;"Ready to model","PENDING INPUTS",MIN(C184+E184,MAX(0,H184-J184)))</f>
        <v>0</v>
      </c>
      <c r="L184" s="3">
        <f>IF(Inputs!$B$28&lt;&gt;"Ready to model","PENDING INPUTS",MAX(0,B184+D184-J184))</f>
        <v>0</v>
      </c>
      <c r="M184" s="3">
        <f>IF(Inputs!$B$28&lt;&gt;"Ready to model","PENDING INPUTS",MAX(0,C184+E184-K184))</f>
        <v>0</v>
      </c>
      <c r="N184" s="3">
        <f>IF(Inputs!$B$28&lt;&gt;"Ready to model","PENDING INPUTS",L184+M184)</f>
        <v>0</v>
      </c>
      <c r="O184" s="3">
        <f>IF(Inputs!$B$28&lt;&gt;"Ready to model","PENDING INPUTS",D184+E184+O183)</f>
        <v>4571.2099999999991</v>
      </c>
      <c r="P184" s="3">
        <f>IF(Inputs!$B$28&lt;&gt;"Ready to model","PENDING INPUTS",J184+K184+P183)</f>
        <v>14587.209999999995</v>
      </c>
    </row>
    <row r="185" spans="1:16" ht="27.95" customHeight="1" x14ac:dyDescent="0.25">
      <c r="A185">
        <v>181</v>
      </c>
      <c r="B185" s="3">
        <f>IF(Inputs!$B$28&lt;&gt;"Ready to model","PENDING INPUTS",L184)</f>
        <v>0</v>
      </c>
      <c r="C185" s="3">
        <f>IF(Inputs!$B$28&lt;&gt;"Ready to model","PENDING INPUTS",M184)</f>
        <v>0</v>
      </c>
      <c r="D185" s="3">
        <f>IF(Inputs!$B$28&lt;&gt;"Ready to model","PENDING INPUTS",ROUND(B185*(Inputs!$B$17)/12,2))</f>
        <v>0</v>
      </c>
      <c r="E185" s="3">
        <f>IF(Inputs!$B$28&lt;&gt;"Ready to model","PENDING INPUTS",ROUND(C185*Inputs!$B$5/12,2))</f>
        <v>0</v>
      </c>
      <c r="F185" s="3">
        <f>IF(Inputs!$B$28&lt;&gt;"Ready to model","PENDING INPUTS",MIN(B185+D185,IF(A185&gt;=Inputs!$B$18,B185+D185,ROUND(IF(Inputs!$B$17=0,Inputs!$B$8*(1+Inputs!$B$19*Inputs!$B$20)/Inputs!$B$18,-PMT(Inputs!$B$17/12,Inputs!$B$18,Inputs!$B$8*(1+Inputs!$B$19*Inputs!$B$20))),2))))</f>
        <v>0</v>
      </c>
      <c r="G185" s="3">
        <f>IF(Inputs!$B$28&lt;&gt;"Ready to model","PENDING INPUTS",MIN(C185+E185,Inputs!$B$9))</f>
        <v>0</v>
      </c>
      <c r="H185" s="3">
        <f>IF(Inputs!$B$28&lt;&gt;"Ready to model","PENDING INPUTS",F185+G185)</f>
        <v>0</v>
      </c>
      <c r="I185" s="3">
        <f>IF(Inputs!$B$28&lt;&gt;"Ready to model","PENDING INPUTS",MAX(0,F185+G185-H185))</f>
        <v>0</v>
      </c>
      <c r="J185" s="3">
        <f>IF(Inputs!$B$28&lt;&gt;"Ready to model","PENDING INPUTS",IF(F185+G185&gt;H185,IF(F185+G185=0,0,H185*F185/(F185+G185)),MIN(B185+D185,F185+MAX(0,H185-F185-G185-IF((Inputs!$B$17)&lt;Inputs!$B$5,C185+E185-G185,0)))))</f>
        <v>0</v>
      </c>
      <c r="K185" s="3">
        <f>IF(Inputs!$B$28&lt;&gt;"Ready to model","PENDING INPUTS",MIN(C185+E185,MAX(0,H185-J185)))</f>
        <v>0</v>
      </c>
      <c r="L185" s="3">
        <f>IF(Inputs!$B$28&lt;&gt;"Ready to model","PENDING INPUTS",MAX(0,B185+D185-J185))</f>
        <v>0</v>
      </c>
      <c r="M185" s="3">
        <f>IF(Inputs!$B$28&lt;&gt;"Ready to model","PENDING INPUTS",MAX(0,C185+E185-K185))</f>
        <v>0</v>
      </c>
      <c r="N185" s="3">
        <f>IF(Inputs!$B$28&lt;&gt;"Ready to model","PENDING INPUTS",L185+M185)</f>
        <v>0</v>
      </c>
      <c r="O185" s="3">
        <f>IF(Inputs!$B$28&lt;&gt;"Ready to model","PENDING INPUTS",D185+E185+O184)</f>
        <v>4571.2099999999991</v>
      </c>
      <c r="P185" s="3">
        <f>IF(Inputs!$B$28&lt;&gt;"Ready to model","PENDING INPUTS",J185+K185+P184)</f>
        <v>14587.209999999995</v>
      </c>
    </row>
    <row r="186" spans="1:16" ht="27.95" customHeight="1" x14ac:dyDescent="0.25">
      <c r="A186">
        <v>182</v>
      </c>
      <c r="B186" s="3">
        <f>IF(Inputs!$B$28&lt;&gt;"Ready to model","PENDING INPUTS",L185)</f>
        <v>0</v>
      </c>
      <c r="C186" s="3">
        <f>IF(Inputs!$B$28&lt;&gt;"Ready to model","PENDING INPUTS",M185)</f>
        <v>0</v>
      </c>
      <c r="D186" s="3">
        <f>IF(Inputs!$B$28&lt;&gt;"Ready to model","PENDING INPUTS",ROUND(B186*(Inputs!$B$17)/12,2))</f>
        <v>0</v>
      </c>
      <c r="E186" s="3">
        <f>IF(Inputs!$B$28&lt;&gt;"Ready to model","PENDING INPUTS",ROUND(C186*Inputs!$B$5/12,2))</f>
        <v>0</v>
      </c>
      <c r="F186" s="3">
        <f>IF(Inputs!$B$28&lt;&gt;"Ready to model","PENDING INPUTS",MIN(B186+D186,IF(A186&gt;=Inputs!$B$18,B186+D186,ROUND(IF(Inputs!$B$17=0,Inputs!$B$8*(1+Inputs!$B$19*Inputs!$B$20)/Inputs!$B$18,-PMT(Inputs!$B$17/12,Inputs!$B$18,Inputs!$B$8*(1+Inputs!$B$19*Inputs!$B$20))),2))))</f>
        <v>0</v>
      </c>
      <c r="G186" s="3">
        <f>IF(Inputs!$B$28&lt;&gt;"Ready to model","PENDING INPUTS",MIN(C186+E186,Inputs!$B$9))</f>
        <v>0</v>
      </c>
      <c r="H186" s="3">
        <f>IF(Inputs!$B$28&lt;&gt;"Ready to model","PENDING INPUTS",F186+G186)</f>
        <v>0</v>
      </c>
      <c r="I186" s="3">
        <f>IF(Inputs!$B$28&lt;&gt;"Ready to model","PENDING INPUTS",MAX(0,F186+G186-H186))</f>
        <v>0</v>
      </c>
      <c r="J186" s="3">
        <f>IF(Inputs!$B$28&lt;&gt;"Ready to model","PENDING INPUTS",IF(F186+G186&gt;H186,IF(F186+G186=0,0,H186*F186/(F186+G186)),MIN(B186+D186,F186+MAX(0,H186-F186-G186-IF((Inputs!$B$17)&lt;Inputs!$B$5,C186+E186-G186,0)))))</f>
        <v>0</v>
      </c>
      <c r="K186" s="3">
        <f>IF(Inputs!$B$28&lt;&gt;"Ready to model","PENDING INPUTS",MIN(C186+E186,MAX(0,H186-J186)))</f>
        <v>0</v>
      </c>
      <c r="L186" s="3">
        <f>IF(Inputs!$B$28&lt;&gt;"Ready to model","PENDING INPUTS",MAX(0,B186+D186-J186))</f>
        <v>0</v>
      </c>
      <c r="M186" s="3">
        <f>IF(Inputs!$B$28&lt;&gt;"Ready to model","PENDING INPUTS",MAX(0,C186+E186-K186))</f>
        <v>0</v>
      </c>
      <c r="N186" s="3">
        <f>IF(Inputs!$B$28&lt;&gt;"Ready to model","PENDING INPUTS",L186+M186)</f>
        <v>0</v>
      </c>
      <c r="O186" s="3">
        <f>IF(Inputs!$B$28&lt;&gt;"Ready to model","PENDING INPUTS",D186+E186+O185)</f>
        <v>4571.2099999999991</v>
      </c>
      <c r="P186" s="3">
        <f>IF(Inputs!$B$28&lt;&gt;"Ready to model","PENDING INPUTS",J186+K186+P185)</f>
        <v>14587.209999999995</v>
      </c>
    </row>
    <row r="187" spans="1:16" ht="27.95" customHeight="1" x14ac:dyDescent="0.25">
      <c r="A187">
        <v>183</v>
      </c>
      <c r="B187" s="3">
        <f>IF(Inputs!$B$28&lt;&gt;"Ready to model","PENDING INPUTS",L186)</f>
        <v>0</v>
      </c>
      <c r="C187" s="3">
        <f>IF(Inputs!$B$28&lt;&gt;"Ready to model","PENDING INPUTS",M186)</f>
        <v>0</v>
      </c>
      <c r="D187" s="3">
        <f>IF(Inputs!$B$28&lt;&gt;"Ready to model","PENDING INPUTS",ROUND(B187*(Inputs!$B$17)/12,2))</f>
        <v>0</v>
      </c>
      <c r="E187" s="3">
        <f>IF(Inputs!$B$28&lt;&gt;"Ready to model","PENDING INPUTS",ROUND(C187*Inputs!$B$5/12,2))</f>
        <v>0</v>
      </c>
      <c r="F187" s="3">
        <f>IF(Inputs!$B$28&lt;&gt;"Ready to model","PENDING INPUTS",MIN(B187+D187,IF(A187&gt;=Inputs!$B$18,B187+D187,ROUND(IF(Inputs!$B$17=0,Inputs!$B$8*(1+Inputs!$B$19*Inputs!$B$20)/Inputs!$B$18,-PMT(Inputs!$B$17/12,Inputs!$B$18,Inputs!$B$8*(1+Inputs!$B$19*Inputs!$B$20))),2))))</f>
        <v>0</v>
      </c>
      <c r="G187" s="3">
        <f>IF(Inputs!$B$28&lt;&gt;"Ready to model","PENDING INPUTS",MIN(C187+E187,Inputs!$B$9))</f>
        <v>0</v>
      </c>
      <c r="H187" s="3">
        <f>IF(Inputs!$B$28&lt;&gt;"Ready to model","PENDING INPUTS",F187+G187)</f>
        <v>0</v>
      </c>
      <c r="I187" s="3">
        <f>IF(Inputs!$B$28&lt;&gt;"Ready to model","PENDING INPUTS",MAX(0,F187+G187-H187))</f>
        <v>0</v>
      </c>
      <c r="J187" s="3">
        <f>IF(Inputs!$B$28&lt;&gt;"Ready to model","PENDING INPUTS",IF(F187+G187&gt;H187,IF(F187+G187=0,0,H187*F187/(F187+G187)),MIN(B187+D187,F187+MAX(0,H187-F187-G187-IF((Inputs!$B$17)&lt;Inputs!$B$5,C187+E187-G187,0)))))</f>
        <v>0</v>
      </c>
      <c r="K187" s="3">
        <f>IF(Inputs!$B$28&lt;&gt;"Ready to model","PENDING INPUTS",MIN(C187+E187,MAX(0,H187-J187)))</f>
        <v>0</v>
      </c>
      <c r="L187" s="3">
        <f>IF(Inputs!$B$28&lt;&gt;"Ready to model","PENDING INPUTS",MAX(0,B187+D187-J187))</f>
        <v>0</v>
      </c>
      <c r="M187" s="3">
        <f>IF(Inputs!$B$28&lt;&gt;"Ready to model","PENDING INPUTS",MAX(0,C187+E187-K187))</f>
        <v>0</v>
      </c>
      <c r="N187" s="3">
        <f>IF(Inputs!$B$28&lt;&gt;"Ready to model","PENDING INPUTS",L187+M187)</f>
        <v>0</v>
      </c>
      <c r="O187" s="3">
        <f>IF(Inputs!$B$28&lt;&gt;"Ready to model","PENDING INPUTS",D187+E187+O186)</f>
        <v>4571.2099999999991</v>
      </c>
      <c r="P187" s="3">
        <f>IF(Inputs!$B$28&lt;&gt;"Ready to model","PENDING INPUTS",J187+K187+P186)</f>
        <v>14587.209999999995</v>
      </c>
    </row>
    <row r="188" spans="1:16" ht="27.95" customHeight="1" x14ac:dyDescent="0.25">
      <c r="A188">
        <v>184</v>
      </c>
      <c r="B188" s="3">
        <f>IF(Inputs!$B$28&lt;&gt;"Ready to model","PENDING INPUTS",L187)</f>
        <v>0</v>
      </c>
      <c r="C188" s="3">
        <f>IF(Inputs!$B$28&lt;&gt;"Ready to model","PENDING INPUTS",M187)</f>
        <v>0</v>
      </c>
      <c r="D188" s="3">
        <f>IF(Inputs!$B$28&lt;&gt;"Ready to model","PENDING INPUTS",ROUND(B188*(Inputs!$B$17)/12,2))</f>
        <v>0</v>
      </c>
      <c r="E188" s="3">
        <f>IF(Inputs!$B$28&lt;&gt;"Ready to model","PENDING INPUTS",ROUND(C188*Inputs!$B$5/12,2))</f>
        <v>0</v>
      </c>
      <c r="F188" s="3">
        <f>IF(Inputs!$B$28&lt;&gt;"Ready to model","PENDING INPUTS",MIN(B188+D188,IF(A188&gt;=Inputs!$B$18,B188+D188,ROUND(IF(Inputs!$B$17=0,Inputs!$B$8*(1+Inputs!$B$19*Inputs!$B$20)/Inputs!$B$18,-PMT(Inputs!$B$17/12,Inputs!$B$18,Inputs!$B$8*(1+Inputs!$B$19*Inputs!$B$20))),2))))</f>
        <v>0</v>
      </c>
      <c r="G188" s="3">
        <f>IF(Inputs!$B$28&lt;&gt;"Ready to model","PENDING INPUTS",MIN(C188+E188,Inputs!$B$9))</f>
        <v>0</v>
      </c>
      <c r="H188" s="3">
        <f>IF(Inputs!$B$28&lt;&gt;"Ready to model","PENDING INPUTS",F188+G188)</f>
        <v>0</v>
      </c>
      <c r="I188" s="3">
        <f>IF(Inputs!$B$28&lt;&gt;"Ready to model","PENDING INPUTS",MAX(0,F188+G188-H188))</f>
        <v>0</v>
      </c>
      <c r="J188" s="3">
        <f>IF(Inputs!$B$28&lt;&gt;"Ready to model","PENDING INPUTS",IF(F188+G188&gt;H188,IF(F188+G188=0,0,H188*F188/(F188+G188)),MIN(B188+D188,F188+MAX(0,H188-F188-G188-IF((Inputs!$B$17)&lt;Inputs!$B$5,C188+E188-G188,0)))))</f>
        <v>0</v>
      </c>
      <c r="K188" s="3">
        <f>IF(Inputs!$B$28&lt;&gt;"Ready to model","PENDING INPUTS",MIN(C188+E188,MAX(0,H188-J188)))</f>
        <v>0</v>
      </c>
      <c r="L188" s="3">
        <f>IF(Inputs!$B$28&lt;&gt;"Ready to model","PENDING INPUTS",MAX(0,B188+D188-J188))</f>
        <v>0</v>
      </c>
      <c r="M188" s="3">
        <f>IF(Inputs!$B$28&lt;&gt;"Ready to model","PENDING INPUTS",MAX(0,C188+E188-K188))</f>
        <v>0</v>
      </c>
      <c r="N188" s="3">
        <f>IF(Inputs!$B$28&lt;&gt;"Ready to model","PENDING INPUTS",L188+M188)</f>
        <v>0</v>
      </c>
      <c r="O188" s="3">
        <f>IF(Inputs!$B$28&lt;&gt;"Ready to model","PENDING INPUTS",D188+E188+O187)</f>
        <v>4571.2099999999991</v>
      </c>
      <c r="P188" s="3">
        <f>IF(Inputs!$B$28&lt;&gt;"Ready to model","PENDING INPUTS",J188+K188+P187)</f>
        <v>14587.209999999995</v>
      </c>
    </row>
    <row r="189" spans="1:16" ht="27.95" customHeight="1" x14ac:dyDescent="0.25">
      <c r="A189">
        <v>185</v>
      </c>
      <c r="B189" s="3">
        <f>IF(Inputs!$B$28&lt;&gt;"Ready to model","PENDING INPUTS",L188)</f>
        <v>0</v>
      </c>
      <c r="C189" s="3">
        <f>IF(Inputs!$B$28&lt;&gt;"Ready to model","PENDING INPUTS",M188)</f>
        <v>0</v>
      </c>
      <c r="D189" s="3">
        <f>IF(Inputs!$B$28&lt;&gt;"Ready to model","PENDING INPUTS",ROUND(B189*(Inputs!$B$17)/12,2))</f>
        <v>0</v>
      </c>
      <c r="E189" s="3">
        <f>IF(Inputs!$B$28&lt;&gt;"Ready to model","PENDING INPUTS",ROUND(C189*Inputs!$B$5/12,2))</f>
        <v>0</v>
      </c>
      <c r="F189" s="3">
        <f>IF(Inputs!$B$28&lt;&gt;"Ready to model","PENDING INPUTS",MIN(B189+D189,IF(A189&gt;=Inputs!$B$18,B189+D189,ROUND(IF(Inputs!$B$17=0,Inputs!$B$8*(1+Inputs!$B$19*Inputs!$B$20)/Inputs!$B$18,-PMT(Inputs!$B$17/12,Inputs!$B$18,Inputs!$B$8*(1+Inputs!$B$19*Inputs!$B$20))),2))))</f>
        <v>0</v>
      </c>
      <c r="G189" s="3">
        <f>IF(Inputs!$B$28&lt;&gt;"Ready to model","PENDING INPUTS",MIN(C189+E189,Inputs!$B$9))</f>
        <v>0</v>
      </c>
      <c r="H189" s="3">
        <f>IF(Inputs!$B$28&lt;&gt;"Ready to model","PENDING INPUTS",F189+G189)</f>
        <v>0</v>
      </c>
      <c r="I189" s="3">
        <f>IF(Inputs!$B$28&lt;&gt;"Ready to model","PENDING INPUTS",MAX(0,F189+G189-H189))</f>
        <v>0</v>
      </c>
      <c r="J189" s="3">
        <f>IF(Inputs!$B$28&lt;&gt;"Ready to model","PENDING INPUTS",IF(F189+G189&gt;H189,IF(F189+G189=0,0,H189*F189/(F189+G189)),MIN(B189+D189,F189+MAX(0,H189-F189-G189-IF((Inputs!$B$17)&lt;Inputs!$B$5,C189+E189-G189,0)))))</f>
        <v>0</v>
      </c>
      <c r="K189" s="3">
        <f>IF(Inputs!$B$28&lt;&gt;"Ready to model","PENDING INPUTS",MIN(C189+E189,MAX(0,H189-J189)))</f>
        <v>0</v>
      </c>
      <c r="L189" s="3">
        <f>IF(Inputs!$B$28&lt;&gt;"Ready to model","PENDING INPUTS",MAX(0,B189+D189-J189))</f>
        <v>0</v>
      </c>
      <c r="M189" s="3">
        <f>IF(Inputs!$B$28&lt;&gt;"Ready to model","PENDING INPUTS",MAX(0,C189+E189-K189))</f>
        <v>0</v>
      </c>
      <c r="N189" s="3">
        <f>IF(Inputs!$B$28&lt;&gt;"Ready to model","PENDING INPUTS",L189+M189)</f>
        <v>0</v>
      </c>
      <c r="O189" s="3">
        <f>IF(Inputs!$B$28&lt;&gt;"Ready to model","PENDING INPUTS",D189+E189+O188)</f>
        <v>4571.2099999999991</v>
      </c>
      <c r="P189" s="3">
        <f>IF(Inputs!$B$28&lt;&gt;"Ready to model","PENDING INPUTS",J189+K189+P188)</f>
        <v>14587.209999999995</v>
      </c>
    </row>
    <row r="190" spans="1:16" ht="27.95" customHeight="1" x14ac:dyDescent="0.25">
      <c r="A190">
        <v>186</v>
      </c>
      <c r="B190" s="3">
        <f>IF(Inputs!$B$28&lt;&gt;"Ready to model","PENDING INPUTS",L189)</f>
        <v>0</v>
      </c>
      <c r="C190" s="3">
        <f>IF(Inputs!$B$28&lt;&gt;"Ready to model","PENDING INPUTS",M189)</f>
        <v>0</v>
      </c>
      <c r="D190" s="3">
        <f>IF(Inputs!$B$28&lt;&gt;"Ready to model","PENDING INPUTS",ROUND(B190*(Inputs!$B$17)/12,2))</f>
        <v>0</v>
      </c>
      <c r="E190" s="3">
        <f>IF(Inputs!$B$28&lt;&gt;"Ready to model","PENDING INPUTS",ROUND(C190*Inputs!$B$5/12,2))</f>
        <v>0</v>
      </c>
      <c r="F190" s="3">
        <f>IF(Inputs!$B$28&lt;&gt;"Ready to model","PENDING INPUTS",MIN(B190+D190,IF(A190&gt;=Inputs!$B$18,B190+D190,ROUND(IF(Inputs!$B$17=0,Inputs!$B$8*(1+Inputs!$B$19*Inputs!$B$20)/Inputs!$B$18,-PMT(Inputs!$B$17/12,Inputs!$B$18,Inputs!$B$8*(1+Inputs!$B$19*Inputs!$B$20))),2))))</f>
        <v>0</v>
      </c>
      <c r="G190" s="3">
        <f>IF(Inputs!$B$28&lt;&gt;"Ready to model","PENDING INPUTS",MIN(C190+E190,Inputs!$B$9))</f>
        <v>0</v>
      </c>
      <c r="H190" s="3">
        <f>IF(Inputs!$B$28&lt;&gt;"Ready to model","PENDING INPUTS",F190+G190)</f>
        <v>0</v>
      </c>
      <c r="I190" s="3">
        <f>IF(Inputs!$B$28&lt;&gt;"Ready to model","PENDING INPUTS",MAX(0,F190+G190-H190))</f>
        <v>0</v>
      </c>
      <c r="J190" s="3">
        <f>IF(Inputs!$B$28&lt;&gt;"Ready to model","PENDING INPUTS",IF(F190+G190&gt;H190,IF(F190+G190=0,0,H190*F190/(F190+G190)),MIN(B190+D190,F190+MAX(0,H190-F190-G190-IF((Inputs!$B$17)&lt;Inputs!$B$5,C190+E190-G190,0)))))</f>
        <v>0</v>
      </c>
      <c r="K190" s="3">
        <f>IF(Inputs!$B$28&lt;&gt;"Ready to model","PENDING INPUTS",MIN(C190+E190,MAX(0,H190-J190)))</f>
        <v>0</v>
      </c>
      <c r="L190" s="3">
        <f>IF(Inputs!$B$28&lt;&gt;"Ready to model","PENDING INPUTS",MAX(0,B190+D190-J190))</f>
        <v>0</v>
      </c>
      <c r="M190" s="3">
        <f>IF(Inputs!$B$28&lt;&gt;"Ready to model","PENDING INPUTS",MAX(0,C190+E190-K190))</f>
        <v>0</v>
      </c>
      <c r="N190" s="3">
        <f>IF(Inputs!$B$28&lt;&gt;"Ready to model","PENDING INPUTS",L190+M190)</f>
        <v>0</v>
      </c>
      <c r="O190" s="3">
        <f>IF(Inputs!$B$28&lt;&gt;"Ready to model","PENDING INPUTS",D190+E190+O189)</f>
        <v>4571.2099999999991</v>
      </c>
      <c r="P190" s="3">
        <f>IF(Inputs!$B$28&lt;&gt;"Ready to model","PENDING INPUTS",J190+K190+P189)</f>
        <v>14587.209999999995</v>
      </c>
    </row>
    <row r="191" spans="1:16" ht="27.95" customHeight="1" x14ac:dyDescent="0.25">
      <c r="A191">
        <v>187</v>
      </c>
      <c r="B191" s="3">
        <f>IF(Inputs!$B$28&lt;&gt;"Ready to model","PENDING INPUTS",L190)</f>
        <v>0</v>
      </c>
      <c r="C191" s="3">
        <f>IF(Inputs!$B$28&lt;&gt;"Ready to model","PENDING INPUTS",M190)</f>
        <v>0</v>
      </c>
      <c r="D191" s="3">
        <f>IF(Inputs!$B$28&lt;&gt;"Ready to model","PENDING INPUTS",ROUND(B191*(Inputs!$B$17)/12,2))</f>
        <v>0</v>
      </c>
      <c r="E191" s="3">
        <f>IF(Inputs!$B$28&lt;&gt;"Ready to model","PENDING INPUTS",ROUND(C191*Inputs!$B$5/12,2))</f>
        <v>0</v>
      </c>
      <c r="F191" s="3">
        <f>IF(Inputs!$B$28&lt;&gt;"Ready to model","PENDING INPUTS",MIN(B191+D191,IF(A191&gt;=Inputs!$B$18,B191+D191,ROUND(IF(Inputs!$B$17=0,Inputs!$B$8*(1+Inputs!$B$19*Inputs!$B$20)/Inputs!$B$18,-PMT(Inputs!$B$17/12,Inputs!$B$18,Inputs!$B$8*(1+Inputs!$B$19*Inputs!$B$20))),2))))</f>
        <v>0</v>
      </c>
      <c r="G191" s="3">
        <f>IF(Inputs!$B$28&lt;&gt;"Ready to model","PENDING INPUTS",MIN(C191+E191,Inputs!$B$9))</f>
        <v>0</v>
      </c>
      <c r="H191" s="3">
        <f>IF(Inputs!$B$28&lt;&gt;"Ready to model","PENDING INPUTS",F191+G191)</f>
        <v>0</v>
      </c>
      <c r="I191" s="3">
        <f>IF(Inputs!$B$28&lt;&gt;"Ready to model","PENDING INPUTS",MAX(0,F191+G191-H191))</f>
        <v>0</v>
      </c>
      <c r="J191" s="3">
        <f>IF(Inputs!$B$28&lt;&gt;"Ready to model","PENDING INPUTS",IF(F191+G191&gt;H191,IF(F191+G191=0,0,H191*F191/(F191+G191)),MIN(B191+D191,F191+MAX(0,H191-F191-G191-IF((Inputs!$B$17)&lt;Inputs!$B$5,C191+E191-G191,0)))))</f>
        <v>0</v>
      </c>
      <c r="K191" s="3">
        <f>IF(Inputs!$B$28&lt;&gt;"Ready to model","PENDING INPUTS",MIN(C191+E191,MAX(0,H191-J191)))</f>
        <v>0</v>
      </c>
      <c r="L191" s="3">
        <f>IF(Inputs!$B$28&lt;&gt;"Ready to model","PENDING INPUTS",MAX(0,B191+D191-J191))</f>
        <v>0</v>
      </c>
      <c r="M191" s="3">
        <f>IF(Inputs!$B$28&lt;&gt;"Ready to model","PENDING INPUTS",MAX(0,C191+E191-K191))</f>
        <v>0</v>
      </c>
      <c r="N191" s="3">
        <f>IF(Inputs!$B$28&lt;&gt;"Ready to model","PENDING INPUTS",L191+M191)</f>
        <v>0</v>
      </c>
      <c r="O191" s="3">
        <f>IF(Inputs!$B$28&lt;&gt;"Ready to model","PENDING INPUTS",D191+E191+O190)</f>
        <v>4571.2099999999991</v>
      </c>
      <c r="P191" s="3">
        <f>IF(Inputs!$B$28&lt;&gt;"Ready to model","PENDING INPUTS",J191+K191+P190)</f>
        <v>14587.209999999995</v>
      </c>
    </row>
    <row r="192" spans="1:16" ht="27.95" customHeight="1" x14ac:dyDescent="0.25">
      <c r="A192">
        <v>188</v>
      </c>
      <c r="B192" s="3">
        <f>IF(Inputs!$B$28&lt;&gt;"Ready to model","PENDING INPUTS",L191)</f>
        <v>0</v>
      </c>
      <c r="C192" s="3">
        <f>IF(Inputs!$B$28&lt;&gt;"Ready to model","PENDING INPUTS",M191)</f>
        <v>0</v>
      </c>
      <c r="D192" s="3">
        <f>IF(Inputs!$B$28&lt;&gt;"Ready to model","PENDING INPUTS",ROUND(B192*(Inputs!$B$17)/12,2))</f>
        <v>0</v>
      </c>
      <c r="E192" s="3">
        <f>IF(Inputs!$B$28&lt;&gt;"Ready to model","PENDING INPUTS",ROUND(C192*Inputs!$B$5/12,2))</f>
        <v>0</v>
      </c>
      <c r="F192" s="3">
        <f>IF(Inputs!$B$28&lt;&gt;"Ready to model","PENDING INPUTS",MIN(B192+D192,IF(A192&gt;=Inputs!$B$18,B192+D192,ROUND(IF(Inputs!$B$17=0,Inputs!$B$8*(1+Inputs!$B$19*Inputs!$B$20)/Inputs!$B$18,-PMT(Inputs!$B$17/12,Inputs!$B$18,Inputs!$B$8*(1+Inputs!$B$19*Inputs!$B$20))),2))))</f>
        <v>0</v>
      </c>
      <c r="G192" s="3">
        <f>IF(Inputs!$B$28&lt;&gt;"Ready to model","PENDING INPUTS",MIN(C192+E192,Inputs!$B$9))</f>
        <v>0</v>
      </c>
      <c r="H192" s="3">
        <f>IF(Inputs!$B$28&lt;&gt;"Ready to model","PENDING INPUTS",F192+G192)</f>
        <v>0</v>
      </c>
      <c r="I192" s="3">
        <f>IF(Inputs!$B$28&lt;&gt;"Ready to model","PENDING INPUTS",MAX(0,F192+G192-H192))</f>
        <v>0</v>
      </c>
      <c r="J192" s="3">
        <f>IF(Inputs!$B$28&lt;&gt;"Ready to model","PENDING INPUTS",IF(F192+G192&gt;H192,IF(F192+G192=0,0,H192*F192/(F192+G192)),MIN(B192+D192,F192+MAX(0,H192-F192-G192-IF((Inputs!$B$17)&lt;Inputs!$B$5,C192+E192-G192,0)))))</f>
        <v>0</v>
      </c>
      <c r="K192" s="3">
        <f>IF(Inputs!$B$28&lt;&gt;"Ready to model","PENDING INPUTS",MIN(C192+E192,MAX(0,H192-J192)))</f>
        <v>0</v>
      </c>
      <c r="L192" s="3">
        <f>IF(Inputs!$B$28&lt;&gt;"Ready to model","PENDING INPUTS",MAX(0,B192+D192-J192))</f>
        <v>0</v>
      </c>
      <c r="M192" s="3">
        <f>IF(Inputs!$B$28&lt;&gt;"Ready to model","PENDING INPUTS",MAX(0,C192+E192-K192))</f>
        <v>0</v>
      </c>
      <c r="N192" s="3">
        <f>IF(Inputs!$B$28&lt;&gt;"Ready to model","PENDING INPUTS",L192+M192)</f>
        <v>0</v>
      </c>
      <c r="O192" s="3">
        <f>IF(Inputs!$B$28&lt;&gt;"Ready to model","PENDING INPUTS",D192+E192+O191)</f>
        <v>4571.2099999999991</v>
      </c>
      <c r="P192" s="3">
        <f>IF(Inputs!$B$28&lt;&gt;"Ready to model","PENDING INPUTS",J192+K192+P191)</f>
        <v>14587.209999999995</v>
      </c>
    </row>
    <row r="193" spans="1:16" ht="27.95" customHeight="1" x14ac:dyDescent="0.25">
      <c r="A193">
        <v>189</v>
      </c>
      <c r="B193" s="3">
        <f>IF(Inputs!$B$28&lt;&gt;"Ready to model","PENDING INPUTS",L192)</f>
        <v>0</v>
      </c>
      <c r="C193" s="3">
        <f>IF(Inputs!$B$28&lt;&gt;"Ready to model","PENDING INPUTS",M192)</f>
        <v>0</v>
      </c>
      <c r="D193" s="3">
        <f>IF(Inputs!$B$28&lt;&gt;"Ready to model","PENDING INPUTS",ROUND(B193*(Inputs!$B$17)/12,2))</f>
        <v>0</v>
      </c>
      <c r="E193" s="3">
        <f>IF(Inputs!$B$28&lt;&gt;"Ready to model","PENDING INPUTS",ROUND(C193*Inputs!$B$5/12,2))</f>
        <v>0</v>
      </c>
      <c r="F193" s="3">
        <f>IF(Inputs!$B$28&lt;&gt;"Ready to model","PENDING INPUTS",MIN(B193+D193,IF(A193&gt;=Inputs!$B$18,B193+D193,ROUND(IF(Inputs!$B$17=0,Inputs!$B$8*(1+Inputs!$B$19*Inputs!$B$20)/Inputs!$B$18,-PMT(Inputs!$B$17/12,Inputs!$B$18,Inputs!$B$8*(1+Inputs!$B$19*Inputs!$B$20))),2))))</f>
        <v>0</v>
      </c>
      <c r="G193" s="3">
        <f>IF(Inputs!$B$28&lt;&gt;"Ready to model","PENDING INPUTS",MIN(C193+E193,Inputs!$B$9))</f>
        <v>0</v>
      </c>
      <c r="H193" s="3">
        <f>IF(Inputs!$B$28&lt;&gt;"Ready to model","PENDING INPUTS",F193+G193)</f>
        <v>0</v>
      </c>
      <c r="I193" s="3">
        <f>IF(Inputs!$B$28&lt;&gt;"Ready to model","PENDING INPUTS",MAX(0,F193+G193-H193))</f>
        <v>0</v>
      </c>
      <c r="J193" s="3">
        <f>IF(Inputs!$B$28&lt;&gt;"Ready to model","PENDING INPUTS",IF(F193+G193&gt;H193,IF(F193+G193=0,0,H193*F193/(F193+G193)),MIN(B193+D193,F193+MAX(0,H193-F193-G193-IF((Inputs!$B$17)&lt;Inputs!$B$5,C193+E193-G193,0)))))</f>
        <v>0</v>
      </c>
      <c r="K193" s="3">
        <f>IF(Inputs!$B$28&lt;&gt;"Ready to model","PENDING INPUTS",MIN(C193+E193,MAX(0,H193-J193)))</f>
        <v>0</v>
      </c>
      <c r="L193" s="3">
        <f>IF(Inputs!$B$28&lt;&gt;"Ready to model","PENDING INPUTS",MAX(0,B193+D193-J193))</f>
        <v>0</v>
      </c>
      <c r="M193" s="3">
        <f>IF(Inputs!$B$28&lt;&gt;"Ready to model","PENDING INPUTS",MAX(0,C193+E193-K193))</f>
        <v>0</v>
      </c>
      <c r="N193" s="3">
        <f>IF(Inputs!$B$28&lt;&gt;"Ready to model","PENDING INPUTS",L193+M193)</f>
        <v>0</v>
      </c>
      <c r="O193" s="3">
        <f>IF(Inputs!$B$28&lt;&gt;"Ready to model","PENDING INPUTS",D193+E193+O192)</f>
        <v>4571.2099999999991</v>
      </c>
      <c r="P193" s="3">
        <f>IF(Inputs!$B$28&lt;&gt;"Ready to model","PENDING INPUTS",J193+K193+P192)</f>
        <v>14587.209999999995</v>
      </c>
    </row>
    <row r="194" spans="1:16" ht="27.95" customHeight="1" x14ac:dyDescent="0.25">
      <c r="A194">
        <v>190</v>
      </c>
      <c r="B194" s="3">
        <f>IF(Inputs!$B$28&lt;&gt;"Ready to model","PENDING INPUTS",L193)</f>
        <v>0</v>
      </c>
      <c r="C194" s="3">
        <f>IF(Inputs!$B$28&lt;&gt;"Ready to model","PENDING INPUTS",M193)</f>
        <v>0</v>
      </c>
      <c r="D194" s="3">
        <f>IF(Inputs!$B$28&lt;&gt;"Ready to model","PENDING INPUTS",ROUND(B194*(Inputs!$B$17)/12,2))</f>
        <v>0</v>
      </c>
      <c r="E194" s="3">
        <f>IF(Inputs!$B$28&lt;&gt;"Ready to model","PENDING INPUTS",ROUND(C194*Inputs!$B$5/12,2))</f>
        <v>0</v>
      </c>
      <c r="F194" s="3">
        <f>IF(Inputs!$B$28&lt;&gt;"Ready to model","PENDING INPUTS",MIN(B194+D194,IF(A194&gt;=Inputs!$B$18,B194+D194,ROUND(IF(Inputs!$B$17=0,Inputs!$B$8*(1+Inputs!$B$19*Inputs!$B$20)/Inputs!$B$18,-PMT(Inputs!$B$17/12,Inputs!$B$18,Inputs!$B$8*(1+Inputs!$B$19*Inputs!$B$20))),2))))</f>
        <v>0</v>
      </c>
      <c r="G194" s="3">
        <f>IF(Inputs!$B$28&lt;&gt;"Ready to model","PENDING INPUTS",MIN(C194+E194,Inputs!$B$9))</f>
        <v>0</v>
      </c>
      <c r="H194" s="3">
        <f>IF(Inputs!$B$28&lt;&gt;"Ready to model","PENDING INPUTS",F194+G194)</f>
        <v>0</v>
      </c>
      <c r="I194" s="3">
        <f>IF(Inputs!$B$28&lt;&gt;"Ready to model","PENDING INPUTS",MAX(0,F194+G194-H194))</f>
        <v>0</v>
      </c>
      <c r="J194" s="3">
        <f>IF(Inputs!$B$28&lt;&gt;"Ready to model","PENDING INPUTS",IF(F194+G194&gt;H194,IF(F194+G194=0,0,H194*F194/(F194+G194)),MIN(B194+D194,F194+MAX(0,H194-F194-G194-IF((Inputs!$B$17)&lt;Inputs!$B$5,C194+E194-G194,0)))))</f>
        <v>0</v>
      </c>
      <c r="K194" s="3">
        <f>IF(Inputs!$B$28&lt;&gt;"Ready to model","PENDING INPUTS",MIN(C194+E194,MAX(0,H194-J194)))</f>
        <v>0</v>
      </c>
      <c r="L194" s="3">
        <f>IF(Inputs!$B$28&lt;&gt;"Ready to model","PENDING INPUTS",MAX(0,B194+D194-J194))</f>
        <v>0</v>
      </c>
      <c r="M194" s="3">
        <f>IF(Inputs!$B$28&lt;&gt;"Ready to model","PENDING INPUTS",MAX(0,C194+E194-K194))</f>
        <v>0</v>
      </c>
      <c r="N194" s="3">
        <f>IF(Inputs!$B$28&lt;&gt;"Ready to model","PENDING INPUTS",L194+M194)</f>
        <v>0</v>
      </c>
      <c r="O194" s="3">
        <f>IF(Inputs!$B$28&lt;&gt;"Ready to model","PENDING INPUTS",D194+E194+O193)</f>
        <v>4571.2099999999991</v>
      </c>
      <c r="P194" s="3">
        <f>IF(Inputs!$B$28&lt;&gt;"Ready to model","PENDING INPUTS",J194+K194+P193)</f>
        <v>14587.209999999995</v>
      </c>
    </row>
    <row r="195" spans="1:16" ht="27.95" customHeight="1" x14ac:dyDescent="0.25">
      <c r="A195">
        <v>191</v>
      </c>
      <c r="B195" s="3">
        <f>IF(Inputs!$B$28&lt;&gt;"Ready to model","PENDING INPUTS",L194)</f>
        <v>0</v>
      </c>
      <c r="C195" s="3">
        <f>IF(Inputs!$B$28&lt;&gt;"Ready to model","PENDING INPUTS",M194)</f>
        <v>0</v>
      </c>
      <c r="D195" s="3">
        <f>IF(Inputs!$B$28&lt;&gt;"Ready to model","PENDING INPUTS",ROUND(B195*(Inputs!$B$17)/12,2))</f>
        <v>0</v>
      </c>
      <c r="E195" s="3">
        <f>IF(Inputs!$B$28&lt;&gt;"Ready to model","PENDING INPUTS",ROUND(C195*Inputs!$B$5/12,2))</f>
        <v>0</v>
      </c>
      <c r="F195" s="3">
        <f>IF(Inputs!$B$28&lt;&gt;"Ready to model","PENDING INPUTS",MIN(B195+D195,IF(A195&gt;=Inputs!$B$18,B195+D195,ROUND(IF(Inputs!$B$17=0,Inputs!$B$8*(1+Inputs!$B$19*Inputs!$B$20)/Inputs!$B$18,-PMT(Inputs!$B$17/12,Inputs!$B$18,Inputs!$B$8*(1+Inputs!$B$19*Inputs!$B$20))),2))))</f>
        <v>0</v>
      </c>
      <c r="G195" s="3">
        <f>IF(Inputs!$B$28&lt;&gt;"Ready to model","PENDING INPUTS",MIN(C195+E195,Inputs!$B$9))</f>
        <v>0</v>
      </c>
      <c r="H195" s="3">
        <f>IF(Inputs!$B$28&lt;&gt;"Ready to model","PENDING INPUTS",F195+G195)</f>
        <v>0</v>
      </c>
      <c r="I195" s="3">
        <f>IF(Inputs!$B$28&lt;&gt;"Ready to model","PENDING INPUTS",MAX(0,F195+G195-H195))</f>
        <v>0</v>
      </c>
      <c r="J195" s="3">
        <f>IF(Inputs!$B$28&lt;&gt;"Ready to model","PENDING INPUTS",IF(F195+G195&gt;H195,IF(F195+G195=0,0,H195*F195/(F195+G195)),MIN(B195+D195,F195+MAX(0,H195-F195-G195-IF((Inputs!$B$17)&lt;Inputs!$B$5,C195+E195-G195,0)))))</f>
        <v>0</v>
      </c>
      <c r="K195" s="3">
        <f>IF(Inputs!$B$28&lt;&gt;"Ready to model","PENDING INPUTS",MIN(C195+E195,MAX(0,H195-J195)))</f>
        <v>0</v>
      </c>
      <c r="L195" s="3">
        <f>IF(Inputs!$B$28&lt;&gt;"Ready to model","PENDING INPUTS",MAX(0,B195+D195-J195))</f>
        <v>0</v>
      </c>
      <c r="M195" s="3">
        <f>IF(Inputs!$B$28&lt;&gt;"Ready to model","PENDING INPUTS",MAX(0,C195+E195-K195))</f>
        <v>0</v>
      </c>
      <c r="N195" s="3">
        <f>IF(Inputs!$B$28&lt;&gt;"Ready to model","PENDING INPUTS",L195+M195)</f>
        <v>0</v>
      </c>
      <c r="O195" s="3">
        <f>IF(Inputs!$B$28&lt;&gt;"Ready to model","PENDING INPUTS",D195+E195+O194)</f>
        <v>4571.2099999999991</v>
      </c>
      <c r="P195" s="3">
        <f>IF(Inputs!$B$28&lt;&gt;"Ready to model","PENDING INPUTS",J195+K195+P194)</f>
        <v>14587.209999999995</v>
      </c>
    </row>
    <row r="196" spans="1:16" ht="27.95" customHeight="1" x14ac:dyDescent="0.25">
      <c r="A196">
        <v>192</v>
      </c>
      <c r="B196" s="3">
        <f>IF(Inputs!$B$28&lt;&gt;"Ready to model","PENDING INPUTS",L195)</f>
        <v>0</v>
      </c>
      <c r="C196" s="3">
        <f>IF(Inputs!$B$28&lt;&gt;"Ready to model","PENDING INPUTS",M195)</f>
        <v>0</v>
      </c>
      <c r="D196" s="3">
        <f>IF(Inputs!$B$28&lt;&gt;"Ready to model","PENDING INPUTS",ROUND(B196*(Inputs!$B$17)/12,2))</f>
        <v>0</v>
      </c>
      <c r="E196" s="3">
        <f>IF(Inputs!$B$28&lt;&gt;"Ready to model","PENDING INPUTS",ROUND(C196*Inputs!$B$5/12,2))</f>
        <v>0</v>
      </c>
      <c r="F196" s="3">
        <f>IF(Inputs!$B$28&lt;&gt;"Ready to model","PENDING INPUTS",MIN(B196+D196,IF(A196&gt;=Inputs!$B$18,B196+D196,ROUND(IF(Inputs!$B$17=0,Inputs!$B$8*(1+Inputs!$B$19*Inputs!$B$20)/Inputs!$B$18,-PMT(Inputs!$B$17/12,Inputs!$B$18,Inputs!$B$8*(1+Inputs!$B$19*Inputs!$B$20))),2))))</f>
        <v>0</v>
      </c>
      <c r="G196" s="3">
        <f>IF(Inputs!$B$28&lt;&gt;"Ready to model","PENDING INPUTS",MIN(C196+E196,Inputs!$B$9))</f>
        <v>0</v>
      </c>
      <c r="H196" s="3">
        <f>IF(Inputs!$B$28&lt;&gt;"Ready to model","PENDING INPUTS",F196+G196)</f>
        <v>0</v>
      </c>
      <c r="I196" s="3">
        <f>IF(Inputs!$B$28&lt;&gt;"Ready to model","PENDING INPUTS",MAX(0,F196+G196-H196))</f>
        <v>0</v>
      </c>
      <c r="J196" s="3">
        <f>IF(Inputs!$B$28&lt;&gt;"Ready to model","PENDING INPUTS",IF(F196+G196&gt;H196,IF(F196+G196=0,0,H196*F196/(F196+G196)),MIN(B196+D196,F196+MAX(0,H196-F196-G196-IF((Inputs!$B$17)&lt;Inputs!$B$5,C196+E196-G196,0)))))</f>
        <v>0</v>
      </c>
      <c r="K196" s="3">
        <f>IF(Inputs!$B$28&lt;&gt;"Ready to model","PENDING INPUTS",MIN(C196+E196,MAX(0,H196-J196)))</f>
        <v>0</v>
      </c>
      <c r="L196" s="3">
        <f>IF(Inputs!$B$28&lt;&gt;"Ready to model","PENDING INPUTS",MAX(0,B196+D196-J196))</f>
        <v>0</v>
      </c>
      <c r="M196" s="3">
        <f>IF(Inputs!$B$28&lt;&gt;"Ready to model","PENDING INPUTS",MAX(0,C196+E196-K196))</f>
        <v>0</v>
      </c>
      <c r="N196" s="3">
        <f>IF(Inputs!$B$28&lt;&gt;"Ready to model","PENDING INPUTS",L196+M196)</f>
        <v>0</v>
      </c>
      <c r="O196" s="3">
        <f>IF(Inputs!$B$28&lt;&gt;"Ready to model","PENDING INPUTS",D196+E196+O195)</f>
        <v>4571.2099999999991</v>
      </c>
      <c r="P196" s="3">
        <f>IF(Inputs!$B$28&lt;&gt;"Ready to model","PENDING INPUTS",J196+K196+P195)</f>
        <v>14587.209999999995</v>
      </c>
    </row>
    <row r="197" spans="1:16" ht="27.95" customHeight="1" x14ac:dyDescent="0.25">
      <c r="A197">
        <v>193</v>
      </c>
      <c r="B197" s="3">
        <f>IF(Inputs!$B$28&lt;&gt;"Ready to model","PENDING INPUTS",L196)</f>
        <v>0</v>
      </c>
      <c r="C197" s="3">
        <f>IF(Inputs!$B$28&lt;&gt;"Ready to model","PENDING INPUTS",M196)</f>
        <v>0</v>
      </c>
      <c r="D197" s="3">
        <f>IF(Inputs!$B$28&lt;&gt;"Ready to model","PENDING INPUTS",ROUND(B197*(Inputs!$B$17)/12,2))</f>
        <v>0</v>
      </c>
      <c r="E197" s="3">
        <f>IF(Inputs!$B$28&lt;&gt;"Ready to model","PENDING INPUTS",ROUND(C197*Inputs!$B$5/12,2))</f>
        <v>0</v>
      </c>
      <c r="F197" s="3">
        <f>IF(Inputs!$B$28&lt;&gt;"Ready to model","PENDING INPUTS",MIN(B197+D197,IF(A197&gt;=Inputs!$B$18,B197+D197,ROUND(IF(Inputs!$B$17=0,Inputs!$B$8*(1+Inputs!$B$19*Inputs!$B$20)/Inputs!$B$18,-PMT(Inputs!$B$17/12,Inputs!$B$18,Inputs!$B$8*(1+Inputs!$B$19*Inputs!$B$20))),2))))</f>
        <v>0</v>
      </c>
      <c r="G197" s="3">
        <f>IF(Inputs!$B$28&lt;&gt;"Ready to model","PENDING INPUTS",MIN(C197+E197,Inputs!$B$9))</f>
        <v>0</v>
      </c>
      <c r="H197" s="3">
        <f>IF(Inputs!$B$28&lt;&gt;"Ready to model","PENDING INPUTS",F197+G197)</f>
        <v>0</v>
      </c>
      <c r="I197" s="3">
        <f>IF(Inputs!$B$28&lt;&gt;"Ready to model","PENDING INPUTS",MAX(0,F197+G197-H197))</f>
        <v>0</v>
      </c>
      <c r="J197" s="3">
        <f>IF(Inputs!$B$28&lt;&gt;"Ready to model","PENDING INPUTS",IF(F197+G197&gt;H197,IF(F197+G197=0,0,H197*F197/(F197+G197)),MIN(B197+D197,F197+MAX(0,H197-F197-G197-IF((Inputs!$B$17)&lt;Inputs!$B$5,C197+E197-G197,0)))))</f>
        <v>0</v>
      </c>
      <c r="K197" s="3">
        <f>IF(Inputs!$B$28&lt;&gt;"Ready to model","PENDING INPUTS",MIN(C197+E197,MAX(0,H197-J197)))</f>
        <v>0</v>
      </c>
      <c r="L197" s="3">
        <f>IF(Inputs!$B$28&lt;&gt;"Ready to model","PENDING INPUTS",MAX(0,B197+D197-J197))</f>
        <v>0</v>
      </c>
      <c r="M197" s="3">
        <f>IF(Inputs!$B$28&lt;&gt;"Ready to model","PENDING INPUTS",MAX(0,C197+E197-K197))</f>
        <v>0</v>
      </c>
      <c r="N197" s="3">
        <f>IF(Inputs!$B$28&lt;&gt;"Ready to model","PENDING INPUTS",L197+M197)</f>
        <v>0</v>
      </c>
      <c r="O197" s="3">
        <f>IF(Inputs!$B$28&lt;&gt;"Ready to model","PENDING INPUTS",D197+E197+O196)</f>
        <v>4571.2099999999991</v>
      </c>
      <c r="P197" s="3">
        <f>IF(Inputs!$B$28&lt;&gt;"Ready to model","PENDING INPUTS",J197+K197+P196)</f>
        <v>14587.209999999995</v>
      </c>
    </row>
    <row r="198" spans="1:16" ht="27.95" customHeight="1" x14ac:dyDescent="0.25">
      <c r="A198">
        <v>194</v>
      </c>
      <c r="B198" s="3">
        <f>IF(Inputs!$B$28&lt;&gt;"Ready to model","PENDING INPUTS",L197)</f>
        <v>0</v>
      </c>
      <c r="C198" s="3">
        <f>IF(Inputs!$B$28&lt;&gt;"Ready to model","PENDING INPUTS",M197)</f>
        <v>0</v>
      </c>
      <c r="D198" s="3">
        <f>IF(Inputs!$B$28&lt;&gt;"Ready to model","PENDING INPUTS",ROUND(B198*(Inputs!$B$17)/12,2))</f>
        <v>0</v>
      </c>
      <c r="E198" s="3">
        <f>IF(Inputs!$B$28&lt;&gt;"Ready to model","PENDING INPUTS",ROUND(C198*Inputs!$B$5/12,2))</f>
        <v>0</v>
      </c>
      <c r="F198" s="3">
        <f>IF(Inputs!$B$28&lt;&gt;"Ready to model","PENDING INPUTS",MIN(B198+D198,IF(A198&gt;=Inputs!$B$18,B198+D198,ROUND(IF(Inputs!$B$17=0,Inputs!$B$8*(1+Inputs!$B$19*Inputs!$B$20)/Inputs!$B$18,-PMT(Inputs!$B$17/12,Inputs!$B$18,Inputs!$B$8*(1+Inputs!$B$19*Inputs!$B$20))),2))))</f>
        <v>0</v>
      </c>
      <c r="G198" s="3">
        <f>IF(Inputs!$B$28&lt;&gt;"Ready to model","PENDING INPUTS",MIN(C198+E198,Inputs!$B$9))</f>
        <v>0</v>
      </c>
      <c r="H198" s="3">
        <f>IF(Inputs!$B$28&lt;&gt;"Ready to model","PENDING INPUTS",F198+G198)</f>
        <v>0</v>
      </c>
      <c r="I198" s="3">
        <f>IF(Inputs!$B$28&lt;&gt;"Ready to model","PENDING INPUTS",MAX(0,F198+G198-H198))</f>
        <v>0</v>
      </c>
      <c r="J198" s="3">
        <f>IF(Inputs!$B$28&lt;&gt;"Ready to model","PENDING INPUTS",IF(F198+G198&gt;H198,IF(F198+G198=0,0,H198*F198/(F198+G198)),MIN(B198+D198,F198+MAX(0,H198-F198-G198-IF((Inputs!$B$17)&lt;Inputs!$B$5,C198+E198-G198,0)))))</f>
        <v>0</v>
      </c>
      <c r="K198" s="3">
        <f>IF(Inputs!$B$28&lt;&gt;"Ready to model","PENDING INPUTS",MIN(C198+E198,MAX(0,H198-J198)))</f>
        <v>0</v>
      </c>
      <c r="L198" s="3">
        <f>IF(Inputs!$B$28&lt;&gt;"Ready to model","PENDING INPUTS",MAX(0,B198+D198-J198))</f>
        <v>0</v>
      </c>
      <c r="M198" s="3">
        <f>IF(Inputs!$B$28&lt;&gt;"Ready to model","PENDING INPUTS",MAX(0,C198+E198-K198))</f>
        <v>0</v>
      </c>
      <c r="N198" s="3">
        <f>IF(Inputs!$B$28&lt;&gt;"Ready to model","PENDING INPUTS",L198+M198)</f>
        <v>0</v>
      </c>
      <c r="O198" s="3">
        <f>IF(Inputs!$B$28&lt;&gt;"Ready to model","PENDING INPUTS",D198+E198+O197)</f>
        <v>4571.2099999999991</v>
      </c>
      <c r="P198" s="3">
        <f>IF(Inputs!$B$28&lt;&gt;"Ready to model","PENDING INPUTS",J198+K198+P197)</f>
        <v>14587.209999999995</v>
      </c>
    </row>
    <row r="199" spans="1:16" ht="27.95" customHeight="1" x14ac:dyDescent="0.25">
      <c r="A199">
        <v>195</v>
      </c>
      <c r="B199" s="3">
        <f>IF(Inputs!$B$28&lt;&gt;"Ready to model","PENDING INPUTS",L198)</f>
        <v>0</v>
      </c>
      <c r="C199" s="3">
        <f>IF(Inputs!$B$28&lt;&gt;"Ready to model","PENDING INPUTS",M198)</f>
        <v>0</v>
      </c>
      <c r="D199" s="3">
        <f>IF(Inputs!$B$28&lt;&gt;"Ready to model","PENDING INPUTS",ROUND(B199*(Inputs!$B$17)/12,2))</f>
        <v>0</v>
      </c>
      <c r="E199" s="3">
        <f>IF(Inputs!$B$28&lt;&gt;"Ready to model","PENDING INPUTS",ROUND(C199*Inputs!$B$5/12,2))</f>
        <v>0</v>
      </c>
      <c r="F199" s="3">
        <f>IF(Inputs!$B$28&lt;&gt;"Ready to model","PENDING INPUTS",MIN(B199+D199,IF(A199&gt;=Inputs!$B$18,B199+D199,ROUND(IF(Inputs!$B$17=0,Inputs!$B$8*(1+Inputs!$B$19*Inputs!$B$20)/Inputs!$B$18,-PMT(Inputs!$B$17/12,Inputs!$B$18,Inputs!$B$8*(1+Inputs!$B$19*Inputs!$B$20))),2))))</f>
        <v>0</v>
      </c>
      <c r="G199" s="3">
        <f>IF(Inputs!$B$28&lt;&gt;"Ready to model","PENDING INPUTS",MIN(C199+E199,Inputs!$B$9))</f>
        <v>0</v>
      </c>
      <c r="H199" s="3">
        <f>IF(Inputs!$B$28&lt;&gt;"Ready to model","PENDING INPUTS",F199+G199)</f>
        <v>0</v>
      </c>
      <c r="I199" s="3">
        <f>IF(Inputs!$B$28&lt;&gt;"Ready to model","PENDING INPUTS",MAX(0,F199+G199-H199))</f>
        <v>0</v>
      </c>
      <c r="J199" s="3">
        <f>IF(Inputs!$B$28&lt;&gt;"Ready to model","PENDING INPUTS",IF(F199+G199&gt;H199,IF(F199+G199=0,0,H199*F199/(F199+G199)),MIN(B199+D199,F199+MAX(0,H199-F199-G199-IF((Inputs!$B$17)&lt;Inputs!$B$5,C199+E199-G199,0)))))</f>
        <v>0</v>
      </c>
      <c r="K199" s="3">
        <f>IF(Inputs!$B$28&lt;&gt;"Ready to model","PENDING INPUTS",MIN(C199+E199,MAX(0,H199-J199)))</f>
        <v>0</v>
      </c>
      <c r="L199" s="3">
        <f>IF(Inputs!$B$28&lt;&gt;"Ready to model","PENDING INPUTS",MAX(0,B199+D199-J199))</f>
        <v>0</v>
      </c>
      <c r="M199" s="3">
        <f>IF(Inputs!$B$28&lt;&gt;"Ready to model","PENDING INPUTS",MAX(0,C199+E199-K199))</f>
        <v>0</v>
      </c>
      <c r="N199" s="3">
        <f>IF(Inputs!$B$28&lt;&gt;"Ready to model","PENDING INPUTS",L199+M199)</f>
        <v>0</v>
      </c>
      <c r="O199" s="3">
        <f>IF(Inputs!$B$28&lt;&gt;"Ready to model","PENDING INPUTS",D199+E199+O198)</f>
        <v>4571.2099999999991</v>
      </c>
      <c r="P199" s="3">
        <f>IF(Inputs!$B$28&lt;&gt;"Ready to model","PENDING INPUTS",J199+K199+P198)</f>
        <v>14587.209999999995</v>
      </c>
    </row>
    <row r="200" spans="1:16" ht="27.95" customHeight="1" x14ac:dyDescent="0.25">
      <c r="A200">
        <v>196</v>
      </c>
      <c r="B200" s="3">
        <f>IF(Inputs!$B$28&lt;&gt;"Ready to model","PENDING INPUTS",L199)</f>
        <v>0</v>
      </c>
      <c r="C200" s="3">
        <f>IF(Inputs!$B$28&lt;&gt;"Ready to model","PENDING INPUTS",M199)</f>
        <v>0</v>
      </c>
      <c r="D200" s="3">
        <f>IF(Inputs!$B$28&lt;&gt;"Ready to model","PENDING INPUTS",ROUND(B200*(Inputs!$B$17)/12,2))</f>
        <v>0</v>
      </c>
      <c r="E200" s="3">
        <f>IF(Inputs!$B$28&lt;&gt;"Ready to model","PENDING INPUTS",ROUND(C200*Inputs!$B$5/12,2))</f>
        <v>0</v>
      </c>
      <c r="F200" s="3">
        <f>IF(Inputs!$B$28&lt;&gt;"Ready to model","PENDING INPUTS",MIN(B200+D200,IF(A200&gt;=Inputs!$B$18,B200+D200,ROUND(IF(Inputs!$B$17=0,Inputs!$B$8*(1+Inputs!$B$19*Inputs!$B$20)/Inputs!$B$18,-PMT(Inputs!$B$17/12,Inputs!$B$18,Inputs!$B$8*(1+Inputs!$B$19*Inputs!$B$20))),2))))</f>
        <v>0</v>
      </c>
      <c r="G200" s="3">
        <f>IF(Inputs!$B$28&lt;&gt;"Ready to model","PENDING INPUTS",MIN(C200+E200,Inputs!$B$9))</f>
        <v>0</v>
      </c>
      <c r="H200" s="3">
        <f>IF(Inputs!$B$28&lt;&gt;"Ready to model","PENDING INPUTS",F200+G200)</f>
        <v>0</v>
      </c>
      <c r="I200" s="3">
        <f>IF(Inputs!$B$28&lt;&gt;"Ready to model","PENDING INPUTS",MAX(0,F200+G200-H200))</f>
        <v>0</v>
      </c>
      <c r="J200" s="3">
        <f>IF(Inputs!$B$28&lt;&gt;"Ready to model","PENDING INPUTS",IF(F200+G200&gt;H200,IF(F200+G200=0,0,H200*F200/(F200+G200)),MIN(B200+D200,F200+MAX(0,H200-F200-G200-IF((Inputs!$B$17)&lt;Inputs!$B$5,C200+E200-G200,0)))))</f>
        <v>0</v>
      </c>
      <c r="K200" s="3">
        <f>IF(Inputs!$B$28&lt;&gt;"Ready to model","PENDING INPUTS",MIN(C200+E200,MAX(0,H200-J200)))</f>
        <v>0</v>
      </c>
      <c r="L200" s="3">
        <f>IF(Inputs!$B$28&lt;&gt;"Ready to model","PENDING INPUTS",MAX(0,B200+D200-J200))</f>
        <v>0</v>
      </c>
      <c r="M200" s="3">
        <f>IF(Inputs!$B$28&lt;&gt;"Ready to model","PENDING INPUTS",MAX(0,C200+E200-K200))</f>
        <v>0</v>
      </c>
      <c r="N200" s="3">
        <f>IF(Inputs!$B$28&lt;&gt;"Ready to model","PENDING INPUTS",L200+M200)</f>
        <v>0</v>
      </c>
      <c r="O200" s="3">
        <f>IF(Inputs!$B$28&lt;&gt;"Ready to model","PENDING INPUTS",D200+E200+O199)</f>
        <v>4571.2099999999991</v>
      </c>
      <c r="P200" s="3">
        <f>IF(Inputs!$B$28&lt;&gt;"Ready to model","PENDING INPUTS",J200+K200+P199)</f>
        <v>14587.209999999995</v>
      </c>
    </row>
    <row r="201" spans="1:16" ht="27.95" customHeight="1" x14ac:dyDescent="0.25">
      <c r="A201">
        <v>197</v>
      </c>
      <c r="B201" s="3">
        <f>IF(Inputs!$B$28&lt;&gt;"Ready to model","PENDING INPUTS",L200)</f>
        <v>0</v>
      </c>
      <c r="C201" s="3">
        <f>IF(Inputs!$B$28&lt;&gt;"Ready to model","PENDING INPUTS",M200)</f>
        <v>0</v>
      </c>
      <c r="D201" s="3">
        <f>IF(Inputs!$B$28&lt;&gt;"Ready to model","PENDING INPUTS",ROUND(B201*(Inputs!$B$17)/12,2))</f>
        <v>0</v>
      </c>
      <c r="E201" s="3">
        <f>IF(Inputs!$B$28&lt;&gt;"Ready to model","PENDING INPUTS",ROUND(C201*Inputs!$B$5/12,2))</f>
        <v>0</v>
      </c>
      <c r="F201" s="3">
        <f>IF(Inputs!$B$28&lt;&gt;"Ready to model","PENDING INPUTS",MIN(B201+D201,IF(A201&gt;=Inputs!$B$18,B201+D201,ROUND(IF(Inputs!$B$17=0,Inputs!$B$8*(1+Inputs!$B$19*Inputs!$B$20)/Inputs!$B$18,-PMT(Inputs!$B$17/12,Inputs!$B$18,Inputs!$B$8*(1+Inputs!$B$19*Inputs!$B$20))),2))))</f>
        <v>0</v>
      </c>
      <c r="G201" s="3">
        <f>IF(Inputs!$B$28&lt;&gt;"Ready to model","PENDING INPUTS",MIN(C201+E201,Inputs!$B$9))</f>
        <v>0</v>
      </c>
      <c r="H201" s="3">
        <f>IF(Inputs!$B$28&lt;&gt;"Ready to model","PENDING INPUTS",F201+G201)</f>
        <v>0</v>
      </c>
      <c r="I201" s="3">
        <f>IF(Inputs!$B$28&lt;&gt;"Ready to model","PENDING INPUTS",MAX(0,F201+G201-H201))</f>
        <v>0</v>
      </c>
      <c r="J201" s="3">
        <f>IF(Inputs!$B$28&lt;&gt;"Ready to model","PENDING INPUTS",IF(F201+G201&gt;H201,IF(F201+G201=0,0,H201*F201/(F201+G201)),MIN(B201+D201,F201+MAX(0,H201-F201-G201-IF((Inputs!$B$17)&lt;Inputs!$B$5,C201+E201-G201,0)))))</f>
        <v>0</v>
      </c>
      <c r="K201" s="3">
        <f>IF(Inputs!$B$28&lt;&gt;"Ready to model","PENDING INPUTS",MIN(C201+E201,MAX(0,H201-J201)))</f>
        <v>0</v>
      </c>
      <c r="L201" s="3">
        <f>IF(Inputs!$B$28&lt;&gt;"Ready to model","PENDING INPUTS",MAX(0,B201+D201-J201))</f>
        <v>0</v>
      </c>
      <c r="M201" s="3">
        <f>IF(Inputs!$B$28&lt;&gt;"Ready to model","PENDING INPUTS",MAX(0,C201+E201-K201))</f>
        <v>0</v>
      </c>
      <c r="N201" s="3">
        <f>IF(Inputs!$B$28&lt;&gt;"Ready to model","PENDING INPUTS",L201+M201)</f>
        <v>0</v>
      </c>
      <c r="O201" s="3">
        <f>IF(Inputs!$B$28&lt;&gt;"Ready to model","PENDING INPUTS",D201+E201+O200)</f>
        <v>4571.2099999999991</v>
      </c>
      <c r="P201" s="3">
        <f>IF(Inputs!$B$28&lt;&gt;"Ready to model","PENDING INPUTS",J201+K201+P200)</f>
        <v>14587.209999999995</v>
      </c>
    </row>
    <row r="202" spans="1:16" ht="27.95" customHeight="1" x14ac:dyDescent="0.25">
      <c r="A202">
        <v>198</v>
      </c>
      <c r="B202" s="3">
        <f>IF(Inputs!$B$28&lt;&gt;"Ready to model","PENDING INPUTS",L201)</f>
        <v>0</v>
      </c>
      <c r="C202" s="3">
        <f>IF(Inputs!$B$28&lt;&gt;"Ready to model","PENDING INPUTS",M201)</f>
        <v>0</v>
      </c>
      <c r="D202" s="3">
        <f>IF(Inputs!$B$28&lt;&gt;"Ready to model","PENDING INPUTS",ROUND(B202*(Inputs!$B$17)/12,2))</f>
        <v>0</v>
      </c>
      <c r="E202" s="3">
        <f>IF(Inputs!$B$28&lt;&gt;"Ready to model","PENDING INPUTS",ROUND(C202*Inputs!$B$5/12,2))</f>
        <v>0</v>
      </c>
      <c r="F202" s="3">
        <f>IF(Inputs!$B$28&lt;&gt;"Ready to model","PENDING INPUTS",MIN(B202+D202,IF(A202&gt;=Inputs!$B$18,B202+D202,ROUND(IF(Inputs!$B$17=0,Inputs!$B$8*(1+Inputs!$B$19*Inputs!$B$20)/Inputs!$B$18,-PMT(Inputs!$B$17/12,Inputs!$B$18,Inputs!$B$8*(1+Inputs!$B$19*Inputs!$B$20))),2))))</f>
        <v>0</v>
      </c>
      <c r="G202" s="3">
        <f>IF(Inputs!$B$28&lt;&gt;"Ready to model","PENDING INPUTS",MIN(C202+E202,Inputs!$B$9))</f>
        <v>0</v>
      </c>
      <c r="H202" s="3">
        <f>IF(Inputs!$B$28&lt;&gt;"Ready to model","PENDING INPUTS",F202+G202)</f>
        <v>0</v>
      </c>
      <c r="I202" s="3">
        <f>IF(Inputs!$B$28&lt;&gt;"Ready to model","PENDING INPUTS",MAX(0,F202+G202-H202))</f>
        <v>0</v>
      </c>
      <c r="J202" s="3">
        <f>IF(Inputs!$B$28&lt;&gt;"Ready to model","PENDING INPUTS",IF(F202+G202&gt;H202,IF(F202+G202=0,0,H202*F202/(F202+G202)),MIN(B202+D202,F202+MAX(0,H202-F202-G202-IF((Inputs!$B$17)&lt;Inputs!$B$5,C202+E202-G202,0)))))</f>
        <v>0</v>
      </c>
      <c r="K202" s="3">
        <f>IF(Inputs!$B$28&lt;&gt;"Ready to model","PENDING INPUTS",MIN(C202+E202,MAX(0,H202-J202)))</f>
        <v>0</v>
      </c>
      <c r="L202" s="3">
        <f>IF(Inputs!$B$28&lt;&gt;"Ready to model","PENDING INPUTS",MAX(0,B202+D202-J202))</f>
        <v>0</v>
      </c>
      <c r="M202" s="3">
        <f>IF(Inputs!$B$28&lt;&gt;"Ready to model","PENDING INPUTS",MAX(0,C202+E202-K202))</f>
        <v>0</v>
      </c>
      <c r="N202" s="3">
        <f>IF(Inputs!$B$28&lt;&gt;"Ready to model","PENDING INPUTS",L202+M202)</f>
        <v>0</v>
      </c>
      <c r="O202" s="3">
        <f>IF(Inputs!$B$28&lt;&gt;"Ready to model","PENDING INPUTS",D202+E202+O201)</f>
        <v>4571.2099999999991</v>
      </c>
      <c r="P202" s="3">
        <f>IF(Inputs!$B$28&lt;&gt;"Ready to model","PENDING INPUTS",J202+K202+P201)</f>
        <v>14587.209999999995</v>
      </c>
    </row>
    <row r="203" spans="1:16" ht="27.95" customHeight="1" x14ac:dyDescent="0.25">
      <c r="A203">
        <v>199</v>
      </c>
      <c r="B203" s="3">
        <f>IF(Inputs!$B$28&lt;&gt;"Ready to model","PENDING INPUTS",L202)</f>
        <v>0</v>
      </c>
      <c r="C203" s="3">
        <f>IF(Inputs!$B$28&lt;&gt;"Ready to model","PENDING INPUTS",M202)</f>
        <v>0</v>
      </c>
      <c r="D203" s="3">
        <f>IF(Inputs!$B$28&lt;&gt;"Ready to model","PENDING INPUTS",ROUND(B203*(Inputs!$B$17)/12,2))</f>
        <v>0</v>
      </c>
      <c r="E203" s="3">
        <f>IF(Inputs!$B$28&lt;&gt;"Ready to model","PENDING INPUTS",ROUND(C203*Inputs!$B$5/12,2))</f>
        <v>0</v>
      </c>
      <c r="F203" s="3">
        <f>IF(Inputs!$B$28&lt;&gt;"Ready to model","PENDING INPUTS",MIN(B203+D203,IF(A203&gt;=Inputs!$B$18,B203+D203,ROUND(IF(Inputs!$B$17=0,Inputs!$B$8*(1+Inputs!$B$19*Inputs!$B$20)/Inputs!$B$18,-PMT(Inputs!$B$17/12,Inputs!$B$18,Inputs!$B$8*(1+Inputs!$B$19*Inputs!$B$20))),2))))</f>
        <v>0</v>
      </c>
      <c r="G203" s="3">
        <f>IF(Inputs!$B$28&lt;&gt;"Ready to model","PENDING INPUTS",MIN(C203+E203,Inputs!$B$9))</f>
        <v>0</v>
      </c>
      <c r="H203" s="3">
        <f>IF(Inputs!$B$28&lt;&gt;"Ready to model","PENDING INPUTS",F203+G203)</f>
        <v>0</v>
      </c>
      <c r="I203" s="3">
        <f>IF(Inputs!$B$28&lt;&gt;"Ready to model","PENDING INPUTS",MAX(0,F203+G203-H203))</f>
        <v>0</v>
      </c>
      <c r="J203" s="3">
        <f>IF(Inputs!$B$28&lt;&gt;"Ready to model","PENDING INPUTS",IF(F203+G203&gt;H203,IF(F203+G203=0,0,H203*F203/(F203+G203)),MIN(B203+D203,F203+MAX(0,H203-F203-G203-IF((Inputs!$B$17)&lt;Inputs!$B$5,C203+E203-G203,0)))))</f>
        <v>0</v>
      </c>
      <c r="K203" s="3">
        <f>IF(Inputs!$B$28&lt;&gt;"Ready to model","PENDING INPUTS",MIN(C203+E203,MAX(0,H203-J203)))</f>
        <v>0</v>
      </c>
      <c r="L203" s="3">
        <f>IF(Inputs!$B$28&lt;&gt;"Ready to model","PENDING INPUTS",MAX(0,B203+D203-J203))</f>
        <v>0</v>
      </c>
      <c r="M203" s="3">
        <f>IF(Inputs!$B$28&lt;&gt;"Ready to model","PENDING INPUTS",MAX(0,C203+E203-K203))</f>
        <v>0</v>
      </c>
      <c r="N203" s="3">
        <f>IF(Inputs!$B$28&lt;&gt;"Ready to model","PENDING INPUTS",L203+M203)</f>
        <v>0</v>
      </c>
      <c r="O203" s="3">
        <f>IF(Inputs!$B$28&lt;&gt;"Ready to model","PENDING INPUTS",D203+E203+O202)</f>
        <v>4571.2099999999991</v>
      </c>
      <c r="P203" s="3">
        <f>IF(Inputs!$B$28&lt;&gt;"Ready to model","PENDING INPUTS",J203+K203+P202)</f>
        <v>14587.209999999995</v>
      </c>
    </row>
    <row r="204" spans="1:16" ht="27.95" customHeight="1" x14ac:dyDescent="0.25">
      <c r="A204">
        <v>200</v>
      </c>
      <c r="B204" s="3">
        <f>IF(Inputs!$B$28&lt;&gt;"Ready to model","PENDING INPUTS",L203)</f>
        <v>0</v>
      </c>
      <c r="C204" s="3">
        <f>IF(Inputs!$B$28&lt;&gt;"Ready to model","PENDING INPUTS",M203)</f>
        <v>0</v>
      </c>
      <c r="D204" s="3">
        <f>IF(Inputs!$B$28&lt;&gt;"Ready to model","PENDING INPUTS",ROUND(B204*(Inputs!$B$17)/12,2))</f>
        <v>0</v>
      </c>
      <c r="E204" s="3">
        <f>IF(Inputs!$B$28&lt;&gt;"Ready to model","PENDING INPUTS",ROUND(C204*Inputs!$B$5/12,2))</f>
        <v>0</v>
      </c>
      <c r="F204" s="3">
        <f>IF(Inputs!$B$28&lt;&gt;"Ready to model","PENDING INPUTS",MIN(B204+D204,IF(A204&gt;=Inputs!$B$18,B204+D204,ROUND(IF(Inputs!$B$17=0,Inputs!$B$8*(1+Inputs!$B$19*Inputs!$B$20)/Inputs!$B$18,-PMT(Inputs!$B$17/12,Inputs!$B$18,Inputs!$B$8*(1+Inputs!$B$19*Inputs!$B$20))),2))))</f>
        <v>0</v>
      </c>
      <c r="G204" s="3">
        <f>IF(Inputs!$B$28&lt;&gt;"Ready to model","PENDING INPUTS",MIN(C204+E204,Inputs!$B$9))</f>
        <v>0</v>
      </c>
      <c r="H204" s="3">
        <f>IF(Inputs!$B$28&lt;&gt;"Ready to model","PENDING INPUTS",F204+G204)</f>
        <v>0</v>
      </c>
      <c r="I204" s="3">
        <f>IF(Inputs!$B$28&lt;&gt;"Ready to model","PENDING INPUTS",MAX(0,F204+G204-H204))</f>
        <v>0</v>
      </c>
      <c r="J204" s="3">
        <f>IF(Inputs!$B$28&lt;&gt;"Ready to model","PENDING INPUTS",IF(F204+G204&gt;H204,IF(F204+G204=0,0,H204*F204/(F204+G204)),MIN(B204+D204,F204+MAX(0,H204-F204-G204-IF((Inputs!$B$17)&lt;Inputs!$B$5,C204+E204-G204,0)))))</f>
        <v>0</v>
      </c>
      <c r="K204" s="3">
        <f>IF(Inputs!$B$28&lt;&gt;"Ready to model","PENDING INPUTS",MIN(C204+E204,MAX(0,H204-J204)))</f>
        <v>0</v>
      </c>
      <c r="L204" s="3">
        <f>IF(Inputs!$B$28&lt;&gt;"Ready to model","PENDING INPUTS",MAX(0,B204+D204-J204))</f>
        <v>0</v>
      </c>
      <c r="M204" s="3">
        <f>IF(Inputs!$B$28&lt;&gt;"Ready to model","PENDING INPUTS",MAX(0,C204+E204-K204))</f>
        <v>0</v>
      </c>
      <c r="N204" s="3">
        <f>IF(Inputs!$B$28&lt;&gt;"Ready to model","PENDING INPUTS",L204+M204)</f>
        <v>0</v>
      </c>
      <c r="O204" s="3">
        <f>IF(Inputs!$B$28&lt;&gt;"Ready to model","PENDING INPUTS",D204+E204+O203)</f>
        <v>4571.2099999999991</v>
      </c>
      <c r="P204" s="3">
        <f>IF(Inputs!$B$28&lt;&gt;"Ready to model","PENDING INPUTS",J204+K204+P203)</f>
        <v>14587.209999999995</v>
      </c>
    </row>
    <row r="205" spans="1:16" ht="27.95" customHeight="1" x14ac:dyDescent="0.25">
      <c r="A205">
        <v>201</v>
      </c>
      <c r="B205" s="3">
        <f>IF(Inputs!$B$28&lt;&gt;"Ready to model","PENDING INPUTS",L204)</f>
        <v>0</v>
      </c>
      <c r="C205" s="3">
        <f>IF(Inputs!$B$28&lt;&gt;"Ready to model","PENDING INPUTS",M204)</f>
        <v>0</v>
      </c>
      <c r="D205" s="3">
        <f>IF(Inputs!$B$28&lt;&gt;"Ready to model","PENDING INPUTS",ROUND(B205*(Inputs!$B$17)/12,2))</f>
        <v>0</v>
      </c>
      <c r="E205" s="3">
        <f>IF(Inputs!$B$28&lt;&gt;"Ready to model","PENDING INPUTS",ROUND(C205*Inputs!$B$5/12,2))</f>
        <v>0</v>
      </c>
      <c r="F205" s="3">
        <f>IF(Inputs!$B$28&lt;&gt;"Ready to model","PENDING INPUTS",MIN(B205+D205,IF(A205&gt;=Inputs!$B$18,B205+D205,ROUND(IF(Inputs!$B$17=0,Inputs!$B$8*(1+Inputs!$B$19*Inputs!$B$20)/Inputs!$B$18,-PMT(Inputs!$B$17/12,Inputs!$B$18,Inputs!$B$8*(1+Inputs!$B$19*Inputs!$B$20))),2))))</f>
        <v>0</v>
      </c>
      <c r="G205" s="3">
        <f>IF(Inputs!$B$28&lt;&gt;"Ready to model","PENDING INPUTS",MIN(C205+E205,Inputs!$B$9))</f>
        <v>0</v>
      </c>
      <c r="H205" s="3">
        <f>IF(Inputs!$B$28&lt;&gt;"Ready to model","PENDING INPUTS",F205+G205)</f>
        <v>0</v>
      </c>
      <c r="I205" s="3">
        <f>IF(Inputs!$B$28&lt;&gt;"Ready to model","PENDING INPUTS",MAX(0,F205+G205-H205))</f>
        <v>0</v>
      </c>
      <c r="J205" s="3">
        <f>IF(Inputs!$B$28&lt;&gt;"Ready to model","PENDING INPUTS",IF(F205+G205&gt;H205,IF(F205+G205=0,0,H205*F205/(F205+G205)),MIN(B205+D205,F205+MAX(0,H205-F205-G205-IF((Inputs!$B$17)&lt;Inputs!$B$5,C205+E205-G205,0)))))</f>
        <v>0</v>
      </c>
      <c r="K205" s="3">
        <f>IF(Inputs!$B$28&lt;&gt;"Ready to model","PENDING INPUTS",MIN(C205+E205,MAX(0,H205-J205)))</f>
        <v>0</v>
      </c>
      <c r="L205" s="3">
        <f>IF(Inputs!$B$28&lt;&gt;"Ready to model","PENDING INPUTS",MAX(0,B205+D205-J205))</f>
        <v>0</v>
      </c>
      <c r="M205" s="3">
        <f>IF(Inputs!$B$28&lt;&gt;"Ready to model","PENDING INPUTS",MAX(0,C205+E205-K205))</f>
        <v>0</v>
      </c>
      <c r="N205" s="3">
        <f>IF(Inputs!$B$28&lt;&gt;"Ready to model","PENDING INPUTS",L205+M205)</f>
        <v>0</v>
      </c>
      <c r="O205" s="3">
        <f>IF(Inputs!$B$28&lt;&gt;"Ready to model","PENDING INPUTS",D205+E205+O204)</f>
        <v>4571.2099999999991</v>
      </c>
      <c r="P205" s="3">
        <f>IF(Inputs!$B$28&lt;&gt;"Ready to model","PENDING INPUTS",J205+K205+P204)</f>
        <v>14587.209999999995</v>
      </c>
    </row>
    <row r="206" spans="1:16" ht="27.95" customHeight="1" x14ac:dyDescent="0.25">
      <c r="A206">
        <v>202</v>
      </c>
      <c r="B206" s="3">
        <f>IF(Inputs!$B$28&lt;&gt;"Ready to model","PENDING INPUTS",L205)</f>
        <v>0</v>
      </c>
      <c r="C206" s="3">
        <f>IF(Inputs!$B$28&lt;&gt;"Ready to model","PENDING INPUTS",M205)</f>
        <v>0</v>
      </c>
      <c r="D206" s="3">
        <f>IF(Inputs!$B$28&lt;&gt;"Ready to model","PENDING INPUTS",ROUND(B206*(Inputs!$B$17)/12,2))</f>
        <v>0</v>
      </c>
      <c r="E206" s="3">
        <f>IF(Inputs!$B$28&lt;&gt;"Ready to model","PENDING INPUTS",ROUND(C206*Inputs!$B$5/12,2))</f>
        <v>0</v>
      </c>
      <c r="F206" s="3">
        <f>IF(Inputs!$B$28&lt;&gt;"Ready to model","PENDING INPUTS",MIN(B206+D206,IF(A206&gt;=Inputs!$B$18,B206+D206,ROUND(IF(Inputs!$B$17=0,Inputs!$B$8*(1+Inputs!$B$19*Inputs!$B$20)/Inputs!$B$18,-PMT(Inputs!$B$17/12,Inputs!$B$18,Inputs!$B$8*(1+Inputs!$B$19*Inputs!$B$20))),2))))</f>
        <v>0</v>
      </c>
      <c r="G206" s="3">
        <f>IF(Inputs!$B$28&lt;&gt;"Ready to model","PENDING INPUTS",MIN(C206+E206,Inputs!$B$9))</f>
        <v>0</v>
      </c>
      <c r="H206" s="3">
        <f>IF(Inputs!$B$28&lt;&gt;"Ready to model","PENDING INPUTS",F206+G206)</f>
        <v>0</v>
      </c>
      <c r="I206" s="3">
        <f>IF(Inputs!$B$28&lt;&gt;"Ready to model","PENDING INPUTS",MAX(0,F206+G206-H206))</f>
        <v>0</v>
      </c>
      <c r="J206" s="3">
        <f>IF(Inputs!$B$28&lt;&gt;"Ready to model","PENDING INPUTS",IF(F206+G206&gt;H206,IF(F206+G206=0,0,H206*F206/(F206+G206)),MIN(B206+D206,F206+MAX(0,H206-F206-G206-IF((Inputs!$B$17)&lt;Inputs!$B$5,C206+E206-G206,0)))))</f>
        <v>0</v>
      </c>
      <c r="K206" s="3">
        <f>IF(Inputs!$B$28&lt;&gt;"Ready to model","PENDING INPUTS",MIN(C206+E206,MAX(0,H206-J206)))</f>
        <v>0</v>
      </c>
      <c r="L206" s="3">
        <f>IF(Inputs!$B$28&lt;&gt;"Ready to model","PENDING INPUTS",MAX(0,B206+D206-J206))</f>
        <v>0</v>
      </c>
      <c r="M206" s="3">
        <f>IF(Inputs!$B$28&lt;&gt;"Ready to model","PENDING INPUTS",MAX(0,C206+E206-K206))</f>
        <v>0</v>
      </c>
      <c r="N206" s="3">
        <f>IF(Inputs!$B$28&lt;&gt;"Ready to model","PENDING INPUTS",L206+M206)</f>
        <v>0</v>
      </c>
      <c r="O206" s="3">
        <f>IF(Inputs!$B$28&lt;&gt;"Ready to model","PENDING INPUTS",D206+E206+O205)</f>
        <v>4571.2099999999991</v>
      </c>
      <c r="P206" s="3">
        <f>IF(Inputs!$B$28&lt;&gt;"Ready to model","PENDING INPUTS",J206+K206+P205)</f>
        <v>14587.209999999995</v>
      </c>
    </row>
    <row r="207" spans="1:16" ht="27.95" customHeight="1" x14ac:dyDescent="0.25">
      <c r="A207">
        <v>203</v>
      </c>
      <c r="B207" s="3">
        <f>IF(Inputs!$B$28&lt;&gt;"Ready to model","PENDING INPUTS",L206)</f>
        <v>0</v>
      </c>
      <c r="C207" s="3">
        <f>IF(Inputs!$B$28&lt;&gt;"Ready to model","PENDING INPUTS",M206)</f>
        <v>0</v>
      </c>
      <c r="D207" s="3">
        <f>IF(Inputs!$B$28&lt;&gt;"Ready to model","PENDING INPUTS",ROUND(B207*(Inputs!$B$17)/12,2))</f>
        <v>0</v>
      </c>
      <c r="E207" s="3">
        <f>IF(Inputs!$B$28&lt;&gt;"Ready to model","PENDING INPUTS",ROUND(C207*Inputs!$B$5/12,2))</f>
        <v>0</v>
      </c>
      <c r="F207" s="3">
        <f>IF(Inputs!$B$28&lt;&gt;"Ready to model","PENDING INPUTS",MIN(B207+D207,IF(A207&gt;=Inputs!$B$18,B207+D207,ROUND(IF(Inputs!$B$17=0,Inputs!$B$8*(1+Inputs!$B$19*Inputs!$B$20)/Inputs!$B$18,-PMT(Inputs!$B$17/12,Inputs!$B$18,Inputs!$B$8*(1+Inputs!$B$19*Inputs!$B$20))),2))))</f>
        <v>0</v>
      </c>
      <c r="G207" s="3">
        <f>IF(Inputs!$B$28&lt;&gt;"Ready to model","PENDING INPUTS",MIN(C207+E207,Inputs!$B$9))</f>
        <v>0</v>
      </c>
      <c r="H207" s="3">
        <f>IF(Inputs!$B$28&lt;&gt;"Ready to model","PENDING INPUTS",F207+G207)</f>
        <v>0</v>
      </c>
      <c r="I207" s="3">
        <f>IF(Inputs!$B$28&lt;&gt;"Ready to model","PENDING INPUTS",MAX(0,F207+G207-H207))</f>
        <v>0</v>
      </c>
      <c r="J207" s="3">
        <f>IF(Inputs!$B$28&lt;&gt;"Ready to model","PENDING INPUTS",IF(F207+G207&gt;H207,IF(F207+G207=0,0,H207*F207/(F207+G207)),MIN(B207+D207,F207+MAX(0,H207-F207-G207-IF((Inputs!$B$17)&lt;Inputs!$B$5,C207+E207-G207,0)))))</f>
        <v>0</v>
      </c>
      <c r="K207" s="3">
        <f>IF(Inputs!$B$28&lt;&gt;"Ready to model","PENDING INPUTS",MIN(C207+E207,MAX(0,H207-J207)))</f>
        <v>0</v>
      </c>
      <c r="L207" s="3">
        <f>IF(Inputs!$B$28&lt;&gt;"Ready to model","PENDING INPUTS",MAX(0,B207+D207-J207))</f>
        <v>0</v>
      </c>
      <c r="M207" s="3">
        <f>IF(Inputs!$B$28&lt;&gt;"Ready to model","PENDING INPUTS",MAX(0,C207+E207-K207))</f>
        <v>0</v>
      </c>
      <c r="N207" s="3">
        <f>IF(Inputs!$B$28&lt;&gt;"Ready to model","PENDING INPUTS",L207+M207)</f>
        <v>0</v>
      </c>
      <c r="O207" s="3">
        <f>IF(Inputs!$B$28&lt;&gt;"Ready to model","PENDING INPUTS",D207+E207+O206)</f>
        <v>4571.2099999999991</v>
      </c>
      <c r="P207" s="3">
        <f>IF(Inputs!$B$28&lt;&gt;"Ready to model","PENDING INPUTS",J207+K207+P206)</f>
        <v>14587.209999999995</v>
      </c>
    </row>
    <row r="208" spans="1:16" ht="27.95" customHeight="1" x14ac:dyDescent="0.25">
      <c r="A208">
        <v>204</v>
      </c>
      <c r="B208" s="3">
        <f>IF(Inputs!$B$28&lt;&gt;"Ready to model","PENDING INPUTS",L207)</f>
        <v>0</v>
      </c>
      <c r="C208" s="3">
        <f>IF(Inputs!$B$28&lt;&gt;"Ready to model","PENDING INPUTS",M207)</f>
        <v>0</v>
      </c>
      <c r="D208" s="3">
        <f>IF(Inputs!$B$28&lt;&gt;"Ready to model","PENDING INPUTS",ROUND(B208*(Inputs!$B$17)/12,2))</f>
        <v>0</v>
      </c>
      <c r="E208" s="3">
        <f>IF(Inputs!$B$28&lt;&gt;"Ready to model","PENDING INPUTS",ROUND(C208*Inputs!$B$5/12,2))</f>
        <v>0</v>
      </c>
      <c r="F208" s="3">
        <f>IF(Inputs!$B$28&lt;&gt;"Ready to model","PENDING INPUTS",MIN(B208+D208,IF(A208&gt;=Inputs!$B$18,B208+D208,ROUND(IF(Inputs!$B$17=0,Inputs!$B$8*(1+Inputs!$B$19*Inputs!$B$20)/Inputs!$B$18,-PMT(Inputs!$B$17/12,Inputs!$B$18,Inputs!$B$8*(1+Inputs!$B$19*Inputs!$B$20))),2))))</f>
        <v>0</v>
      </c>
      <c r="G208" s="3">
        <f>IF(Inputs!$B$28&lt;&gt;"Ready to model","PENDING INPUTS",MIN(C208+E208,Inputs!$B$9))</f>
        <v>0</v>
      </c>
      <c r="H208" s="3">
        <f>IF(Inputs!$B$28&lt;&gt;"Ready to model","PENDING INPUTS",F208+G208)</f>
        <v>0</v>
      </c>
      <c r="I208" s="3">
        <f>IF(Inputs!$B$28&lt;&gt;"Ready to model","PENDING INPUTS",MAX(0,F208+G208-H208))</f>
        <v>0</v>
      </c>
      <c r="J208" s="3">
        <f>IF(Inputs!$B$28&lt;&gt;"Ready to model","PENDING INPUTS",IF(F208+G208&gt;H208,IF(F208+G208=0,0,H208*F208/(F208+G208)),MIN(B208+D208,F208+MAX(0,H208-F208-G208-IF((Inputs!$B$17)&lt;Inputs!$B$5,C208+E208-G208,0)))))</f>
        <v>0</v>
      </c>
      <c r="K208" s="3">
        <f>IF(Inputs!$B$28&lt;&gt;"Ready to model","PENDING INPUTS",MIN(C208+E208,MAX(0,H208-J208)))</f>
        <v>0</v>
      </c>
      <c r="L208" s="3">
        <f>IF(Inputs!$B$28&lt;&gt;"Ready to model","PENDING INPUTS",MAX(0,B208+D208-J208))</f>
        <v>0</v>
      </c>
      <c r="M208" s="3">
        <f>IF(Inputs!$B$28&lt;&gt;"Ready to model","PENDING INPUTS",MAX(0,C208+E208-K208))</f>
        <v>0</v>
      </c>
      <c r="N208" s="3">
        <f>IF(Inputs!$B$28&lt;&gt;"Ready to model","PENDING INPUTS",L208+M208)</f>
        <v>0</v>
      </c>
      <c r="O208" s="3">
        <f>IF(Inputs!$B$28&lt;&gt;"Ready to model","PENDING INPUTS",D208+E208+O207)</f>
        <v>4571.2099999999991</v>
      </c>
      <c r="P208" s="3">
        <f>IF(Inputs!$B$28&lt;&gt;"Ready to model","PENDING INPUTS",J208+K208+P207)</f>
        <v>14587.209999999995</v>
      </c>
    </row>
    <row r="209" spans="1:16" ht="27.95" customHeight="1" x14ac:dyDescent="0.25">
      <c r="A209">
        <v>205</v>
      </c>
      <c r="B209" s="3">
        <f>IF(Inputs!$B$28&lt;&gt;"Ready to model","PENDING INPUTS",L208)</f>
        <v>0</v>
      </c>
      <c r="C209" s="3">
        <f>IF(Inputs!$B$28&lt;&gt;"Ready to model","PENDING INPUTS",M208)</f>
        <v>0</v>
      </c>
      <c r="D209" s="3">
        <f>IF(Inputs!$B$28&lt;&gt;"Ready to model","PENDING INPUTS",ROUND(B209*(Inputs!$B$17)/12,2))</f>
        <v>0</v>
      </c>
      <c r="E209" s="3">
        <f>IF(Inputs!$B$28&lt;&gt;"Ready to model","PENDING INPUTS",ROUND(C209*Inputs!$B$5/12,2))</f>
        <v>0</v>
      </c>
      <c r="F209" s="3">
        <f>IF(Inputs!$B$28&lt;&gt;"Ready to model","PENDING INPUTS",MIN(B209+D209,IF(A209&gt;=Inputs!$B$18,B209+D209,ROUND(IF(Inputs!$B$17=0,Inputs!$B$8*(1+Inputs!$B$19*Inputs!$B$20)/Inputs!$B$18,-PMT(Inputs!$B$17/12,Inputs!$B$18,Inputs!$B$8*(1+Inputs!$B$19*Inputs!$B$20))),2))))</f>
        <v>0</v>
      </c>
      <c r="G209" s="3">
        <f>IF(Inputs!$B$28&lt;&gt;"Ready to model","PENDING INPUTS",MIN(C209+E209,Inputs!$B$9))</f>
        <v>0</v>
      </c>
      <c r="H209" s="3">
        <f>IF(Inputs!$B$28&lt;&gt;"Ready to model","PENDING INPUTS",F209+G209)</f>
        <v>0</v>
      </c>
      <c r="I209" s="3">
        <f>IF(Inputs!$B$28&lt;&gt;"Ready to model","PENDING INPUTS",MAX(0,F209+G209-H209))</f>
        <v>0</v>
      </c>
      <c r="J209" s="3">
        <f>IF(Inputs!$B$28&lt;&gt;"Ready to model","PENDING INPUTS",IF(F209+G209&gt;H209,IF(F209+G209=0,0,H209*F209/(F209+G209)),MIN(B209+D209,F209+MAX(0,H209-F209-G209-IF((Inputs!$B$17)&lt;Inputs!$B$5,C209+E209-G209,0)))))</f>
        <v>0</v>
      </c>
      <c r="K209" s="3">
        <f>IF(Inputs!$B$28&lt;&gt;"Ready to model","PENDING INPUTS",MIN(C209+E209,MAX(0,H209-J209)))</f>
        <v>0</v>
      </c>
      <c r="L209" s="3">
        <f>IF(Inputs!$B$28&lt;&gt;"Ready to model","PENDING INPUTS",MAX(0,B209+D209-J209))</f>
        <v>0</v>
      </c>
      <c r="M209" s="3">
        <f>IF(Inputs!$B$28&lt;&gt;"Ready to model","PENDING INPUTS",MAX(0,C209+E209-K209))</f>
        <v>0</v>
      </c>
      <c r="N209" s="3">
        <f>IF(Inputs!$B$28&lt;&gt;"Ready to model","PENDING INPUTS",L209+M209)</f>
        <v>0</v>
      </c>
      <c r="O209" s="3">
        <f>IF(Inputs!$B$28&lt;&gt;"Ready to model","PENDING INPUTS",D209+E209+O208)</f>
        <v>4571.2099999999991</v>
      </c>
      <c r="P209" s="3">
        <f>IF(Inputs!$B$28&lt;&gt;"Ready to model","PENDING INPUTS",J209+K209+P208)</f>
        <v>14587.209999999995</v>
      </c>
    </row>
    <row r="210" spans="1:16" ht="27.95" customHeight="1" x14ac:dyDescent="0.25">
      <c r="A210">
        <v>206</v>
      </c>
      <c r="B210" s="3">
        <f>IF(Inputs!$B$28&lt;&gt;"Ready to model","PENDING INPUTS",L209)</f>
        <v>0</v>
      </c>
      <c r="C210" s="3">
        <f>IF(Inputs!$B$28&lt;&gt;"Ready to model","PENDING INPUTS",M209)</f>
        <v>0</v>
      </c>
      <c r="D210" s="3">
        <f>IF(Inputs!$B$28&lt;&gt;"Ready to model","PENDING INPUTS",ROUND(B210*(Inputs!$B$17)/12,2))</f>
        <v>0</v>
      </c>
      <c r="E210" s="3">
        <f>IF(Inputs!$B$28&lt;&gt;"Ready to model","PENDING INPUTS",ROUND(C210*Inputs!$B$5/12,2))</f>
        <v>0</v>
      </c>
      <c r="F210" s="3">
        <f>IF(Inputs!$B$28&lt;&gt;"Ready to model","PENDING INPUTS",MIN(B210+D210,IF(A210&gt;=Inputs!$B$18,B210+D210,ROUND(IF(Inputs!$B$17=0,Inputs!$B$8*(1+Inputs!$B$19*Inputs!$B$20)/Inputs!$B$18,-PMT(Inputs!$B$17/12,Inputs!$B$18,Inputs!$B$8*(1+Inputs!$B$19*Inputs!$B$20))),2))))</f>
        <v>0</v>
      </c>
      <c r="G210" s="3">
        <f>IF(Inputs!$B$28&lt;&gt;"Ready to model","PENDING INPUTS",MIN(C210+E210,Inputs!$B$9))</f>
        <v>0</v>
      </c>
      <c r="H210" s="3">
        <f>IF(Inputs!$B$28&lt;&gt;"Ready to model","PENDING INPUTS",F210+G210)</f>
        <v>0</v>
      </c>
      <c r="I210" s="3">
        <f>IF(Inputs!$B$28&lt;&gt;"Ready to model","PENDING INPUTS",MAX(0,F210+G210-H210))</f>
        <v>0</v>
      </c>
      <c r="J210" s="3">
        <f>IF(Inputs!$B$28&lt;&gt;"Ready to model","PENDING INPUTS",IF(F210+G210&gt;H210,IF(F210+G210=0,0,H210*F210/(F210+G210)),MIN(B210+D210,F210+MAX(0,H210-F210-G210-IF((Inputs!$B$17)&lt;Inputs!$B$5,C210+E210-G210,0)))))</f>
        <v>0</v>
      </c>
      <c r="K210" s="3">
        <f>IF(Inputs!$B$28&lt;&gt;"Ready to model","PENDING INPUTS",MIN(C210+E210,MAX(0,H210-J210)))</f>
        <v>0</v>
      </c>
      <c r="L210" s="3">
        <f>IF(Inputs!$B$28&lt;&gt;"Ready to model","PENDING INPUTS",MAX(0,B210+D210-J210))</f>
        <v>0</v>
      </c>
      <c r="M210" s="3">
        <f>IF(Inputs!$B$28&lt;&gt;"Ready to model","PENDING INPUTS",MAX(0,C210+E210-K210))</f>
        <v>0</v>
      </c>
      <c r="N210" s="3">
        <f>IF(Inputs!$B$28&lt;&gt;"Ready to model","PENDING INPUTS",L210+M210)</f>
        <v>0</v>
      </c>
      <c r="O210" s="3">
        <f>IF(Inputs!$B$28&lt;&gt;"Ready to model","PENDING INPUTS",D210+E210+O209)</f>
        <v>4571.2099999999991</v>
      </c>
      <c r="P210" s="3">
        <f>IF(Inputs!$B$28&lt;&gt;"Ready to model","PENDING INPUTS",J210+K210+P209)</f>
        <v>14587.209999999995</v>
      </c>
    </row>
    <row r="211" spans="1:16" ht="27.95" customHeight="1" x14ac:dyDescent="0.25">
      <c r="A211">
        <v>207</v>
      </c>
      <c r="B211" s="3">
        <f>IF(Inputs!$B$28&lt;&gt;"Ready to model","PENDING INPUTS",L210)</f>
        <v>0</v>
      </c>
      <c r="C211" s="3">
        <f>IF(Inputs!$B$28&lt;&gt;"Ready to model","PENDING INPUTS",M210)</f>
        <v>0</v>
      </c>
      <c r="D211" s="3">
        <f>IF(Inputs!$B$28&lt;&gt;"Ready to model","PENDING INPUTS",ROUND(B211*(Inputs!$B$17)/12,2))</f>
        <v>0</v>
      </c>
      <c r="E211" s="3">
        <f>IF(Inputs!$B$28&lt;&gt;"Ready to model","PENDING INPUTS",ROUND(C211*Inputs!$B$5/12,2))</f>
        <v>0</v>
      </c>
      <c r="F211" s="3">
        <f>IF(Inputs!$B$28&lt;&gt;"Ready to model","PENDING INPUTS",MIN(B211+D211,IF(A211&gt;=Inputs!$B$18,B211+D211,ROUND(IF(Inputs!$B$17=0,Inputs!$B$8*(1+Inputs!$B$19*Inputs!$B$20)/Inputs!$B$18,-PMT(Inputs!$B$17/12,Inputs!$B$18,Inputs!$B$8*(1+Inputs!$B$19*Inputs!$B$20))),2))))</f>
        <v>0</v>
      </c>
      <c r="G211" s="3">
        <f>IF(Inputs!$B$28&lt;&gt;"Ready to model","PENDING INPUTS",MIN(C211+E211,Inputs!$B$9))</f>
        <v>0</v>
      </c>
      <c r="H211" s="3">
        <f>IF(Inputs!$B$28&lt;&gt;"Ready to model","PENDING INPUTS",F211+G211)</f>
        <v>0</v>
      </c>
      <c r="I211" s="3">
        <f>IF(Inputs!$B$28&lt;&gt;"Ready to model","PENDING INPUTS",MAX(0,F211+G211-H211))</f>
        <v>0</v>
      </c>
      <c r="J211" s="3">
        <f>IF(Inputs!$B$28&lt;&gt;"Ready to model","PENDING INPUTS",IF(F211+G211&gt;H211,IF(F211+G211=0,0,H211*F211/(F211+G211)),MIN(B211+D211,F211+MAX(0,H211-F211-G211-IF((Inputs!$B$17)&lt;Inputs!$B$5,C211+E211-G211,0)))))</f>
        <v>0</v>
      </c>
      <c r="K211" s="3">
        <f>IF(Inputs!$B$28&lt;&gt;"Ready to model","PENDING INPUTS",MIN(C211+E211,MAX(0,H211-J211)))</f>
        <v>0</v>
      </c>
      <c r="L211" s="3">
        <f>IF(Inputs!$B$28&lt;&gt;"Ready to model","PENDING INPUTS",MAX(0,B211+D211-J211))</f>
        <v>0</v>
      </c>
      <c r="M211" s="3">
        <f>IF(Inputs!$B$28&lt;&gt;"Ready to model","PENDING INPUTS",MAX(0,C211+E211-K211))</f>
        <v>0</v>
      </c>
      <c r="N211" s="3">
        <f>IF(Inputs!$B$28&lt;&gt;"Ready to model","PENDING INPUTS",L211+M211)</f>
        <v>0</v>
      </c>
      <c r="O211" s="3">
        <f>IF(Inputs!$B$28&lt;&gt;"Ready to model","PENDING INPUTS",D211+E211+O210)</f>
        <v>4571.2099999999991</v>
      </c>
      <c r="P211" s="3">
        <f>IF(Inputs!$B$28&lt;&gt;"Ready to model","PENDING INPUTS",J211+K211+P210)</f>
        <v>14587.209999999995</v>
      </c>
    </row>
    <row r="212" spans="1:16" ht="27.95" customHeight="1" x14ac:dyDescent="0.25">
      <c r="A212">
        <v>208</v>
      </c>
      <c r="B212" s="3">
        <f>IF(Inputs!$B$28&lt;&gt;"Ready to model","PENDING INPUTS",L211)</f>
        <v>0</v>
      </c>
      <c r="C212" s="3">
        <f>IF(Inputs!$B$28&lt;&gt;"Ready to model","PENDING INPUTS",M211)</f>
        <v>0</v>
      </c>
      <c r="D212" s="3">
        <f>IF(Inputs!$B$28&lt;&gt;"Ready to model","PENDING INPUTS",ROUND(B212*(Inputs!$B$17)/12,2))</f>
        <v>0</v>
      </c>
      <c r="E212" s="3">
        <f>IF(Inputs!$B$28&lt;&gt;"Ready to model","PENDING INPUTS",ROUND(C212*Inputs!$B$5/12,2))</f>
        <v>0</v>
      </c>
      <c r="F212" s="3">
        <f>IF(Inputs!$B$28&lt;&gt;"Ready to model","PENDING INPUTS",MIN(B212+D212,IF(A212&gt;=Inputs!$B$18,B212+D212,ROUND(IF(Inputs!$B$17=0,Inputs!$B$8*(1+Inputs!$B$19*Inputs!$B$20)/Inputs!$B$18,-PMT(Inputs!$B$17/12,Inputs!$B$18,Inputs!$B$8*(1+Inputs!$B$19*Inputs!$B$20))),2))))</f>
        <v>0</v>
      </c>
      <c r="G212" s="3">
        <f>IF(Inputs!$B$28&lt;&gt;"Ready to model","PENDING INPUTS",MIN(C212+E212,Inputs!$B$9))</f>
        <v>0</v>
      </c>
      <c r="H212" s="3">
        <f>IF(Inputs!$B$28&lt;&gt;"Ready to model","PENDING INPUTS",F212+G212)</f>
        <v>0</v>
      </c>
      <c r="I212" s="3">
        <f>IF(Inputs!$B$28&lt;&gt;"Ready to model","PENDING INPUTS",MAX(0,F212+G212-H212))</f>
        <v>0</v>
      </c>
      <c r="J212" s="3">
        <f>IF(Inputs!$B$28&lt;&gt;"Ready to model","PENDING INPUTS",IF(F212+G212&gt;H212,IF(F212+G212=0,0,H212*F212/(F212+G212)),MIN(B212+D212,F212+MAX(0,H212-F212-G212-IF((Inputs!$B$17)&lt;Inputs!$B$5,C212+E212-G212,0)))))</f>
        <v>0</v>
      </c>
      <c r="K212" s="3">
        <f>IF(Inputs!$B$28&lt;&gt;"Ready to model","PENDING INPUTS",MIN(C212+E212,MAX(0,H212-J212)))</f>
        <v>0</v>
      </c>
      <c r="L212" s="3">
        <f>IF(Inputs!$B$28&lt;&gt;"Ready to model","PENDING INPUTS",MAX(0,B212+D212-J212))</f>
        <v>0</v>
      </c>
      <c r="M212" s="3">
        <f>IF(Inputs!$B$28&lt;&gt;"Ready to model","PENDING INPUTS",MAX(0,C212+E212-K212))</f>
        <v>0</v>
      </c>
      <c r="N212" s="3">
        <f>IF(Inputs!$B$28&lt;&gt;"Ready to model","PENDING INPUTS",L212+M212)</f>
        <v>0</v>
      </c>
      <c r="O212" s="3">
        <f>IF(Inputs!$B$28&lt;&gt;"Ready to model","PENDING INPUTS",D212+E212+O211)</f>
        <v>4571.2099999999991</v>
      </c>
      <c r="P212" s="3">
        <f>IF(Inputs!$B$28&lt;&gt;"Ready to model","PENDING INPUTS",J212+K212+P211)</f>
        <v>14587.209999999995</v>
      </c>
    </row>
    <row r="213" spans="1:16" ht="27.95" customHeight="1" x14ac:dyDescent="0.25">
      <c r="A213">
        <v>209</v>
      </c>
      <c r="B213" s="3">
        <f>IF(Inputs!$B$28&lt;&gt;"Ready to model","PENDING INPUTS",L212)</f>
        <v>0</v>
      </c>
      <c r="C213" s="3">
        <f>IF(Inputs!$B$28&lt;&gt;"Ready to model","PENDING INPUTS",M212)</f>
        <v>0</v>
      </c>
      <c r="D213" s="3">
        <f>IF(Inputs!$B$28&lt;&gt;"Ready to model","PENDING INPUTS",ROUND(B213*(Inputs!$B$17)/12,2))</f>
        <v>0</v>
      </c>
      <c r="E213" s="3">
        <f>IF(Inputs!$B$28&lt;&gt;"Ready to model","PENDING INPUTS",ROUND(C213*Inputs!$B$5/12,2))</f>
        <v>0</v>
      </c>
      <c r="F213" s="3">
        <f>IF(Inputs!$B$28&lt;&gt;"Ready to model","PENDING INPUTS",MIN(B213+D213,IF(A213&gt;=Inputs!$B$18,B213+D213,ROUND(IF(Inputs!$B$17=0,Inputs!$B$8*(1+Inputs!$B$19*Inputs!$B$20)/Inputs!$B$18,-PMT(Inputs!$B$17/12,Inputs!$B$18,Inputs!$B$8*(1+Inputs!$B$19*Inputs!$B$20))),2))))</f>
        <v>0</v>
      </c>
      <c r="G213" s="3">
        <f>IF(Inputs!$B$28&lt;&gt;"Ready to model","PENDING INPUTS",MIN(C213+E213,Inputs!$B$9))</f>
        <v>0</v>
      </c>
      <c r="H213" s="3">
        <f>IF(Inputs!$B$28&lt;&gt;"Ready to model","PENDING INPUTS",F213+G213)</f>
        <v>0</v>
      </c>
      <c r="I213" s="3">
        <f>IF(Inputs!$B$28&lt;&gt;"Ready to model","PENDING INPUTS",MAX(0,F213+G213-H213))</f>
        <v>0</v>
      </c>
      <c r="J213" s="3">
        <f>IF(Inputs!$B$28&lt;&gt;"Ready to model","PENDING INPUTS",IF(F213+G213&gt;H213,IF(F213+G213=0,0,H213*F213/(F213+G213)),MIN(B213+D213,F213+MAX(0,H213-F213-G213-IF((Inputs!$B$17)&lt;Inputs!$B$5,C213+E213-G213,0)))))</f>
        <v>0</v>
      </c>
      <c r="K213" s="3">
        <f>IF(Inputs!$B$28&lt;&gt;"Ready to model","PENDING INPUTS",MIN(C213+E213,MAX(0,H213-J213)))</f>
        <v>0</v>
      </c>
      <c r="L213" s="3">
        <f>IF(Inputs!$B$28&lt;&gt;"Ready to model","PENDING INPUTS",MAX(0,B213+D213-J213))</f>
        <v>0</v>
      </c>
      <c r="M213" s="3">
        <f>IF(Inputs!$B$28&lt;&gt;"Ready to model","PENDING INPUTS",MAX(0,C213+E213-K213))</f>
        <v>0</v>
      </c>
      <c r="N213" s="3">
        <f>IF(Inputs!$B$28&lt;&gt;"Ready to model","PENDING INPUTS",L213+M213)</f>
        <v>0</v>
      </c>
      <c r="O213" s="3">
        <f>IF(Inputs!$B$28&lt;&gt;"Ready to model","PENDING INPUTS",D213+E213+O212)</f>
        <v>4571.2099999999991</v>
      </c>
      <c r="P213" s="3">
        <f>IF(Inputs!$B$28&lt;&gt;"Ready to model","PENDING INPUTS",J213+K213+P212)</f>
        <v>14587.209999999995</v>
      </c>
    </row>
    <row r="214" spans="1:16" ht="27.95" customHeight="1" x14ac:dyDescent="0.25">
      <c r="A214">
        <v>210</v>
      </c>
      <c r="B214" s="3">
        <f>IF(Inputs!$B$28&lt;&gt;"Ready to model","PENDING INPUTS",L213)</f>
        <v>0</v>
      </c>
      <c r="C214" s="3">
        <f>IF(Inputs!$B$28&lt;&gt;"Ready to model","PENDING INPUTS",M213)</f>
        <v>0</v>
      </c>
      <c r="D214" s="3">
        <f>IF(Inputs!$B$28&lt;&gt;"Ready to model","PENDING INPUTS",ROUND(B214*(Inputs!$B$17)/12,2))</f>
        <v>0</v>
      </c>
      <c r="E214" s="3">
        <f>IF(Inputs!$B$28&lt;&gt;"Ready to model","PENDING INPUTS",ROUND(C214*Inputs!$B$5/12,2))</f>
        <v>0</v>
      </c>
      <c r="F214" s="3">
        <f>IF(Inputs!$B$28&lt;&gt;"Ready to model","PENDING INPUTS",MIN(B214+D214,IF(A214&gt;=Inputs!$B$18,B214+D214,ROUND(IF(Inputs!$B$17=0,Inputs!$B$8*(1+Inputs!$B$19*Inputs!$B$20)/Inputs!$B$18,-PMT(Inputs!$B$17/12,Inputs!$B$18,Inputs!$B$8*(1+Inputs!$B$19*Inputs!$B$20))),2))))</f>
        <v>0</v>
      </c>
      <c r="G214" s="3">
        <f>IF(Inputs!$B$28&lt;&gt;"Ready to model","PENDING INPUTS",MIN(C214+E214,Inputs!$B$9))</f>
        <v>0</v>
      </c>
      <c r="H214" s="3">
        <f>IF(Inputs!$B$28&lt;&gt;"Ready to model","PENDING INPUTS",F214+G214)</f>
        <v>0</v>
      </c>
      <c r="I214" s="3">
        <f>IF(Inputs!$B$28&lt;&gt;"Ready to model","PENDING INPUTS",MAX(0,F214+G214-H214))</f>
        <v>0</v>
      </c>
      <c r="J214" s="3">
        <f>IF(Inputs!$B$28&lt;&gt;"Ready to model","PENDING INPUTS",IF(F214+G214&gt;H214,IF(F214+G214=0,0,H214*F214/(F214+G214)),MIN(B214+D214,F214+MAX(0,H214-F214-G214-IF((Inputs!$B$17)&lt;Inputs!$B$5,C214+E214-G214,0)))))</f>
        <v>0</v>
      </c>
      <c r="K214" s="3">
        <f>IF(Inputs!$B$28&lt;&gt;"Ready to model","PENDING INPUTS",MIN(C214+E214,MAX(0,H214-J214)))</f>
        <v>0</v>
      </c>
      <c r="L214" s="3">
        <f>IF(Inputs!$B$28&lt;&gt;"Ready to model","PENDING INPUTS",MAX(0,B214+D214-J214))</f>
        <v>0</v>
      </c>
      <c r="M214" s="3">
        <f>IF(Inputs!$B$28&lt;&gt;"Ready to model","PENDING INPUTS",MAX(0,C214+E214-K214))</f>
        <v>0</v>
      </c>
      <c r="N214" s="3">
        <f>IF(Inputs!$B$28&lt;&gt;"Ready to model","PENDING INPUTS",L214+M214)</f>
        <v>0</v>
      </c>
      <c r="O214" s="3">
        <f>IF(Inputs!$B$28&lt;&gt;"Ready to model","PENDING INPUTS",D214+E214+O213)</f>
        <v>4571.2099999999991</v>
      </c>
      <c r="P214" s="3">
        <f>IF(Inputs!$B$28&lt;&gt;"Ready to model","PENDING INPUTS",J214+K214+P213)</f>
        <v>14587.209999999995</v>
      </c>
    </row>
    <row r="215" spans="1:16" ht="27.95" customHeight="1" x14ac:dyDescent="0.25">
      <c r="A215">
        <v>211</v>
      </c>
      <c r="B215" s="3">
        <f>IF(Inputs!$B$28&lt;&gt;"Ready to model","PENDING INPUTS",L214)</f>
        <v>0</v>
      </c>
      <c r="C215" s="3">
        <f>IF(Inputs!$B$28&lt;&gt;"Ready to model","PENDING INPUTS",M214)</f>
        <v>0</v>
      </c>
      <c r="D215" s="3">
        <f>IF(Inputs!$B$28&lt;&gt;"Ready to model","PENDING INPUTS",ROUND(B215*(Inputs!$B$17)/12,2))</f>
        <v>0</v>
      </c>
      <c r="E215" s="3">
        <f>IF(Inputs!$B$28&lt;&gt;"Ready to model","PENDING INPUTS",ROUND(C215*Inputs!$B$5/12,2))</f>
        <v>0</v>
      </c>
      <c r="F215" s="3">
        <f>IF(Inputs!$B$28&lt;&gt;"Ready to model","PENDING INPUTS",MIN(B215+D215,IF(A215&gt;=Inputs!$B$18,B215+D215,ROUND(IF(Inputs!$B$17=0,Inputs!$B$8*(1+Inputs!$B$19*Inputs!$B$20)/Inputs!$B$18,-PMT(Inputs!$B$17/12,Inputs!$B$18,Inputs!$B$8*(1+Inputs!$B$19*Inputs!$B$20))),2))))</f>
        <v>0</v>
      </c>
      <c r="G215" s="3">
        <f>IF(Inputs!$B$28&lt;&gt;"Ready to model","PENDING INPUTS",MIN(C215+E215,Inputs!$B$9))</f>
        <v>0</v>
      </c>
      <c r="H215" s="3">
        <f>IF(Inputs!$B$28&lt;&gt;"Ready to model","PENDING INPUTS",F215+G215)</f>
        <v>0</v>
      </c>
      <c r="I215" s="3">
        <f>IF(Inputs!$B$28&lt;&gt;"Ready to model","PENDING INPUTS",MAX(0,F215+G215-H215))</f>
        <v>0</v>
      </c>
      <c r="J215" s="3">
        <f>IF(Inputs!$B$28&lt;&gt;"Ready to model","PENDING INPUTS",IF(F215+G215&gt;H215,IF(F215+G215=0,0,H215*F215/(F215+G215)),MIN(B215+D215,F215+MAX(0,H215-F215-G215-IF((Inputs!$B$17)&lt;Inputs!$B$5,C215+E215-G215,0)))))</f>
        <v>0</v>
      </c>
      <c r="K215" s="3">
        <f>IF(Inputs!$B$28&lt;&gt;"Ready to model","PENDING INPUTS",MIN(C215+E215,MAX(0,H215-J215)))</f>
        <v>0</v>
      </c>
      <c r="L215" s="3">
        <f>IF(Inputs!$B$28&lt;&gt;"Ready to model","PENDING INPUTS",MAX(0,B215+D215-J215))</f>
        <v>0</v>
      </c>
      <c r="M215" s="3">
        <f>IF(Inputs!$B$28&lt;&gt;"Ready to model","PENDING INPUTS",MAX(0,C215+E215-K215))</f>
        <v>0</v>
      </c>
      <c r="N215" s="3">
        <f>IF(Inputs!$B$28&lt;&gt;"Ready to model","PENDING INPUTS",L215+M215)</f>
        <v>0</v>
      </c>
      <c r="O215" s="3">
        <f>IF(Inputs!$B$28&lt;&gt;"Ready to model","PENDING INPUTS",D215+E215+O214)</f>
        <v>4571.2099999999991</v>
      </c>
      <c r="P215" s="3">
        <f>IF(Inputs!$B$28&lt;&gt;"Ready to model","PENDING INPUTS",J215+K215+P214)</f>
        <v>14587.209999999995</v>
      </c>
    </row>
    <row r="216" spans="1:16" ht="27.95" customHeight="1" x14ac:dyDescent="0.25">
      <c r="A216">
        <v>212</v>
      </c>
      <c r="B216" s="3">
        <f>IF(Inputs!$B$28&lt;&gt;"Ready to model","PENDING INPUTS",L215)</f>
        <v>0</v>
      </c>
      <c r="C216" s="3">
        <f>IF(Inputs!$B$28&lt;&gt;"Ready to model","PENDING INPUTS",M215)</f>
        <v>0</v>
      </c>
      <c r="D216" s="3">
        <f>IF(Inputs!$B$28&lt;&gt;"Ready to model","PENDING INPUTS",ROUND(B216*(Inputs!$B$17)/12,2))</f>
        <v>0</v>
      </c>
      <c r="E216" s="3">
        <f>IF(Inputs!$B$28&lt;&gt;"Ready to model","PENDING INPUTS",ROUND(C216*Inputs!$B$5/12,2))</f>
        <v>0</v>
      </c>
      <c r="F216" s="3">
        <f>IF(Inputs!$B$28&lt;&gt;"Ready to model","PENDING INPUTS",MIN(B216+D216,IF(A216&gt;=Inputs!$B$18,B216+D216,ROUND(IF(Inputs!$B$17=0,Inputs!$B$8*(1+Inputs!$B$19*Inputs!$B$20)/Inputs!$B$18,-PMT(Inputs!$B$17/12,Inputs!$B$18,Inputs!$B$8*(1+Inputs!$B$19*Inputs!$B$20))),2))))</f>
        <v>0</v>
      </c>
      <c r="G216" s="3">
        <f>IF(Inputs!$B$28&lt;&gt;"Ready to model","PENDING INPUTS",MIN(C216+E216,Inputs!$B$9))</f>
        <v>0</v>
      </c>
      <c r="H216" s="3">
        <f>IF(Inputs!$B$28&lt;&gt;"Ready to model","PENDING INPUTS",F216+G216)</f>
        <v>0</v>
      </c>
      <c r="I216" s="3">
        <f>IF(Inputs!$B$28&lt;&gt;"Ready to model","PENDING INPUTS",MAX(0,F216+G216-H216))</f>
        <v>0</v>
      </c>
      <c r="J216" s="3">
        <f>IF(Inputs!$B$28&lt;&gt;"Ready to model","PENDING INPUTS",IF(F216+G216&gt;H216,IF(F216+G216=0,0,H216*F216/(F216+G216)),MIN(B216+D216,F216+MAX(0,H216-F216-G216-IF((Inputs!$B$17)&lt;Inputs!$B$5,C216+E216-G216,0)))))</f>
        <v>0</v>
      </c>
      <c r="K216" s="3">
        <f>IF(Inputs!$B$28&lt;&gt;"Ready to model","PENDING INPUTS",MIN(C216+E216,MAX(0,H216-J216)))</f>
        <v>0</v>
      </c>
      <c r="L216" s="3">
        <f>IF(Inputs!$B$28&lt;&gt;"Ready to model","PENDING INPUTS",MAX(0,B216+D216-J216))</f>
        <v>0</v>
      </c>
      <c r="M216" s="3">
        <f>IF(Inputs!$B$28&lt;&gt;"Ready to model","PENDING INPUTS",MAX(0,C216+E216-K216))</f>
        <v>0</v>
      </c>
      <c r="N216" s="3">
        <f>IF(Inputs!$B$28&lt;&gt;"Ready to model","PENDING INPUTS",L216+M216)</f>
        <v>0</v>
      </c>
      <c r="O216" s="3">
        <f>IF(Inputs!$B$28&lt;&gt;"Ready to model","PENDING INPUTS",D216+E216+O215)</f>
        <v>4571.2099999999991</v>
      </c>
      <c r="P216" s="3">
        <f>IF(Inputs!$B$28&lt;&gt;"Ready to model","PENDING INPUTS",J216+K216+P215)</f>
        <v>14587.209999999995</v>
      </c>
    </row>
    <row r="217" spans="1:16" ht="27.95" customHeight="1" x14ac:dyDescent="0.25">
      <c r="A217">
        <v>213</v>
      </c>
      <c r="B217" s="3">
        <f>IF(Inputs!$B$28&lt;&gt;"Ready to model","PENDING INPUTS",L216)</f>
        <v>0</v>
      </c>
      <c r="C217" s="3">
        <f>IF(Inputs!$B$28&lt;&gt;"Ready to model","PENDING INPUTS",M216)</f>
        <v>0</v>
      </c>
      <c r="D217" s="3">
        <f>IF(Inputs!$B$28&lt;&gt;"Ready to model","PENDING INPUTS",ROUND(B217*(Inputs!$B$17)/12,2))</f>
        <v>0</v>
      </c>
      <c r="E217" s="3">
        <f>IF(Inputs!$B$28&lt;&gt;"Ready to model","PENDING INPUTS",ROUND(C217*Inputs!$B$5/12,2))</f>
        <v>0</v>
      </c>
      <c r="F217" s="3">
        <f>IF(Inputs!$B$28&lt;&gt;"Ready to model","PENDING INPUTS",MIN(B217+D217,IF(A217&gt;=Inputs!$B$18,B217+D217,ROUND(IF(Inputs!$B$17=0,Inputs!$B$8*(1+Inputs!$B$19*Inputs!$B$20)/Inputs!$B$18,-PMT(Inputs!$B$17/12,Inputs!$B$18,Inputs!$B$8*(1+Inputs!$B$19*Inputs!$B$20))),2))))</f>
        <v>0</v>
      </c>
      <c r="G217" s="3">
        <f>IF(Inputs!$B$28&lt;&gt;"Ready to model","PENDING INPUTS",MIN(C217+E217,Inputs!$B$9))</f>
        <v>0</v>
      </c>
      <c r="H217" s="3">
        <f>IF(Inputs!$B$28&lt;&gt;"Ready to model","PENDING INPUTS",F217+G217)</f>
        <v>0</v>
      </c>
      <c r="I217" s="3">
        <f>IF(Inputs!$B$28&lt;&gt;"Ready to model","PENDING INPUTS",MAX(0,F217+G217-H217))</f>
        <v>0</v>
      </c>
      <c r="J217" s="3">
        <f>IF(Inputs!$B$28&lt;&gt;"Ready to model","PENDING INPUTS",IF(F217+G217&gt;H217,IF(F217+G217=0,0,H217*F217/(F217+G217)),MIN(B217+D217,F217+MAX(0,H217-F217-G217-IF((Inputs!$B$17)&lt;Inputs!$B$5,C217+E217-G217,0)))))</f>
        <v>0</v>
      </c>
      <c r="K217" s="3">
        <f>IF(Inputs!$B$28&lt;&gt;"Ready to model","PENDING INPUTS",MIN(C217+E217,MAX(0,H217-J217)))</f>
        <v>0</v>
      </c>
      <c r="L217" s="3">
        <f>IF(Inputs!$B$28&lt;&gt;"Ready to model","PENDING INPUTS",MAX(0,B217+D217-J217))</f>
        <v>0</v>
      </c>
      <c r="M217" s="3">
        <f>IF(Inputs!$B$28&lt;&gt;"Ready to model","PENDING INPUTS",MAX(0,C217+E217-K217))</f>
        <v>0</v>
      </c>
      <c r="N217" s="3">
        <f>IF(Inputs!$B$28&lt;&gt;"Ready to model","PENDING INPUTS",L217+M217)</f>
        <v>0</v>
      </c>
      <c r="O217" s="3">
        <f>IF(Inputs!$B$28&lt;&gt;"Ready to model","PENDING INPUTS",D217+E217+O216)</f>
        <v>4571.2099999999991</v>
      </c>
      <c r="P217" s="3">
        <f>IF(Inputs!$B$28&lt;&gt;"Ready to model","PENDING INPUTS",J217+K217+P216)</f>
        <v>14587.209999999995</v>
      </c>
    </row>
    <row r="218" spans="1:16" ht="27.95" customHeight="1" x14ac:dyDescent="0.25">
      <c r="A218">
        <v>214</v>
      </c>
      <c r="B218" s="3">
        <f>IF(Inputs!$B$28&lt;&gt;"Ready to model","PENDING INPUTS",L217)</f>
        <v>0</v>
      </c>
      <c r="C218" s="3">
        <f>IF(Inputs!$B$28&lt;&gt;"Ready to model","PENDING INPUTS",M217)</f>
        <v>0</v>
      </c>
      <c r="D218" s="3">
        <f>IF(Inputs!$B$28&lt;&gt;"Ready to model","PENDING INPUTS",ROUND(B218*(Inputs!$B$17)/12,2))</f>
        <v>0</v>
      </c>
      <c r="E218" s="3">
        <f>IF(Inputs!$B$28&lt;&gt;"Ready to model","PENDING INPUTS",ROUND(C218*Inputs!$B$5/12,2))</f>
        <v>0</v>
      </c>
      <c r="F218" s="3">
        <f>IF(Inputs!$B$28&lt;&gt;"Ready to model","PENDING INPUTS",MIN(B218+D218,IF(A218&gt;=Inputs!$B$18,B218+D218,ROUND(IF(Inputs!$B$17=0,Inputs!$B$8*(1+Inputs!$B$19*Inputs!$B$20)/Inputs!$B$18,-PMT(Inputs!$B$17/12,Inputs!$B$18,Inputs!$B$8*(1+Inputs!$B$19*Inputs!$B$20))),2))))</f>
        <v>0</v>
      </c>
      <c r="G218" s="3">
        <f>IF(Inputs!$B$28&lt;&gt;"Ready to model","PENDING INPUTS",MIN(C218+E218,Inputs!$B$9))</f>
        <v>0</v>
      </c>
      <c r="H218" s="3">
        <f>IF(Inputs!$B$28&lt;&gt;"Ready to model","PENDING INPUTS",F218+G218)</f>
        <v>0</v>
      </c>
      <c r="I218" s="3">
        <f>IF(Inputs!$B$28&lt;&gt;"Ready to model","PENDING INPUTS",MAX(0,F218+G218-H218))</f>
        <v>0</v>
      </c>
      <c r="J218" s="3">
        <f>IF(Inputs!$B$28&lt;&gt;"Ready to model","PENDING INPUTS",IF(F218+G218&gt;H218,IF(F218+G218=0,0,H218*F218/(F218+G218)),MIN(B218+D218,F218+MAX(0,H218-F218-G218-IF((Inputs!$B$17)&lt;Inputs!$B$5,C218+E218-G218,0)))))</f>
        <v>0</v>
      </c>
      <c r="K218" s="3">
        <f>IF(Inputs!$B$28&lt;&gt;"Ready to model","PENDING INPUTS",MIN(C218+E218,MAX(0,H218-J218)))</f>
        <v>0</v>
      </c>
      <c r="L218" s="3">
        <f>IF(Inputs!$B$28&lt;&gt;"Ready to model","PENDING INPUTS",MAX(0,B218+D218-J218))</f>
        <v>0</v>
      </c>
      <c r="M218" s="3">
        <f>IF(Inputs!$B$28&lt;&gt;"Ready to model","PENDING INPUTS",MAX(0,C218+E218-K218))</f>
        <v>0</v>
      </c>
      <c r="N218" s="3">
        <f>IF(Inputs!$B$28&lt;&gt;"Ready to model","PENDING INPUTS",L218+M218)</f>
        <v>0</v>
      </c>
      <c r="O218" s="3">
        <f>IF(Inputs!$B$28&lt;&gt;"Ready to model","PENDING INPUTS",D218+E218+O217)</f>
        <v>4571.2099999999991</v>
      </c>
      <c r="P218" s="3">
        <f>IF(Inputs!$B$28&lt;&gt;"Ready to model","PENDING INPUTS",J218+K218+P217)</f>
        <v>14587.209999999995</v>
      </c>
    </row>
    <row r="219" spans="1:16" ht="27.95" customHeight="1" x14ac:dyDescent="0.25">
      <c r="A219">
        <v>215</v>
      </c>
      <c r="B219" s="3">
        <f>IF(Inputs!$B$28&lt;&gt;"Ready to model","PENDING INPUTS",L218)</f>
        <v>0</v>
      </c>
      <c r="C219" s="3">
        <f>IF(Inputs!$B$28&lt;&gt;"Ready to model","PENDING INPUTS",M218)</f>
        <v>0</v>
      </c>
      <c r="D219" s="3">
        <f>IF(Inputs!$B$28&lt;&gt;"Ready to model","PENDING INPUTS",ROUND(B219*(Inputs!$B$17)/12,2))</f>
        <v>0</v>
      </c>
      <c r="E219" s="3">
        <f>IF(Inputs!$B$28&lt;&gt;"Ready to model","PENDING INPUTS",ROUND(C219*Inputs!$B$5/12,2))</f>
        <v>0</v>
      </c>
      <c r="F219" s="3">
        <f>IF(Inputs!$B$28&lt;&gt;"Ready to model","PENDING INPUTS",MIN(B219+D219,IF(A219&gt;=Inputs!$B$18,B219+D219,ROUND(IF(Inputs!$B$17=0,Inputs!$B$8*(1+Inputs!$B$19*Inputs!$B$20)/Inputs!$B$18,-PMT(Inputs!$B$17/12,Inputs!$B$18,Inputs!$B$8*(1+Inputs!$B$19*Inputs!$B$20))),2))))</f>
        <v>0</v>
      </c>
      <c r="G219" s="3">
        <f>IF(Inputs!$B$28&lt;&gt;"Ready to model","PENDING INPUTS",MIN(C219+E219,Inputs!$B$9))</f>
        <v>0</v>
      </c>
      <c r="H219" s="3">
        <f>IF(Inputs!$B$28&lt;&gt;"Ready to model","PENDING INPUTS",F219+G219)</f>
        <v>0</v>
      </c>
      <c r="I219" s="3">
        <f>IF(Inputs!$B$28&lt;&gt;"Ready to model","PENDING INPUTS",MAX(0,F219+G219-H219))</f>
        <v>0</v>
      </c>
      <c r="J219" s="3">
        <f>IF(Inputs!$B$28&lt;&gt;"Ready to model","PENDING INPUTS",IF(F219+G219&gt;H219,IF(F219+G219=0,0,H219*F219/(F219+G219)),MIN(B219+D219,F219+MAX(0,H219-F219-G219-IF((Inputs!$B$17)&lt;Inputs!$B$5,C219+E219-G219,0)))))</f>
        <v>0</v>
      </c>
      <c r="K219" s="3">
        <f>IF(Inputs!$B$28&lt;&gt;"Ready to model","PENDING INPUTS",MIN(C219+E219,MAX(0,H219-J219)))</f>
        <v>0</v>
      </c>
      <c r="L219" s="3">
        <f>IF(Inputs!$B$28&lt;&gt;"Ready to model","PENDING INPUTS",MAX(0,B219+D219-J219))</f>
        <v>0</v>
      </c>
      <c r="M219" s="3">
        <f>IF(Inputs!$B$28&lt;&gt;"Ready to model","PENDING INPUTS",MAX(0,C219+E219-K219))</f>
        <v>0</v>
      </c>
      <c r="N219" s="3">
        <f>IF(Inputs!$B$28&lt;&gt;"Ready to model","PENDING INPUTS",L219+M219)</f>
        <v>0</v>
      </c>
      <c r="O219" s="3">
        <f>IF(Inputs!$B$28&lt;&gt;"Ready to model","PENDING INPUTS",D219+E219+O218)</f>
        <v>4571.2099999999991</v>
      </c>
      <c r="P219" s="3">
        <f>IF(Inputs!$B$28&lt;&gt;"Ready to model","PENDING INPUTS",J219+K219+P218)</f>
        <v>14587.209999999995</v>
      </c>
    </row>
    <row r="220" spans="1:16" ht="27.95" customHeight="1" x14ac:dyDescent="0.25">
      <c r="A220">
        <v>216</v>
      </c>
      <c r="B220" s="3">
        <f>IF(Inputs!$B$28&lt;&gt;"Ready to model","PENDING INPUTS",L219)</f>
        <v>0</v>
      </c>
      <c r="C220" s="3">
        <f>IF(Inputs!$B$28&lt;&gt;"Ready to model","PENDING INPUTS",M219)</f>
        <v>0</v>
      </c>
      <c r="D220" s="3">
        <f>IF(Inputs!$B$28&lt;&gt;"Ready to model","PENDING INPUTS",ROUND(B220*(Inputs!$B$17)/12,2))</f>
        <v>0</v>
      </c>
      <c r="E220" s="3">
        <f>IF(Inputs!$B$28&lt;&gt;"Ready to model","PENDING INPUTS",ROUND(C220*Inputs!$B$5/12,2))</f>
        <v>0</v>
      </c>
      <c r="F220" s="3">
        <f>IF(Inputs!$B$28&lt;&gt;"Ready to model","PENDING INPUTS",MIN(B220+D220,IF(A220&gt;=Inputs!$B$18,B220+D220,ROUND(IF(Inputs!$B$17=0,Inputs!$B$8*(1+Inputs!$B$19*Inputs!$B$20)/Inputs!$B$18,-PMT(Inputs!$B$17/12,Inputs!$B$18,Inputs!$B$8*(1+Inputs!$B$19*Inputs!$B$20))),2))))</f>
        <v>0</v>
      </c>
      <c r="G220" s="3">
        <f>IF(Inputs!$B$28&lt;&gt;"Ready to model","PENDING INPUTS",MIN(C220+E220,Inputs!$B$9))</f>
        <v>0</v>
      </c>
      <c r="H220" s="3">
        <f>IF(Inputs!$B$28&lt;&gt;"Ready to model","PENDING INPUTS",F220+G220)</f>
        <v>0</v>
      </c>
      <c r="I220" s="3">
        <f>IF(Inputs!$B$28&lt;&gt;"Ready to model","PENDING INPUTS",MAX(0,F220+G220-H220))</f>
        <v>0</v>
      </c>
      <c r="J220" s="3">
        <f>IF(Inputs!$B$28&lt;&gt;"Ready to model","PENDING INPUTS",IF(F220+G220&gt;H220,IF(F220+G220=0,0,H220*F220/(F220+G220)),MIN(B220+D220,F220+MAX(0,H220-F220-G220-IF((Inputs!$B$17)&lt;Inputs!$B$5,C220+E220-G220,0)))))</f>
        <v>0</v>
      </c>
      <c r="K220" s="3">
        <f>IF(Inputs!$B$28&lt;&gt;"Ready to model","PENDING INPUTS",MIN(C220+E220,MAX(0,H220-J220)))</f>
        <v>0</v>
      </c>
      <c r="L220" s="3">
        <f>IF(Inputs!$B$28&lt;&gt;"Ready to model","PENDING INPUTS",MAX(0,B220+D220-J220))</f>
        <v>0</v>
      </c>
      <c r="M220" s="3">
        <f>IF(Inputs!$B$28&lt;&gt;"Ready to model","PENDING INPUTS",MAX(0,C220+E220-K220))</f>
        <v>0</v>
      </c>
      <c r="N220" s="3">
        <f>IF(Inputs!$B$28&lt;&gt;"Ready to model","PENDING INPUTS",L220+M220)</f>
        <v>0</v>
      </c>
      <c r="O220" s="3">
        <f>IF(Inputs!$B$28&lt;&gt;"Ready to model","PENDING INPUTS",D220+E220+O219)</f>
        <v>4571.2099999999991</v>
      </c>
      <c r="P220" s="3">
        <f>IF(Inputs!$B$28&lt;&gt;"Ready to model","PENDING INPUTS",J220+K220+P219)</f>
        <v>14587.209999999995</v>
      </c>
    </row>
    <row r="221" spans="1:16" ht="27.95" customHeight="1" x14ac:dyDescent="0.25">
      <c r="A221">
        <v>217</v>
      </c>
      <c r="B221" s="3">
        <f>IF(Inputs!$B$28&lt;&gt;"Ready to model","PENDING INPUTS",L220)</f>
        <v>0</v>
      </c>
      <c r="C221" s="3">
        <f>IF(Inputs!$B$28&lt;&gt;"Ready to model","PENDING INPUTS",M220)</f>
        <v>0</v>
      </c>
      <c r="D221" s="3">
        <f>IF(Inputs!$B$28&lt;&gt;"Ready to model","PENDING INPUTS",ROUND(B221*(Inputs!$B$17)/12,2))</f>
        <v>0</v>
      </c>
      <c r="E221" s="3">
        <f>IF(Inputs!$B$28&lt;&gt;"Ready to model","PENDING INPUTS",ROUND(C221*Inputs!$B$5/12,2))</f>
        <v>0</v>
      </c>
      <c r="F221" s="3">
        <f>IF(Inputs!$B$28&lt;&gt;"Ready to model","PENDING INPUTS",MIN(B221+D221,IF(A221&gt;=Inputs!$B$18,B221+D221,ROUND(IF(Inputs!$B$17=0,Inputs!$B$8*(1+Inputs!$B$19*Inputs!$B$20)/Inputs!$B$18,-PMT(Inputs!$B$17/12,Inputs!$B$18,Inputs!$B$8*(1+Inputs!$B$19*Inputs!$B$20))),2))))</f>
        <v>0</v>
      </c>
      <c r="G221" s="3">
        <f>IF(Inputs!$B$28&lt;&gt;"Ready to model","PENDING INPUTS",MIN(C221+E221,Inputs!$B$9))</f>
        <v>0</v>
      </c>
      <c r="H221" s="3">
        <f>IF(Inputs!$B$28&lt;&gt;"Ready to model","PENDING INPUTS",F221+G221)</f>
        <v>0</v>
      </c>
      <c r="I221" s="3">
        <f>IF(Inputs!$B$28&lt;&gt;"Ready to model","PENDING INPUTS",MAX(0,F221+G221-H221))</f>
        <v>0</v>
      </c>
      <c r="J221" s="3">
        <f>IF(Inputs!$B$28&lt;&gt;"Ready to model","PENDING INPUTS",IF(F221+G221&gt;H221,IF(F221+G221=0,0,H221*F221/(F221+G221)),MIN(B221+D221,F221+MAX(0,H221-F221-G221-IF((Inputs!$B$17)&lt;Inputs!$B$5,C221+E221-G221,0)))))</f>
        <v>0</v>
      </c>
      <c r="K221" s="3">
        <f>IF(Inputs!$B$28&lt;&gt;"Ready to model","PENDING INPUTS",MIN(C221+E221,MAX(0,H221-J221)))</f>
        <v>0</v>
      </c>
      <c r="L221" s="3">
        <f>IF(Inputs!$B$28&lt;&gt;"Ready to model","PENDING INPUTS",MAX(0,B221+D221-J221))</f>
        <v>0</v>
      </c>
      <c r="M221" s="3">
        <f>IF(Inputs!$B$28&lt;&gt;"Ready to model","PENDING INPUTS",MAX(0,C221+E221-K221))</f>
        <v>0</v>
      </c>
      <c r="N221" s="3">
        <f>IF(Inputs!$B$28&lt;&gt;"Ready to model","PENDING INPUTS",L221+M221)</f>
        <v>0</v>
      </c>
      <c r="O221" s="3">
        <f>IF(Inputs!$B$28&lt;&gt;"Ready to model","PENDING INPUTS",D221+E221+O220)</f>
        <v>4571.2099999999991</v>
      </c>
      <c r="P221" s="3">
        <f>IF(Inputs!$B$28&lt;&gt;"Ready to model","PENDING INPUTS",J221+K221+P220)</f>
        <v>14587.209999999995</v>
      </c>
    </row>
    <row r="222" spans="1:16" ht="27.95" customHeight="1" x14ac:dyDescent="0.25">
      <c r="A222">
        <v>218</v>
      </c>
      <c r="B222" s="3">
        <f>IF(Inputs!$B$28&lt;&gt;"Ready to model","PENDING INPUTS",L221)</f>
        <v>0</v>
      </c>
      <c r="C222" s="3">
        <f>IF(Inputs!$B$28&lt;&gt;"Ready to model","PENDING INPUTS",M221)</f>
        <v>0</v>
      </c>
      <c r="D222" s="3">
        <f>IF(Inputs!$B$28&lt;&gt;"Ready to model","PENDING INPUTS",ROUND(B222*(Inputs!$B$17)/12,2))</f>
        <v>0</v>
      </c>
      <c r="E222" s="3">
        <f>IF(Inputs!$B$28&lt;&gt;"Ready to model","PENDING INPUTS",ROUND(C222*Inputs!$B$5/12,2))</f>
        <v>0</v>
      </c>
      <c r="F222" s="3">
        <f>IF(Inputs!$B$28&lt;&gt;"Ready to model","PENDING INPUTS",MIN(B222+D222,IF(A222&gt;=Inputs!$B$18,B222+D222,ROUND(IF(Inputs!$B$17=0,Inputs!$B$8*(1+Inputs!$B$19*Inputs!$B$20)/Inputs!$B$18,-PMT(Inputs!$B$17/12,Inputs!$B$18,Inputs!$B$8*(1+Inputs!$B$19*Inputs!$B$20))),2))))</f>
        <v>0</v>
      </c>
      <c r="G222" s="3">
        <f>IF(Inputs!$B$28&lt;&gt;"Ready to model","PENDING INPUTS",MIN(C222+E222,Inputs!$B$9))</f>
        <v>0</v>
      </c>
      <c r="H222" s="3">
        <f>IF(Inputs!$B$28&lt;&gt;"Ready to model","PENDING INPUTS",F222+G222)</f>
        <v>0</v>
      </c>
      <c r="I222" s="3">
        <f>IF(Inputs!$B$28&lt;&gt;"Ready to model","PENDING INPUTS",MAX(0,F222+G222-H222))</f>
        <v>0</v>
      </c>
      <c r="J222" s="3">
        <f>IF(Inputs!$B$28&lt;&gt;"Ready to model","PENDING INPUTS",IF(F222+G222&gt;H222,IF(F222+G222=0,0,H222*F222/(F222+G222)),MIN(B222+D222,F222+MAX(0,H222-F222-G222-IF((Inputs!$B$17)&lt;Inputs!$B$5,C222+E222-G222,0)))))</f>
        <v>0</v>
      </c>
      <c r="K222" s="3">
        <f>IF(Inputs!$B$28&lt;&gt;"Ready to model","PENDING INPUTS",MIN(C222+E222,MAX(0,H222-J222)))</f>
        <v>0</v>
      </c>
      <c r="L222" s="3">
        <f>IF(Inputs!$B$28&lt;&gt;"Ready to model","PENDING INPUTS",MAX(0,B222+D222-J222))</f>
        <v>0</v>
      </c>
      <c r="M222" s="3">
        <f>IF(Inputs!$B$28&lt;&gt;"Ready to model","PENDING INPUTS",MAX(0,C222+E222-K222))</f>
        <v>0</v>
      </c>
      <c r="N222" s="3">
        <f>IF(Inputs!$B$28&lt;&gt;"Ready to model","PENDING INPUTS",L222+M222)</f>
        <v>0</v>
      </c>
      <c r="O222" s="3">
        <f>IF(Inputs!$B$28&lt;&gt;"Ready to model","PENDING INPUTS",D222+E222+O221)</f>
        <v>4571.2099999999991</v>
      </c>
      <c r="P222" s="3">
        <f>IF(Inputs!$B$28&lt;&gt;"Ready to model","PENDING INPUTS",J222+K222+P221)</f>
        <v>14587.209999999995</v>
      </c>
    </row>
    <row r="223" spans="1:16" ht="27.95" customHeight="1" x14ac:dyDescent="0.25">
      <c r="A223">
        <v>219</v>
      </c>
      <c r="B223" s="3">
        <f>IF(Inputs!$B$28&lt;&gt;"Ready to model","PENDING INPUTS",L222)</f>
        <v>0</v>
      </c>
      <c r="C223" s="3">
        <f>IF(Inputs!$B$28&lt;&gt;"Ready to model","PENDING INPUTS",M222)</f>
        <v>0</v>
      </c>
      <c r="D223" s="3">
        <f>IF(Inputs!$B$28&lt;&gt;"Ready to model","PENDING INPUTS",ROUND(B223*(Inputs!$B$17)/12,2))</f>
        <v>0</v>
      </c>
      <c r="E223" s="3">
        <f>IF(Inputs!$B$28&lt;&gt;"Ready to model","PENDING INPUTS",ROUND(C223*Inputs!$B$5/12,2))</f>
        <v>0</v>
      </c>
      <c r="F223" s="3">
        <f>IF(Inputs!$B$28&lt;&gt;"Ready to model","PENDING INPUTS",MIN(B223+D223,IF(A223&gt;=Inputs!$B$18,B223+D223,ROUND(IF(Inputs!$B$17=0,Inputs!$B$8*(1+Inputs!$B$19*Inputs!$B$20)/Inputs!$B$18,-PMT(Inputs!$B$17/12,Inputs!$B$18,Inputs!$B$8*(1+Inputs!$B$19*Inputs!$B$20))),2))))</f>
        <v>0</v>
      </c>
      <c r="G223" s="3">
        <f>IF(Inputs!$B$28&lt;&gt;"Ready to model","PENDING INPUTS",MIN(C223+E223,Inputs!$B$9))</f>
        <v>0</v>
      </c>
      <c r="H223" s="3">
        <f>IF(Inputs!$B$28&lt;&gt;"Ready to model","PENDING INPUTS",F223+G223)</f>
        <v>0</v>
      </c>
      <c r="I223" s="3">
        <f>IF(Inputs!$B$28&lt;&gt;"Ready to model","PENDING INPUTS",MAX(0,F223+G223-H223))</f>
        <v>0</v>
      </c>
      <c r="J223" s="3">
        <f>IF(Inputs!$B$28&lt;&gt;"Ready to model","PENDING INPUTS",IF(F223+G223&gt;H223,IF(F223+G223=0,0,H223*F223/(F223+G223)),MIN(B223+D223,F223+MAX(0,H223-F223-G223-IF((Inputs!$B$17)&lt;Inputs!$B$5,C223+E223-G223,0)))))</f>
        <v>0</v>
      </c>
      <c r="K223" s="3">
        <f>IF(Inputs!$B$28&lt;&gt;"Ready to model","PENDING INPUTS",MIN(C223+E223,MAX(0,H223-J223)))</f>
        <v>0</v>
      </c>
      <c r="L223" s="3">
        <f>IF(Inputs!$B$28&lt;&gt;"Ready to model","PENDING INPUTS",MAX(0,B223+D223-J223))</f>
        <v>0</v>
      </c>
      <c r="M223" s="3">
        <f>IF(Inputs!$B$28&lt;&gt;"Ready to model","PENDING INPUTS",MAX(0,C223+E223-K223))</f>
        <v>0</v>
      </c>
      <c r="N223" s="3">
        <f>IF(Inputs!$B$28&lt;&gt;"Ready to model","PENDING INPUTS",L223+M223)</f>
        <v>0</v>
      </c>
      <c r="O223" s="3">
        <f>IF(Inputs!$B$28&lt;&gt;"Ready to model","PENDING INPUTS",D223+E223+O222)</f>
        <v>4571.2099999999991</v>
      </c>
      <c r="P223" s="3">
        <f>IF(Inputs!$B$28&lt;&gt;"Ready to model","PENDING INPUTS",J223+K223+P222)</f>
        <v>14587.209999999995</v>
      </c>
    </row>
    <row r="224" spans="1:16" ht="27.95" customHeight="1" x14ac:dyDescent="0.25">
      <c r="A224">
        <v>220</v>
      </c>
      <c r="B224" s="3">
        <f>IF(Inputs!$B$28&lt;&gt;"Ready to model","PENDING INPUTS",L223)</f>
        <v>0</v>
      </c>
      <c r="C224" s="3">
        <f>IF(Inputs!$B$28&lt;&gt;"Ready to model","PENDING INPUTS",M223)</f>
        <v>0</v>
      </c>
      <c r="D224" s="3">
        <f>IF(Inputs!$B$28&lt;&gt;"Ready to model","PENDING INPUTS",ROUND(B224*(Inputs!$B$17)/12,2))</f>
        <v>0</v>
      </c>
      <c r="E224" s="3">
        <f>IF(Inputs!$B$28&lt;&gt;"Ready to model","PENDING INPUTS",ROUND(C224*Inputs!$B$5/12,2))</f>
        <v>0</v>
      </c>
      <c r="F224" s="3">
        <f>IF(Inputs!$B$28&lt;&gt;"Ready to model","PENDING INPUTS",MIN(B224+D224,IF(A224&gt;=Inputs!$B$18,B224+D224,ROUND(IF(Inputs!$B$17=0,Inputs!$B$8*(1+Inputs!$B$19*Inputs!$B$20)/Inputs!$B$18,-PMT(Inputs!$B$17/12,Inputs!$B$18,Inputs!$B$8*(1+Inputs!$B$19*Inputs!$B$20))),2))))</f>
        <v>0</v>
      </c>
      <c r="G224" s="3">
        <f>IF(Inputs!$B$28&lt;&gt;"Ready to model","PENDING INPUTS",MIN(C224+E224,Inputs!$B$9))</f>
        <v>0</v>
      </c>
      <c r="H224" s="3">
        <f>IF(Inputs!$B$28&lt;&gt;"Ready to model","PENDING INPUTS",F224+G224)</f>
        <v>0</v>
      </c>
      <c r="I224" s="3">
        <f>IF(Inputs!$B$28&lt;&gt;"Ready to model","PENDING INPUTS",MAX(0,F224+G224-H224))</f>
        <v>0</v>
      </c>
      <c r="J224" s="3">
        <f>IF(Inputs!$B$28&lt;&gt;"Ready to model","PENDING INPUTS",IF(F224+G224&gt;H224,IF(F224+G224=0,0,H224*F224/(F224+G224)),MIN(B224+D224,F224+MAX(0,H224-F224-G224-IF((Inputs!$B$17)&lt;Inputs!$B$5,C224+E224-G224,0)))))</f>
        <v>0</v>
      </c>
      <c r="K224" s="3">
        <f>IF(Inputs!$B$28&lt;&gt;"Ready to model","PENDING INPUTS",MIN(C224+E224,MAX(0,H224-J224)))</f>
        <v>0</v>
      </c>
      <c r="L224" s="3">
        <f>IF(Inputs!$B$28&lt;&gt;"Ready to model","PENDING INPUTS",MAX(0,B224+D224-J224))</f>
        <v>0</v>
      </c>
      <c r="M224" s="3">
        <f>IF(Inputs!$B$28&lt;&gt;"Ready to model","PENDING INPUTS",MAX(0,C224+E224-K224))</f>
        <v>0</v>
      </c>
      <c r="N224" s="3">
        <f>IF(Inputs!$B$28&lt;&gt;"Ready to model","PENDING INPUTS",L224+M224)</f>
        <v>0</v>
      </c>
      <c r="O224" s="3">
        <f>IF(Inputs!$B$28&lt;&gt;"Ready to model","PENDING INPUTS",D224+E224+O223)</f>
        <v>4571.2099999999991</v>
      </c>
      <c r="P224" s="3">
        <f>IF(Inputs!$B$28&lt;&gt;"Ready to model","PENDING INPUTS",J224+K224+P223)</f>
        <v>14587.209999999995</v>
      </c>
    </row>
    <row r="225" spans="1:16" ht="27.95" customHeight="1" x14ac:dyDescent="0.25">
      <c r="A225">
        <v>221</v>
      </c>
      <c r="B225" s="3">
        <f>IF(Inputs!$B$28&lt;&gt;"Ready to model","PENDING INPUTS",L224)</f>
        <v>0</v>
      </c>
      <c r="C225" s="3">
        <f>IF(Inputs!$B$28&lt;&gt;"Ready to model","PENDING INPUTS",M224)</f>
        <v>0</v>
      </c>
      <c r="D225" s="3">
        <f>IF(Inputs!$B$28&lt;&gt;"Ready to model","PENDING INPUTS",ROUND(B225*(Inputs!$B$17)/12,2))</f>
        <v>0</v>
      </c>
      <c r="E225" s="3">
        <f>IF(Inputs!$B$28&lt;&gt;"Ready to model","PENDING INPUTS",ROUND(C225*Inputs!$B$5/12,2))</f>
        <v>0</v>
      </c>
      <c r="F225" s="3">
        <f>IF(Inputs!$B$28&lt;&gt;"Ready to model","PENDING INPUTS",MIN(B225+D225,IF(A225&gt;=Inputs!$B$18,B225+D225,ROUND(IF(Inputs!$B$17=0,Inputs!$B$8*(1+Inputs!$B$19*Inputs!$B$20)/Inputs!$B$18,-PMT(Inputs!$B$17/12,Inputs!$B$18,Inputs!$B$8*(1+Inputs!$B$19*Inputs!$B$20))),2))))</f>
        <v>0</v>
      </c>
      <c r="G225" s="3">
        <f>IF(Inputs!$B$28&lt;&gt;"Ready to model","PENDING INPUTS",MIN(C225+E225,Inputs!$B$9))</f>
        <v>0</v>
      </c>
      <c r="H225" s="3">
        <f>IF(Inputs!$B$28&lt;&gt;"Ready to model","PENDING INPUTS",F225+G225)</f>
        <v>0</v>
      </c>
      <c r="I225" s="3">
        <f>IF(Inputs!$B$28&lt;&gt;"Ready to model","PENDING INPUTS",MAX(0,F225+G225-H225))</f>
        <v>0</v>
      </c>
      <c r="J225" s="3">
        <f>IF(Inputs!$B$28&lt;&gt;"Ready to model","PENDING INPUTS",IF(F225+G225&gt;H225,IF(F225+G225=0,0,H225*F225/(F225+G225)),MIN(B225+D225,F225+MAX(0,H225-F225-G225-IF((Inputs!$B$17)&lt;Inputs!$B$5,C225+E225-G225,0)))))</f>
        <v>0</v>
      </c>
      <c r="K225" s="3">
        <f>IF(Inputs!$B$28&lt;&gt;"Ready to model","PENDING INPUTS",MIN(C225+E225,MAX(0,H225-J225)))</f>
        <v>0</v>
      </c>
      <c r="L225" s="3">
        <f>IF(Inputs!$B$28&lt;&gt;"Ready to model","PENDING INPUTS",MAX(0,B225+D225-J225))</f>
        <v>0</v>
      </c>
      <c r="M225" s="3">
        <f>IF(Inputs!$B$28&lt;&gt;"Ready to model","PENDING INPUTS",MAX(0,C225+E225-K225))</f>
        <v>0</v>
      </c>
      <c r="N225" s="3">
        <f>IF(Inputs!$B$28&lt;&gt;"Ready to model","PENDING INPUTS",L225+M225)</f>
        <v>0</v>
      </c>
      <c r="O225" s="3">
        <f>IF(Inputs!$B$28&lt;&gt;"Ready to model","PENDING INPUTS",D225+E225+O224)</f>
        <v>4571.2099999999991</v>
      </c>
      <c r="P225" s="3">
        <f>IF(Inputs!$B$28&lt;&gt;"Ready to model","PENDING INPUTS",J225+K225+P224)</f>
        <v>14587.209999999995</v>
      </c>
    </row>
    <row r="226" spans="1:16" ht="27.95" customHeight="1" x14ac:dyDescent="0.25">
      <c r="A226">
        <v>222</v>
      </c>
      <c r="B226" s="3">
        <f>IF(Inputs!$B$28&lt;&gt;"Ready to model","PENDING INPUTS",L225)</f>
        <v>0</v>
      </c>
      <c r="C226" s="3">
        <f>IF(Inputs!$B$28&lt;&gt;"Ready to model","PENDING INPUTS",M225)</f>
        <v>0</v>
      </c>
      <c r="D226" s="3">
        <f>IF(Inputs!$B$28&lt;&gt;"Ready to model","PENDING INPUTS",ROUND(B226*(Inputs!$B$17)/12,2))</f>
        <v>0</v>
      </c>
      <c r="E226" s="3">
        <f>IF(Inputs!$B$28&lt;&gt;"Ready to model","PENDING INPUTS",ROUND(C226*Inputs!$B$5/12,2))</f>
        <v>0</v>
      </c>
      <c r="F226" s="3">
        <f>IF(Inputs!$B$28&lt;&gt;"Ready to model","PENDING INPUTS",MIN(B226+D226,IF(A226&gt;=Inputs!$B$18,B226+D226,ROUND(IF(Inputs!$B$17=0,Inputs!$B$8*(1+Inputs!$B$19*Inputs!$B$20)/Inputs!$B$18,-PMT(Inputs!$B$17/12,Inputs!$B$18,Inputs!$B$8*(1+Inputs!$B$19*Inputs!$B$20))),2))))</f>
        <v>0</v>
      </c>
      <c r="G226" s="3">
        <f>IF(Inputs!$B$28&lt;&gt;"Ready to model","PENDING INPUTS",MIN(C226+E226,Inputs!$B$9))</f>
        <v>0</v>
      </c>
      <c r="H226" s="3">
        <f>IF(Inputs!$B$28&lt;&gt;"Ready to model","PENDING INPUTS",F226+G226)</f>
        <v>0</v>
      </c>
      <c r="I226" s="3">
        <f>IF(Inputs!$B$28&lt;&gt;"Ready to model","PENDING INPUTS",MAX(0,F226+G226-H226))</f>
        <v>0</v>
      </c>
      <c r="J226" s="3">
        <f>IF(Inputs!$B$28&lt;&gt;"Ready to model","PENDING INPUTS",IF(F226+G226&gt;H226,IF(F226+G226=0,0,H226*F226/(F226+G226)),MIN(B226+D226,F226+MAX(0,H226-F226-G226-IF((Inputs!$B$17)&lt;Inputs!$B$5,C226+E226-G226,0)))))</f>
        <v>0</v>
      </c>
      <c r="K226" s="3">
        <f>IF(Inputs!$B$28&lt;&gt;"Ready to model","PENDING INPUTS",MIN(C226+E226,MAX(0,H226-J226)))</f>
        <v>0</v>
      </c>
      <c r="L226" s="3">
        <f>IF(Inputs!$B$28&lt;&gt;"Ready to model","PENDING INPUTS",MAX(0,B226+D226-J226))</f>
        <v>0</v>
      </c>
      <c r="M226" s="3">
        <f>IF(Inputs!$B$28&lt;&gt;"Ready to model","PENDING INPUTS",MAX(0,C226+E226-K226))</f>
        <v>0</v>
      </c>
      <c r="N226" s="3">
        <f>IF(Inputs!$B$28&lt;&gt;"Ready to model","PENDING INPUTS",L226+M226)</f>
        <v>0</v>
      </c>
      <c r="O226" s="3">
        <f>IF(Inputs!$B$28&lt;&gt;"Ready to model","PENDING INPUTS",D226+E226+O225)</f>
        <v>4571.2099999999991</v>
      </c>
      <c r="P226" s="3">
        <f>IF(Inputs!$B$28&lt;&gt;"Ready to model","PENDING INPUTS",J226+K226+P225)</f>
        <v>14587.209999999995</v>
      </c>
    </row>
    <row r="227" spans="1:16" ht="27.95" customHeight="1" x14ac:dyDescent="0.25">
      <c r="A227">
        <v>223</v>
      </c>
      <c r="B227" s="3">
        <f>IF(Inputs!$B$28&lt;&gt;"Ready to model","PENDING INPUTS",L226)</f>
        <v>0</v>
      </c>
      <c r="C227" s="3">
        <f>IF(Inputs!$B$28&lt;&gt;"Ready to model","PENDING INPUTS",M226)</f>
        <v>0</v>
      </c>
      <c r="D227" s="3">
        <f>IF(Inputs!$B$28&lt;&gt;"Ready to model","PENDING INPUTS",ROUND(B227*(Inputs!$B$17)/12,2))</f>
        <v>0</v>
      </c>
      <c r="E227" s="3">
        <f>IF(Inputs!$B$28&lt;&gt;"Ready to model","PENDING INPUTS",ROUND(C227*Inputs!$B$5/12,2))</f>
        <v>0</v>
      </c>
      <c r="F227" s="3">
        <f>IF(Inputs!$B$28&lt;&gt;"Ready to model","PENDING INPUTS",MIN(B227+D227,IF(A227&gt;=Inputs!$B$18,B227+D227,ROUND(IF(Inputs!$B$17=0,Inputs!$B$8*(1+Inputs!$B$19*Inputs!$B$20)/Inputs!$B$18,-PMT(Inputs!$B$17/12,Inputs!$B$18,Inputs!$B$8*(1+Inputs!$B$19*Inputs!$B$20))),2))))</f>
        <v>0</v>
      </c>
      <c r="G227" s="3">
        <f>IF(Inputs!$B$28&lt;&gt;"Ready to model","PENDING INPUTS",MIN(C227+E227,Inputs!$B$9))</f>
        <v>0</v>
      </c>
      <c r="H227" s="3">
        <f>IF(Inputs!$B$28&lt;&gt;"Ready to model","PENDING INPUTS",F227+G227)</f>
        <v>0</v>
      </c>
      <c r="I227" s="3">
        <f>IF(Inputs!$B$28&lt;&gt;"Ready to model","PENDING INPUTS",MAX(0,F227+G227-H227))</f>
        <v>0</v>
      </c>
      <c r="J227" s="3">
        <f>IF(Inputs!$B$28&lt;&gt;"Ready to model","PENDING INPUTS",IF(F227+G227&gt;H227,IF(F227+G227=0,0,H227*F227/(F227+G227)),MIN(B227+D227,F227+MAX(0,H227-F227-G227-IF((Inputs!$B$17)&lt;Inputs!$B$5,C227+E227-G227,0)))))</f>
        <v>0</v>
      </c>
      <c r="K227" s="3">
        <f>IF(Inputs!$B$28&lt;&gt;"Ready to model","PENDING INPUTS",MIN(C227+E227,MAX(0,H227-J227)))</f>
        <v>0</v>
      </c>
      <c r="L227" s="3">
        <f>IF(Inputs!$B$28&lt;&gt;"Ready to model","PENDING INPUTS",MAX(0,B227+D227-J227))</f>
        <v>0</v>
      </c>
      <c r="M227" s="3">
        <f>IF(Inputs!$B$28&lt;&gt;"Ready to model","PENDING INPUTS",MAX(0,C227+E227-K227))</f>
        <v>0</v>
      </c>
      <c r="N227" s="3">
        <f>IF(Inputs!$B$28&lt;&gt;"Ready to model","PENDING INPUTS",L227+M227)</f>
        <v>0</v>
      </c>
      <c r="O227" s="3">
        <f>IF(Inputs!$B$28&lt;&gt;"Ready to model","PENDING INPUTS",D227+E227+O226)</f>
        <v>4571.2099999999991</v>
      </c>
      <c r="P227" s="3">
        <f>IF(Inputs!$B$28&lt;&gt;"Ready to model","PENDING INPUTS",J227+K227+P226)</f>
        <v>14587.209999999995</v>
      </c>
    </row>
    <row r="228" spans="1:16" ht="27.95" customHeight="1" x14ac:dyDescent="0.25">
      <c r="A228">
        <v>224</v>
      </c>
      <c r="B228" s="3">
        <f>IF(Inputs!$B$28&lt;&gt;"Ready to model","PENDING INPUTS",L227)</f>
        <v>0</v>
      </c>
      <c r="C228" s="3">
        <f>IF(Inputs!$B$28&lt;&gt;"Ready to model","PENDING INPUTS",M227)</f>
        <v>0</v>
      </c>
      <c r="D228" s="3">
        <f>IF(Inputs!$B$28&lt;&gt;"Ready to model","PENDING INPUTS",ROUND(B228*(Inputs!$B$17)/12,2))</f>
        <v>0</v>
      </c>
      <c r="E228" s="3">
        <f>IF(Inputs!$B$28&lt;&gt;"Ready to model","PENDING INPUTS",ROUND(C228*Inputs!$B$5/12,2))</f>
        <v>0</v>
      </c>
      <c r="F228" s="3">
        <f>IF(Inputs!$B$28&lt;&gt;"Ready to model","PENDING INPUTS",MIN(B228+D228,IF(A228&gt;=Inputs!$B$18,B228+D228,ROUND(IF(Inputs!$B$17=0,Inputs!$B$8*(1+Inputs!$B$19*Inputs!$B$20)/Inputs!$B$18,-PMT(Inputs!$B$17/12,Inputs!$B$18,Inputs!$B$8*(1+Inputs!$B$19*Inputs!$B$20))),2))))</f>
        <v>0</v>
      </c>
      <c r="G228" s="3">
        <f>IF(Inputs!$B$28&lt;&gt;"Ready to model","PENDING INPUTS",MIN(C228+E228,Inputs!$B$9))</f>
        <v>0</v>
      </c>
      <c r="H228" s="3">
        <f>IF(Inputs!$B$28&lt;&gt;"Ready to model","PENDING INPUTS",F228+G228)</f>
        <v>0</v>
      </c>
      <c r="I228" s="3">
        <f>IF(Inputs!$B$28&lt;&gt;"Ready to model","PENDING INPUTS",MAX(0,F228+G228-H228))</f>
        <v>0</v>
      </c>
      <c r="J228" s="3">
        <f>IF(Inputs!$B$28&lt;&gt;"Ready to model","PENDING INPUTS",IF(F228+G228&gt;H228,IF(F228+G228=0,0,H228*F228/(F228+G228)),MIN(B228+D228,F228+MAX(0,H228-F228-G228-IF((Inputs!$B$17)&lt;Inputs!$B$5,C228+E228-G228,0)))))</f>
        <v>0</v>
      </c>
      <c r="K228" s="3">
        <f>IF(Inputs!$B$28&lt;&gt;"Ready to model","PENDING INPUTS",MIN(C228+E228,MAX(0,H228-J228)))</f>
        <v>0</v>
      </c>
      <c r="L228" s="3">
        <f>IF(Inputs!$B$28&lt;&gt;"Ready to model","PENDING INPUTS",MAX(0,B228+D228-J228))</f>
        <v>0</v>
      </c>
      <c r="M228" s="3">
        <f>IF(Inputs!$B$28&lt;&gt;"Ready to model","PENDING INPUTS",MAX(0,C228+E228-K228))</f>
        <v>0</v>
      </c>
      <c r="N228" s="3">
        <f>IF(Inputs!$B$28&lt;&gt;"Ready to model","PENDING INPUTS",L228+M228)</f>
        <v>0</v>
      </c>
      <c r="O228" s="3">
        <f>IF(Inputs!$B$28&lt;&gt;"Ready to model","PENDING INPUTS",D228+E228+O227)</f>
        <v>4571.2099999999991</v>
      </c>
      <c r="P228" s="3">
        <f>IF(Inputs!$B$28&lt;&gt;"Ready to model","PENDING INPUTS",J228+K228+P227)</f>
        <v>14587.209999999995</v>
      </c>
    </row>
    <row r="229" spans="1:16" ht="27.95" customHeight="1" x14ac:dyDescent="0.25">
      <c r="A229">
        <v>225</v>
      </c>
      <c r="B229" s="3">
        <f>IF(Inputs!$B$28&lt;&gt;"Ready to model","PENDING INPUTS",L228)</f>
        <v>0</v>
      </c>
      <c r="C229" s="3">
        <f>IF(Inputs!$B$28&lt;&gt;"Ready to model","PENDING INPUTS",M228)</f>
        <v>0</v>
      </c>
      <c r="D229" s="3">
        <f>IF(Inputs!$B$28&lt;&gt;"Ready to model","PENDING INPUTS",ROUND(B229*(Inputs!$B$17)/12,2))</f>
        <v>0</v>
      </c>
      <c r="E229" s="3">
        <f>IF(Inputs!$B$28&lt;&gt;"Ready to model","PENDING INPUTS",ROUND(C229*Inputs!$B$5/12,2))</f>
        <v>0</v>
      </c>
      <c r="F229" s="3">
        <f>IF(Inputs!$B$28&lt;&gt;"Ready to model","PENDING INPUTS",MIN(B229+D229,IF(A229&gt;=Inputs!$B$18,B229+D229,ROUND(IF(Inputs!$B$17=0,Inputs!$B$8*(1+Inputs!$B$19*Inputs!$B$20)/Inputs!$B$18,-PMT(Inputs!$B$17/12,Inputs!$B$18,Inputs!$B$8*(1+Inputs!$B$19*Inputs!$B$20))),2))))</f>
        <v>0</v>
      </c>
      <c r="G229" s="3">
        <f>IF(Inputs!$B$28&lt;&gt;"Ready to model","PENDING INPUTS",MIN(C229+E229,Inputs!$B$9))</f>
        <v>0</v>
      </c>
      <c r="H229" s="3">
        <f>IF(Inputs!$B$28&lt;&gt;"Ready to model","PENDING INPUTS",F229+G229)</f>
        <v>0</v>
      </c>
      <c r="I229" s="3">
        <f>IF(Inputs!$B$28&lt;&gt;"Ready to model","PENDING INPUTS",MAX(0,F229+G229-H229))</f>
        <v>0</v>
      </c>
      <c r="J229" s="3">
        <f>IF(Inputs!$B$28&lt;&gt;"Ready to model","PENDING INPUTS",IF(F229+G229&gt;H229,IF(F229+G229=0,0,H229*F229/(F229+G229)),MIN(B229+D229,F229+MAX(0,H229-F229-G229-IF((Inputs!$B$17)&lt;Inputs!$B$5,C229+E229-G229,0)))))</f>
        <v>0</v>
      </c>
      <c r="K229" s="3">
        <f>IF(Inputs!$B$28&lt;&gt;"Ready to model","PENDING INPUTS",MIN(C229+E229,MAX(0,H229-J229)))</f>
        <v>0</v>
      </c>
      <c r="L229" s="3">
        <f>IF(Inputs!$B$28&lt;&gt;"Ready to model","PENDING INPUTS",MAX(0,B229+D229-J229))</f>
        <v>0</v>
      </c>
      <c r="M229" s="3">
        <f>IF(Inputs!$B$28&lt;&gt;"Ready to model","PENDING INPUTS",MAX(0,C229+E229-K229))</f>
        <v>0</v>
      </c>
      <c r="N229" s="3">
        <f>IF(Inputs!$B$28&lt;&gt;"Ready to model","PENDING INPUTS",L229+M229)</f>
        <v>0</v>
      </c>
      <c r="O229" s="3">
        <f>IF(Inputs!$B$28&lt;&gt;"Ready to model","PENDING INPUTS",D229+E229+O228)</f>
        <v>4571.2099999999991</v>
      </c>
      <c r="P229" s="3">
        <f>IF(Inputs!$B$28&lt;&gt;"Ready to model","PENDING INPUTS",J229+K229+P228)</f>
        <v>14587.209999999995</v>
      </c>
    </row>
    <row r="230" spans="1:16" ht="27.95" customHeight="1" x14ac:dyDescent="0.25">
      <c r="A230">
        <v>226</v>
      </c>
      <c r="B230" s="3">
        <f>IF(Inputs!$B$28&lt;&gt;"Ready to model","PENDING INPUTS",L229)</f>
        <v>0</v>
      </c>
      <c r="C230" s="3">
        <f>IF(Inputs!$B$28&lt;&gt;"Ready to model","PENDING INPUTS",M229)</f>
        <v>0</v>
      </c>
      <c r="D230" s="3">
        <f>IF(Inputs!$B$28&lt;&gt;"Ready to model","PENDING INPUTS",ROUND(B230*(Inputs!$B$17)/12,2))</f>
        <v>0</v>
      </c>
      <c r="E230" s="3">
        <f>IF(Inputs!$B$28&lt;&gt;"Ready to model","PENDING INPUTS",ROUND(C230*Inputs!$B$5/12,2))</f>
        <v>0</v>
      </c>
      <c r="F230" s="3">
        <f>IF(Inputs!$B$28&lt;&gt;"Ready to model","PENDING INPUTS",MIN(B230+D230,IF(A230&gt;=Inputs!$B$18,B230+D230,ROUND(IF(Inputs!$B$17=0,Inputs!$B$8*(1+Inputs!$B$19*Inputs!$B$20)/Inputs!$B$18,-PMT(Inputs!$B$17/12,Inputs!$B$18,Inputs!$B$8*(1+Inputs!$B$19*Inputs!$B$20))),2))))</f>
        <v>0</v>
      </c>
      <c r="G230" s="3">
        <f>IF(Inputs!$B$28&lt;&gt;"Ready to model","PENDING INPUTS",MIN(C230+E230,Inputs!$B$9))</f>
        <v>0</v>
      </c>
      <c r="H230" s="3">
        <f>IF(Inputs!$B$28&lt;&gt;"Ready to model","PENDING INPUTS",F230+G230)</f>
        <v>0</v>
      </c>
      <c r="I230" s="3">
        <f>IF(Inputs!$B$28&lt;&gt;"Ready to model","PENDING INPUTS",MAX(0,F230+G230-H230))</f>
        <v>0</v>
      </c>
      <c r="J230" s="3">
        <f>IF(Inputs!$B$28&lt;&gt;"Ready to model","PENDING INPUTS",IF(F230+G230&gt;H230,IF(F230+G230=0,0,H230*F230/(F230+G230)),MIN(B230+D230,F230+MAX(0,H230-F230-G230-IF((Inputs!$B$17)&lt;Inputs!$B$5,C230+E230-G230,0)))))</f>
        <v>0</v>
      </c>
      <c r="K230" s="3">
        <f>IF(Inputs!$B$28&lt;&gt;"Ready to model","PENDING INPUTS",MIN(C230+E230,MAX(0,H230-J230)))</f>
        <v>0</v>
      </c>
      <c r="L230" s="3">
        <f>IF(Inputs!$B$28&lt;&gt;"Ready to model","PENDING INPUTS",MAX(0,B230+D230-J230))</f>
        <v>0</v>
      </c>
      <c r="M230" s="3">
        <f>IF(Inputs!$B$28&lt;&gt;"Ready to model","PENDING INPUTS",MAX(0,C230+E230-K230))</f>
        <v>0</v>
      </c>
      <c r="N230" s="3">
        <f>IF(Inputs!$B$28&lt;&gt;"Ready to model","PENDING INPUTS",L230+M230)</f>
        <v>0</v>
      </c>
      <c r="O230" s="3">
        <f>IF(Inputs!$B$28&lt;&gt;"Ready to model","PENDING INPUTS",D230+E230+O229)</f>
        <v>4571.2099999999991</v>
      </c>
      <c r="P230" s="3">
        <f>IF(Inputs!$B$28&lt;&gt;"Ready to model","PENDING INPUTS",J230+K230+P229)</f>
        <v>14587.209999999995</v>
      </c>
    </row>
    <row r="231" spans="1:16" ht="27.95" customHeight="1" x14ac:dyDescent="0.25">
      <c r="A231">
        <v>227</v>
      </c>
      <c r="B231" s="3">
        <f>IF(Inputs!$B$28&lt;&gt;"Ready to model","PENDING INPUTS",L230)</f>
        <v>0</v>
      </c>
      <c r="C231" s="3">
        <f>IF(Inputs!$B$28&lt;&gt;"Ready to model","PENDING INPUTS",M230)</f>
        <v>0</v>
      </c>
      <c r="D231" s="3">
        <f>IF(Inputs!$B$28&lt;&gt;"Ready to model","PENDING INPUTS",ROUND(B231*(Inputs!$B$17)/12,2))</f>
        <v>0</v>
      </c>
      <c r="E231" s="3">
        <f>IF(Inputs!$B$28&lt;&gt;"Ready to model","PENDING INPUTS",ROUND(C231*Inputs!$B$5/12,2))</f>
        <v>0</v>
      </c>
      <c r="F231" s="3">
        <f>IF(Inputs!$B$28&lt;&gt;"Ready to model","PENDING INPUTS",MIN(B231+D231,IF(A231&gt;=Inputs!$B$18,B231+D231,ROUND(IF(Inputs!$B$17=0,Inputs!$B$8*(1+Inputs!$B$19*Inputs!$B$20)/Inputs!$B$18,-PMT(Inputs!$B$17/12,Inputs!$B$18,Inputs!$B$8*(1+Inputs!$B$19*Inputs!$B$20))),2))))</f>
        <v>0</v>
      </c>
      <c r="G231" s="3">
        <f>IF(Inputs!$B$28&lt;&gt;"Ready to model","PENDING INPUTS",MIN(C231+E231,Inputs!$B$9))</f>
        <v>0</v>
      </c>
      <c r="H231" s="3">
        <f>IF(Inputs!$B$28&lt;&gt;"Ready to model","PENDING INPUTS",F231+G231)</f>
        <v>0</v>
      </c>
      <c r="I231" s="3">
        <f>IF(Inputs!$B$28&lt;&gt;"Ready to model","PENDING INPUTS",MAX(0,F231+G231-H231))</f>
        <v>0</v>
      </c>
      <c r="J231" s="3">
        <f>IF(Inputs!$B$28&lt;&gt;"Ready to model","PENDING INPUTS",IF(F231+G231&gt;H231,IF(F231+G231=0,0,H231*F231/(F231+G231)),MIN(B231+D231,F231+MAX(0,H231-F231-G231-IF((Inputs!$B$17)&lt;Inputs!$B$5,C231+E231-G231,0)))))</f>
        <v>0</v>
      </c>
      <c r="K231" s="3">
        <f>IF(Inputs!$B$28&lt;&gt;"Ready to model","PENDING INPUTS",MIN(C231+E231,MAX(0,H231-J231)))</f>
        <v>0</v>
      </c>
      <c r="L231" s="3">
        <f>IF(Inputs!$B$28&lt;&gt;"Ready to model","PENDING INPUTS",MAX(0,B231+D231-J231))</f>
        <v>0</v>
      </c>
      <c r="M231" s="3">
        <f>IF(Inputs!$B$28&lt;&gt;"Ready to model","PENDING INPUTS",MAX(0,C231+E231-K231))</f>
        <v>0</v>
      </c>
      <c r="N231" s="3">
        <f>IF(Inputs!$B$28&lt;&gt;"Ready to model","PENDING INPUTS",L231+M231)</f>
        <v>0</v>
      </c>
      <c r="O231" s="3">
        <f>IF(Inputs!$B$28&lt;&gt;"Ready to model","PENDING INPUTS",D231+E231+O230)</f>
        <v>4571.2099999999991</v>
      </c>
      <c r="P231" s="3">
        <f>IF(Inputs!$B$28&lt;&gt;"Ready to model","PENDING INPUTS",J231+K231+P230)</f>
        <v>14587.209999999995</v>
      </c>
    </row>
    <row r="232" spans="1:16" ht="27.95" customHeight="1" x14ac:dyDescent="0.25">
      <c r="A232">
        <v>228</v>
      </c>
      <c r="B232" s="3">
        <f>IF(Inputs!$B$28&lt;&gt;"Ready to model","PENDING INPUTS",L231)</f>
        <v>0</v>
      </c>
      <c r="C232" s="3">
        <f>IF(Inputs!$B$28&lt;&gt;"Ready to model","PENDING INPUTS",M231)</f>
        <v>0</v>
      </c>
      <c r="D232" s="3">
        <f>IF(Inputs!$B$28&lt;&gt;"Ready to model","PENDING INPUTS",ROUND(B232*(Inputs!$B$17)/12,2))</f>
        <v>0</v>
      </c>
      <c r="E232" s="3">
        <f>IF(Inputs!$B$28&lt;&gt;"Ready to model","PENDING INPUTS",ROUND(C232*Inputs!$B$5/12,2))</f>
        <v>0</v>
      </c>
      <c r="F232" s="3">
        <f>IF(Inputs!$B$28&lt;&gt;"Ready to model","PENDING INPUTS",MIN(B232+D232,IF(A232&gt;=Inputs!$B$18,B232+D232,ROUND(IF(Inputs!$B$17=0,Inputs!$B$8*(1+Inputs!$B$19*Inputs!$B$20)/Inputs!$B$18,-PMT(Inputs!$B$17/12,Inputs!$B$18,Inputs!$B$8*(1+Inputs!$B$19*Inputs!$B$20))),2))))</f>
        <v>0</v>
      </c>
      <c r="G232" s="3">
        <f>IF(Inputs!$B$28&lt;&gt;"Ready to model","PENDING INPUTS",MIN(C232+E232,Inputs!$B$9))</f>
        <v>0</v>
      </c>
      <c r="H232" s="3">
        <f>IF(Inputs!$B$28&lt;&gt;"Ready to model","PENDING INPUTS",F232+G232)</f>
        <v>0</v>
      </c>
      <c r="I232" s="3">
        <f>IF(Inputs!$B$28&lt;&gt;"Ready to model","PENDING INPUTS",MAX(0,F232+G232-H232))</f>
        <v>0</v>
      </c>
      <c r="J232" s="3">
        <f>IF(Inputs!$B$28&lt;&gt;"Ready to model","PENDING INPUTS",IF(F232+G232&gt;H232,IF(F232+G232=0,0,H232*F232/(F232+G232)),MIN(B232+D232,F232+MAX(0,H232-F232-G232-IF((Inputs!$B$17)&lt;Inputs!$B$5,C232+E232-G232,0)))))</f>
        <v>0</v>
      </c>
      <c r="K232" s="3">
        <f>IF(Inputs!$B$28&lt;&gt;"Ready to model","PENDING INPUTS",MIN(C232+E232,MAX(0,H232-J232)))</f>
        <v>0</v>
      </c>
      <c r="L232" s="3">
        <f>IF(Inputs!$B$28&lt;&gt;"Ready to model","PENDING INPUTS",MAX(0,B232+D232-J232))</f>
        <v>0</v>
      </c>
      <c r="M232" s="3">
        <f>IF(Inputs!$B$28&lt;&gt;"Ready to model","PENDING INPUTS",MAX(0,C232+E232-K232))</f>
        <v>0</v>
      </c>
      <c r="N232" s="3">
        <f>IF(Inputs!$B$28&lt;&gt;"Ready to model","PENDING INPUTS",L232+M232)</f>
        <v>0</v>
      </c>
      <c r="O232" s="3">
        <f>IF(Inputs!$B$28&lt;&gt;"Ready to model","PENDING INPUTS",D232+E232+O231)</f>
        <v>4571.2099999999991</v>
      </c>
      <c r="P232" s="3">
        <f>IF(Inputs!$B$28&lt;&gt;"Ready to model","PENDING INPUTS",J232+K232+P231)</f>
        <v>14587.209999999995</v>
      </c>
    </row>
    <row r="233" spans="1:16" ht="27.95" customHeight="1" x14ac:dyDescent="0.25">
      <c r="A233">
        <v>229</v>
      </c>
      <c r="B233" s="3">
        <f>IF(Inputs!$B$28&lt;&gt;"Ready to model","PENDING INPUTS",L232)</f>
        <v>0</v>
      </c>
      <c r="C233" s="3">
        <f>IF(Inputs!$B$28&lt;&gt;"Ready to model","PENDING INPUTS",M232)</f>
        <v>0</v>
      </c>
      <c r="D233" s="3">
        <f>IF(Inputs!$B$28&lt;&gt;"Ready to model","PENDING INPUTS",ROUND(B233*(Inputs!$B$17)/12,2))</f>
        <v>0</v>
      </c>
      <c r="E233" s="3">
        <f>IF(Inputs!$B$28&lt;&gt;"Ready to model","PENDING INPUTS",ROUND(C233*Inputs!$B$5/12,2))</f>
        <v>0</v>
      </c>
      <c r="F233" s="3">
        <f>IF(Inputs!$B$28&lt;&gt;"Ready to model","PENDING INPUTS",MIN(B233+D233,IF(A233&gt;=Inputs!$B$18,B233+D233,ROUND(IF(Inputs!$B$17=0,Inputs!$B$8*(1+Inputs!$B$19*Inputs!$B$20)/Inputs!$B$18,-PMT(Inputs!$B$17/12,Inputs!$B$18,Inputs!$B$8*(1+Inputs!$B$19*Inputs!$B$20))),2))))</f>
        <v>0</v>
      </c>
      <c r="G233" s="3">
        <f>IF(Inputs!$B$28&lt;&gt;"Ready to model","PENDING INPUTS",MIN(C233+E233,Inputs!$B$9))</f>
        <v>0</v>
      </c>
      <c r="H233" s="3">
        <f>IF(Inputs!$B$28&lt;&gt;"Ready to model","PENDING INPUTS",F233+G233)</f>
        <v>0</v>
      </c>
      <c r="I233" s="3">
        <f>IF(Inputs!$B$28&lt;&gt;"Ready to model","PENDING INPUTS",MAX(0,F233+G233-H233))</f>
        <v>0</v>
      </c>
      <c r="J233" s="3">
        <f>IF(Inputs!$B$28&lt;&gt;"Ready to model","PENDING INPUTS",IF(F233+G233&gt;H233,IF(F233+G233=0,0,H233*F233/(F233+G233)),MIN(B233+D233,F233+MAX(0,H233-F233-G233-IF((Inputs!$B$17)&lt;Inputs!$B$5,C233+E233-G233,0)))))</f>
        <v>0</v>
      </c>
      <c r="K233" s="3">
        <f>IF(Inputs!$B$28&lt;&gt;"Ready to model","PENDING INPUTS",MIN(C233+E233,MAX(0,H233-J233)))</f>
        <v>0</v>
      </c>
      <c r="L233" s="3">
        <f>IF(Inputs!$B$28&lt;&gt;"Ready to model","PENDING INPUTS",MAX(0,B233+D233-J233))</f>
        <v>0</v>
      </c>
      <c r="M233" s="3">
        <f>IF(Inputs!$B$28&lt;&gt;"Ready to model","PENDING INPUTS",MAX(0,C233+E233-K233))</f>
        <v>0</v>
      </c>
      <c r="N233" s="3">
        <f>IF(Inputs!$B$28&lt;&gt;"Ready to model","PENDING INPUTS",L233+M233)</f>
        <v>0</v>
      </c>
      <c r="O233" s="3">
        <f>IF(Inputs!$B$28&lt;&gt;"Ready to model","PENDING INPUTS",D233+E233+O232)</f>
        <v>4571.2099999999991</v>
      </c>
      <c r="P233" s="3">
        <f>IF(Inputs!$B$28&lt;&gt;"Ready to model","PENDING INPUTS",J233+K233+P232)</f>
        <v>14587.209999999995</v>
      </c>
    </row>
    <row r="234" spans="1:16" ht="27.95" customHeight="1" x14ac:dyDescent="0.25">
      <c r="A234">
        <v>230</v>
      </c>
      <c r="B234" s="3">
        <f>IF(Inputs!$B$28&lt;&gt;"Ready to model","PENDING INPUTS",L233)</f>
        <v>0</v>
      </c>
      <c r="C234" s="3">
        <f>IF(Inputs!$B$28&lt;&gt;"Ready to model","PENDING INPUTS",M233)</f>
        <v>0</v>
      </c>
      <c r="D234" s="3">
        <f>IF(Inputs!$B$28&lt;&gt;"Ready to model","PENDING INPUTS",ROUND(B234*(Inputs!$B$17)/12,2))</f>
        <v>0</v>
      </c>
      <c r="E234" s="3">
        <f>IF(Inputs!$B$28&lt;&gt;"Ready to model","PENDING INPUTS",ROUND(C234*Inputs!$B$5/12,2))</f>
        <v>0</v>
      </c>
      <c r="F234" s="3">
        <f>IF(Inputs!$B$28&lt;&gt;"Ready to model","PENDING INPUTS",MIN(B234+D234,IF(A234&gt;=Inputs!$B$18,B234+D234,ROUND(IF(Inputs!$B$17=0,Inputs!$B$8*(1+Inputs!$B$19*Inputs!$B$20)/Inputs!$B$18,-PMT(Inputs!$B$17/12,Inputs!$B$18,Inputs!$B$8*(1+Inputs!$B$19*Inputs!$B$20))),2))))</f>
        <v>0</v>
      </c>
      <c r="G234" s="3">
        <f>IF(Inputs!$B$28&lt;&gt;"Ready to model","PENDING INPUTS",MIN(C234+E234,Inputs!$B$9))</f>
        <v>0</v>
      </c>
      <c r="H234" s="3">
        <f>IF(Inputs!$B$28&lt;&gt;"Ready to model","PENDING INPUTS",F234+G234)</f>
        <v>0</v>
      </c>
      <c r="I234" s="3">
        <f>IF(Inputs!$B$28&lt;&gt;"Ready to model","PENDING INPUTS",MAX(0,F234+G234-H234))</f>
        <v>0</v>
      </c>
      <c r="J234" s="3">
        <f>IF(Inputs!$B$28&lt;&gt;"Ready to model","PENDING INPUTS",IF(F234+G234&gt;H234,IF(F234+G234=0,0,H234*F234/(F234+G234)),MIN(B234+D234,F234+MAX(0,H234-F234-G234-IF((Inputs!$B$17)&lt;Inputs!$B$5,C234+E234-G234,0)))))</f>
        <v>0</v>
      </c>
      <c r="K234" s="3">
        <f>IF(Inputs!$B$28&lt;&gt;"Ready to model","PENDING INPUTS",MIN(C234+E234,MAX(0,H234-J234)))</f>
        <v>0</v>
      </c>
      <c r="L234" s="3">
        <f>IF(Inputs!$B$28&lt;&gt;"Ready to model","PENDING INPUTS",MAX(0,B234+D234-J234))</f>
        <v>0</v>
      </c>
      <c r="M234" s="3">
        <f>IF(Inputs!$B$28&lt;&gt;"Ready to model","PENDING INPUTS",MAX(0,C234+E234-K234))</f>
        <v>0</v>
      </c>
      <c r="N234" s="3">
        <f>IF(Inputs!$B$28&lt;&gt;"Ready to model","PENDING INPUTS",L234+M234)</f>
        <v>0</v>
      </c>
      <c r="O234" s="3">
        <f>IF(Inputs!$B$28&lt;&gt;"Ready to model","PENDING INPUTS",D234+E234+O233)</f>
        <v>4571.2099999999991</v>
      </c>
      <c r="P234" s="3">
        <f>IF(Inputs!$B$28&lt;&gt;"Ready to model","PENDING INPUTS",J234+K234+P233)</f>
        <v>14587.209999999995</v>
      </c>
    </row>
    <row r="235" spans="1:16" ht="27.95" customHeight="1" x14ac:dyDescent="0.25">
      <c r="A235">
        <v>231</v>
      </c>
      <c r="B235" s="3">
        <f>IF(Inputs!$B$28&lt;&gt;"Ready to model","PENDING INPUTS",L234)</f>
        <v>0</v>
      </c>
      <c r="C235" s="3">
        <f>IF(Inputs!$B$28&lt;&gt;"Ready to model","PENDING INPUTS",M234)</f>
        <v>0</v>
      </c>
      <c r="D235" s="3">
        <f>IF(Inputs!$B$28&lt;&gt;"Ready to model","PENDING INPUTS",ROUND(B235*(Inputs!$B$17)/12,2))</f>
        <v>0</v>
      </c>
      <c r="E235" s="3">
        <f>IF(Inputs!$B$28&lt;&gt;"Ready to model","PENDING INPUTS",ROUND(C235*Inputs!$B$5/12,2))</f>
        <v>0</v>
      </c>
      <c r="F235" s="3">
        <f>IF(Inputs!$B$28&lt;&gt;"Ready to model","PENDING INPUTS",MIN(B235+D235,IF(A235&gt;=Inputs!$B$18,B235+D235,ROUND(IF(Inputs!$B$17=0,Inputs!$B$8*(1+Inputs!$B$19*Inputs!$B$20)/Inputs!$B$18,-PMT(Inputs!$B$17/12,Inputs!$B$18,Inputs!$B$8*(1+Inputs!$B$19*Inputs!$B$20))),2))))</f>
        <v>0</v>
      </c>
      <c r="G235" s="3">
        <f>IF(Inputs!$B$28&lt;&gt;"Ready to model","PENDING INPUTS",MIN(C235+E235,Inputs!$B$9))</f>
        <v>0</v>
      </c>
      <c r="H235" s="3">
        <f>IF(Inputs!$B$28&lt;&gt;"Ready to model","PENDING INPUTS",F235+G235)</f>
        <v>0</v>
      </c>
      <c r="I235" s="3">
        <f>IF(Inputs!$B$28&lt;&gt;"Ready to model","PENDING INPUTS",MAX(0,F235+G235-H235))</f>
        <v>0</v>
      </c>
      <c r="J235" s="3">
        <f>IF(Inputs!$B$28&lt;&gt;"Ready to model","PENDING INPUTS",IF(F235+G235&gt;H235,IF(F235+G235=0,0,H235*F235/(F235+G235)),MIN(B235+D235,F235+MAX(0,H235-F235-G235-IF((Inputs!$B$17)&lt;Inputs!$B$5,C235+E235-G235,0)))))</f>
        <v>0</v>
      </c>
      <c r="K235" s="3">
        <f>IF(Inputs!$B$28&lt;&gt;"Ready to model","PENDING INPUTS",MIN(C235+E235,MAX(0,H235-J235)))</f>
        <v>0</v>
      </c>
      <c r="L235" s="3">
        <f>IF(Inputs!$B$28&lt;&gt;"Ready to model","PENDING INPUTS",MAX(0,B235+D235-J235))</f>
        <v>0</v>
      </c>
      <c r="M235" s="3">
        <f>IF(Inputs!$B$28&lt;&gt;"Ready to model","PENDING INPUTS",MAX(0,C235+E235-K235))</f>
        <v>0</v>
      </c>
      <c r="N235" s="3">
        <f>IF(Inputs!$B$28&lt;&gt;"Ready to model","PENDING INPUTS",L235+M235)</f>
        <v>0</v>
      </c>
      <c r="O235" s="3">
        <f>IF(Inputs!$B$28&lt;&gt;"Ready to model","PENDING INPUTS",D235+E235+O234)</f>
        <v>4571.2099999999991</v>
      </c>
      <c r="P235" s="3">
        <f>IF(Inputs!$B$28&lt;&gt;"Ready to model","PENDING INPUTS",J235+K235+P234)</f>
        <v>14587.209999999995</v>
      </c>
    </row>
    <row r="236" spans="1:16" ht="27.95" customHeight="1" x14ac:dyDescent="0.25">
      <c r="A236">
        <v>232</v>
      </c>
      <c r="B236" s="3">
        <f>IF(Inputs!$B$28&lt;&gt;"Ready to model","PENDING INPUTS",L235)</f>
        <v>0</v>
      </c>
      <c r="C236" s="3">
        <f>IF(Inputs!$B$28&lt;&gt;"Ready to model","PENDING INPUTS",M235)</f>
        <v>0</v>
      </c>
      <c r="D236" s="3">
        <f>IF(Inputs!$B$28&lt;&gt;"Ready to model","PENDING INPUTS",ROUND(B236*(Inputs!$B$17)/12,2))</f>
        <v>0</v>
      </c>
      <c r="E236" s="3">
        <f>IF(Inputs!$B$28&lt;&gt;"Ready to model","PENDING INPUTS",ROUND(C236*Inputs!$B$5/12,2))</f>
        <v>0</v>
      </c>
      <c r="F236" s="3">
        <f>IF(Inputs!$B$28&lt;&gt;"Ready to model","PENDING INPUTS",MIN(B236+D236,IF(A236&gt;=Inputs!$B$18,B236+D236,ROUND(IF(Inputs!$B$17=0,Inputs!$B$8*(1+Inputs!$B$19*Inputs!$B$20)/Inputs!$B$18,-PMT(Inputs!$B$17/12,Inputs!$B$18,Inputs!$B$8*(1+Inputs!$B$19*Inputs!$B$20))),2))))</f>
        <v>0</v>
      </c>
      <c r="G236" s="3">
        <f>IF(Inputs!$B$28&lt;&gt;"Ready to model","PENDING INPUTS",MIN(C236+E236,Inputs!$B$9))</f>
        <v>0</v>
      </c>
      <c r="H236" s="3">
        <f>IF(Inputs!$B$28&lt;&gt;"Ready to model","PENDING INPUTS",F236+G236)</f>
        <v>0</v>
      </c>
      <c r="I236" s="3">
        <f>IF(Inputs!$B$28&lt;&gt;"Ready to model","PENDING INPUTS",MAX(0,F236+G236-H236))</f>
        <v>0</v>
      </c>
      <c r="J236" s="3">
        <f>IF(Inputs!$B$28&lt;&gt;"Ready to model","PENDING INPUTS",IF(F236+G236&gt;H236,IF(F236+G236=0,0,H236*F236/(F236+G236)),MIN(B236+D236,F236+MAX(0,H236-F236-G236-IF((Inputs!$B$17)&lt;Inputs!$B$5,C236+E236-G236,0)))))</f>
        <v>0</v>
      </c>
      <c r="K236" s="3">
        <f>IF(Inputs!$B$28&lt;&gt;"Ready to model","PENDING INPUTS",MIN(C236+E236,MAX(0,H236-J236)))</f>
        <v>0</v>
      </c>
      <c r="L236" s="3">
        <f>IF(Inputs!$B$28&lt;&gt;"Ready to model","PENDING INPUTS",MAX(0,B236+D236-J236))</f>
        <v>0</v>
      </c>
      <c r="M236" s="3">
        <f>IF(Inputs!$B$28&lt;&gt;"Ready to model","PENDING INPUTS",MAX(0,C236+E236-K236))</f>
        <v>0</v>
      </c>
      <c r="N236" s="3">
        <f>IF(Inputs!$B$28&lt;&gt;"Ready to model","PENDING INPUTS",L236+M236)</f>
        <v>0</v>
      </c>
      <c r="O236" s="3">
        <f>IF(Inputs!$B$28&lt;&gt;"Ready to model","PENDING INPUTS",D236+E236+O235)</f>
        <v>4571.2099999999991</v>
      </c>
      <c r="P236" s="3">
        <f>IF(Inputs!$B$28&lt;&gt;"Ready to model","PENDING INPUTS",J236+K236+P235)</f>
        <v>14587.209999999995</v>
      </c>
    </row>
    <row r="237" spans="1:16" ht="27.95" customHeight="1" x14ac:dyDescent="0.25">
      <c r="A237">
        <v>233</v>
      </c>
      <c r="B237" s="3">
        <f>IF(Inputs!$B$28&lt;&gt;"Ready to model","PENDING INPUTS",L236)</f>
        <v>0</v>
      </c>
      <c r="C237" s="3">
        <f>IF(Inputs!$B$28&lt;&gt;"Ready to model","PENDING INPUTS",M236)</f>
        <v>0</v>
      </c>
      <c r="D237" s="3">
        <f>IF(Inputs!$B$28&lt;&gt;"Ready to model","PENDING INPUTS",ROUND(B237*(Inputs!$B$17)/12,2))</f>
        <v>0</v>
      </c>
      <c r="E237" s="3">
        <f>IF(Inputs!$B$28&lt;&gt;"Ready to model","PENDING INPUTS",ROUND(C237*Inputs!$B$5/12,2))</f>
        <v>0</v>
      </c>
      <c r="F237" s="3">
        <f>IF(Inputs!$B$28&lt;&gt;"Ready to model","PENDING INPUTS",MIN(B237+D237,IF(A237&gt;=Inputs!$B$18,B237+D237,ROUND(IF(Inputs!$B$17=0,Inputs!$B$8*(1+Inputs!$B$19*Inputs!$B$20)/Inputs!$B$18,-PMT(Inputs!$B$17/12,Inputs!$B$18,Inputs!$B$8*(1+Inputs!$B$19*Inputs!$B$20))),2))))</f>
        <v>0</v>
      </c>
      <c r="G237" s="3">
        <f>IF(Inputs!$B$28&lt;&gt;"Ready to model","PENDING INPUTS",MIN(C237+E237,Inputs!$B$9))</f>
        <v>0</v>
      </c>
      <c r="H237" s="3">
        <f>IF(Inputs!$B$28&lt;&gt;"Ready to model","PENDING INPUTS",F237+G237)</f>
        <v>0</v>
      </c>
      <c r="I237" s="3">
        <f>IF(Inputs!$B$28&lt;&gt;"Ready to model","PENDING INPUTS",MAX(0,F237+G237-H237))</f>
        <v>0</v>
      </c>
      <c r="J237" s="3">
        <f>IF(Inputs!$B$28&lt;&gt;"Ready to model","PENDING INPUTS",IF(F237+G237&gt;H237,IF(F237+G237=0,0,H237*F237/(F237+G237)),MIN(B237+D237,F237+MAX(0,H237-F237-G237-IF((Inputs!$B$17)&lt;Inputs!$B$5,C237+E237-G237,0)))))</f>
        <v>0</v>
      </c>
      <c r="K237" s="3">
        <f>IF(Inputs!$B$28&lt;&gt;"Ready to model","PENDING INPUTS",MIN(C237+E237,MAX(0,H237-J237)))</f>
        <v>0</v>
      </c>
      <c r="L237" s="3">
        <f>IF(Inputs!$B$28&lt;&gt;"Ready to model","PENDING INPUTS",MAX(0,B237+D237-J237))</f>
        <v>0</v>
      </c>
      <c r="M237" s="3">
        <f>IF(Inputs!$B$28&lt;&gt;"Ready to model","PENDING INPUTS",MAX(0,C237+E237-K237))</f>
        <v>0</v>
      </c>
      <c r="N237" s="3">
        <f>IF(Inputs!$B$28&lt;&gt;"Ready to model","PENDING INPUTS",L237+M237)</f>
        <v>0</v>
      </c>
      <c r="O237" s="3">
        <f>IF(Inputs!$B$28&lt;&gt;"Ready to model","PENDING INPUTS",D237+E237+O236)</f>
        <v>4571.2099999999991</v>
      </c>
      <c r="P237" s="3">
        <f>IF(Inputs!$B$28&lt;&gt;"Ready to model","PENDING INPUTS",J237+K237+P236)</f>
        <v>14587.209999999995</v>
      </c>
    </row>
    <row r="238" spans="1:16" ht="27.95" customHeight="1" x14ac:dyDescent="0.25">
      <c r="A238">
        <v>234</v>
      </c>
      <c r="B238" s="3">
        <f>IF(Inputs!$B$28&lt;&gt;"Ready to model","PENDING INPUTS",L237)</f>
        <v>0</v>
      </c>
      <c r="C238" s="3">
        <f>IF(Inputs!$B$28&lt;&gt;"Ready to model","PENDING INPUTS",M237)</f>
        <v>0</v>
      </c>
      <c r="D238" s="3">
        <f>IF(Inputs!$B$28&lt;&gt;"Ready to model","PENDING INPUTS",ROUND(B238*(Inputs!$B$17)/12,2))</f>
        <v>0</v>
      </c>
      <c r="E238" s="3">
        <f>IF(Inputs!$B$28&lt;&gt;"Ready to model","PENDING INPUTS",ROUND(C238*Inputs!$B$5/12,2))</f>
        <v>0</v>
      </c>
      <c r="F238" s="3">
        <f>IF(Inputs!$B$28&lt;&gt;"Ready to model","PENDING INPUTS",MIN(B238+D238,IF(A238&gt;=Inputs!$B$18,B238+D238,ROUND(IF(Inputs!$B$17=0,Inputs!$B$8*(1+Inputs!$B$19*Inputs!$B$20)/Inputs!$B$18,-PMT(Inputs!$B$17/12,Inputs!$B$18,Inputs!$B$8*(1+Inputs!$B$19*Inputs!$B$20))),2))))</f>
        <v>0</v>
      </c>
      <c r="G238" s="3">
        <f>IF(Inputs!$B$28&lt;&gt;"Ready to model","PENDING INPUTS",MIN(C238+E238,Inputs!$B$9))</f>
        <v>0</v>
      </c>
      <c r="H238" s="3">
        <f>IF(Inputs!$B$28&lt;&gt;"Ready to model","PENDING INPUTS",F238+G238)</f>
        <v>0</v>
      </c>
      <c r="I238" s="3">
        <f>IF(Inputs!$B$28&lt;&gt;"Ready to model","PENDING INPUTS",MAX(0,F238+G238-H238))</f>
        <v>0</v>
      </c>
      <c r="J238" s="3">
        <f>IF(Inputs!$B$28&lt;&gt;"Ready to model","PENDING INPUTS",IF(F238+G238&gt;H238,IF(F238+G238=0,0,H238*F238/(F238+G238)),MIN(B238+D238,F238+MAX(0,H238-F238-G238-IF((Inputs!$B$17)&lt;Inputs!$B$5,C238+E238-G238,0)))))</f>
        <v>0</v>
      </c>
      <c r="K238" s="3">
        <f>IF(Inputs!$B$28&lt;&gt;"Ready to model","PENDING INPUTS",MIN(C238+E238,MAX(0,H238-J238)))</f>
        <v>0</v>
      </c>
      <c r="L238" s="3">
        <f>IF(Inputs!$B$28&lt;&gt;"Ready to model","PENDING INPUTS",MAX(0,B238+D238-J238))</f>
        <v>0</v>
      </c>
      <c r="M238" s="3">
        <f>IF(Inputs!$B$28&lt;&gt;"Ready to model","PENDING INPUTS",MAX(0,C238+E238-K238))</f>
        <v>0</v>
      </c>
      <c r="N238" s="3">
        <f>IF(Inputs!$B$28&lt;&gt;"Ready to model","PENDING INPUTS",L238+M238)</f>
        <v>0</v>
      </c>
      <c r="O238" s="3">
        <f>IF(Inputs!$B$28&lt;&gt;"Ready to model","PENDING INPUTS",D238+E238+O237)</f>
        <v>4571.2099999999991</v>
      </c>
      <c r="P238" s="3">
        <f>IF(Inputs!$B$28&lt;&gt;"Ready to model","PENDING INPUTS",J238+K238+P237)</f>
        <v>14587.209999999995</v>
      </c>
    </row>
    <row r="239" spans="1:16" ht="27.95" customHeight="1" x14ac:dyDescent="0.25">
      <c r="A239">
        <v>235</v>
      </c>
      <c r="B239" s="3">
        <f>IF(Inputs!$B$28&lt;&gt;"Ready to model","PENDING INPUTS",L238)</f>
        <v>0</v>
      </c>
      <c r="C239" s="3">
        <f>IF(Inputs!$B$28&lt;&gt;"Ready to model","PENDING INPUTS",M238)</f>
        <v>0</v>
      </c>
      <c r="D239" s="3">
        <f>IF(Inputs!$B$28&lt;&gt;"Ready to model","PENDING INPUTS",ROUND(B239*(Inputs!$B$17)/12,2))</f>
        <v>0</v>
      </c>
      <c r="E239" s="3">
        <f>IF(Inputs!$B$28&lt;&gt;"Ready to model","PENDING INPUTS",ROUND(C239*Inputs!$B$5/12,2))</f>
        <v>0</v>
      </c>
      <c r="F239" s="3">
        <f>IF(Inputs!$B$28&lt;&gt;"Ready to model","PENDING INPUTS",MIN(B239+D239,IF(A239&gt;=Inputs!$B$18,B239+D239,ROUND(IF(Inputs!$B$17=0,Inputs!$B$8*(1+Inputs!$B$19*Inputs!$B$20)/Inputs!$B$18,-PMT(Inputs!$B$17/12,Inputs!$B$18,Inputs!$B$8*(1+Inputs!$B$19*Inputs!$B$20))),2))))</f>
        <v>0</v>
      </c>
      <c r="G239" s="3">
        <f>IF(Inputs!$B$28&lt;&gt;"Ready to model","PENDING INPUTS",MIN(C239+E239,Inputs!$B$9))</f>
        <v>0</v>
      </c>
      <c r="H239" s="3">
        <f>IF(Inputs!$B$28&lt;&gt;"Ready to model","PENDING INPUTS",F239+G239)</f>
        <v>0</v>
      </c>
      <c r="I239" s="3">
        <f>IF(Inputs!$B$28&lt;&gt;"Ready to model","PENDING INPUTS",MAX(0,F239+G239-H239))</f>
        <v>0</v>
      </c>
      <c r="J239" s="3">
        <f>IF(Inputs!$B$28&lt;&gt;"Ready to model","PENDING INPUTS",IF(F239+G239&gt;H239,IF(F239+G239=0,0,H239*F239/(F239+G239)),MIN(B239+D239,F239+MAX(0,H239-F239-G239-IF((Inputs!$B$17)&lt;Inputs!$B$5,C239+E239-G239,0)))))</f>
        <v>0</v>
      </c>
      <c r="K239" s="3">
        <f>IF(Inputs!$B$28&lt;&gt;"Ready to model","PENDING INPUTS",MIN(C239+E239,MAX(0,H239-J239)))</f>
        <v>0</v>
      </c>
      <c r="L239" s="3">
        <f>IF(Inputs!$B$28&lt;&gt;"Ready to model","PENDING INPUTS",MAX(0,B239+D239-J239))</f>
        <v>0</v>
      </c>
      <c r="M239" s="3">
        <f>IF(Inputs!$B$28&lt;&gt;"Ready to model","PENDING INPUTS",MAX(0,C239+E239-K239))</f>
        <v>0</v>
      </c>
      <c r="N239" s="3">
        <f>IF(Inputs!$B$28&lt;&gt;"Ready to model","PENDING INPUTS",L239+M239)</f>
        <v>0</v>
      </c>
      <c r="O239" s="3">
        <f>IF(Inputs!$B$28&lt;&gt;"Ready to model","PENDING INPUTS",D239+E239+O238)</f>
        <v>4571.2099999999991</v>
      </c>
      <c r="P239" s="3">
        <f>IF(Inputs!$B$28&lt;&gt;"Ready to model","PENDING INPUTS",J239+K239+P238)</f>
        <v>14587.209999999995</v>
      </c>
    </row>
    <row r="240" spans="1:16" ht="27.95" customHeight="1" x14ac:dyDescent="0.25">
      <c r="A240">
        <v>236</v>
      </c>
      <c r="B240" s="3">
        <f>IF(Inputs!$B$28&lt;&gt;"Ready to model","PENDING INPUTS",L239)</f>
        <v>0</v>
      </c>
      <c r="C240" s="3">
        <f>IF(Inputs!$B$28&lt;&gt;"Ready to model","PENDING INPUTS",M239)</f>
        <v>0</v>
      </c>
      <c r="D240" s="3">
        <f>IF(Inputs!$B$28&lt;&gt;"Ready to model","PENDING INPUTS",ROUND(B240*(Inputs!$B$17)/12,2))</f>
        <v>0</v>
      </c>
      <c r="E240" s="3">
        <f>IF(Inputs!$B$28&lt;&gt;"Ready to model","PENDING INPUTS",ROUND(C240*Inputs!$B$5/12,2))</f>
        <v>0</v>
      </c>
      <c r="F240" s="3">
        <f>IF(Inputs!$B$28&lt;&gt;"Ready to model","PENDING INPUTS",MIN(B240+D240,IF(A240&gt;=Inputs!$B$18,B240+D240,ROUND(IF(Inputs!$B$17=0,Inputs!$B$8*(1+Inputs!$B$19*Inputs!$B$20)/Inputs!$B$18,-PMT(Inputs!$B$17/12,Inputs!$B$18,Inputs!$B$8*(1+Inputs!$B$19*Inputs!$B$20))),2))))</f>
        <v>0</v>
      </c>
      <c r="G240" s="3">
        <f>IF(Inputs!$B$28&lt;&gt;"Ready to model","PENDING INPUTS",MIN(C240+E240,Inputs!$B$9))</f>
        <v>0</v>
      </c>
      <c r="H240" s="3">
        <f>IF(Inputs!$B$28&lt;&gt;"Ready to model","PENDING INPUTS",F240+G240)</f>
        <v>0</v>
      </c>
      <c r="I240" s="3">
        <f>IF(Inputs!$B$28&lt;&gt;"Ready to model","PENDING INPUTS",MAX(0,F240+G240-H240))</f>
        <v>0</v>
      </c>
      <c r="J240" s="3">
        <f>IF(Inputs!$B$28&lt;&gt;"Ready to model","PENDING INPUTS",IF(F240+G240&gt;H240,IF(F240+G240=0,0,H240*F240/(F240+G240)),MIN(B240+D240,F240+MAX(0,H240-F240-G240-IF((Inputs!$B$17)&lt;Inputs!$B$5,C240+E240-G240,0)))))</f>
        <v>0</v>
      </c>
      <c r="K240" s="3">
        <f>IF(Inputs!$B$28&lt;&gt;"Ready to model","PENDING INPUTS",MIN(C240+E240,MAX(0,H240-J240)))</f>
        <v>0</v>
      </c>
      <c r="L240" s="3">
        <f>IF(Inputs!$B$28&lt;&gt;"Ready to model","PENDING INPUTS",MAX(0,B240+D240-J240))</f>
        <v>0</v>
      </c>
      <c r="M240" s="3">
        <f>IF(Inputs!$B$28&lt;&gt;"Ready to model","PENDING INPUTS",MAX(0,C240+E240-K240))</f>
        <v>0</v>
      </c>
      <c r="N240" s="3">
        <f>IF(Inputs!$B$28&lt;&gt;"Ready to model","PENDING INPUTS",L240+M240)</f>
        <v>0</v>
      </c>
      <c r="O240" s="3">
        <f>IF(Inputs!$B$28&lt;&gt;"Ready to model","PENDING INPUTS",D240+E240+O239)</f>
        <v>4571.2099999999991</v>
      </c>
      <c r="P240" s="3">
        <f>IF(Inputs!$B$28&lt;&gt;"Ready to model","PENDING INPUTS",J240+K240+P239)</f>
        <v>14587.209999999995</v>
      </c>
    </row>
    <row r="241" spans="1:16" ht="27.95" customHeight="1" x14ac:dyDescent="0.25">
      <c r="A241">
        <v>237</v>
      </c>
      <c r="B241" s="3">
        <f>IF(Inputs!$B$28&lt;&gt;"Ready to model","PENDING INPUTS",L240)</f>
        <v>0</v>
      </c>
      <c r="C241" s="3">
        <f>IF(Inputs!$B$28&lt;&gt;"Ready to model","PENDING INPUTS",M240)</f>
        <v>0</v>
      </c>
      <c r="D241" s="3">
        <f>IF(Inputs!$B$28&lt;&gt;"Ready to model","PENDING INPUTS",ROUND(B241*(Inputs!$B$17)/12,2))</f>
        <v>0</v>
      </c>
      <c r="E241" s="3">
        <f>IF(Inputs!$B$28&lt;&gt;"Ready to model","PENDING INPUTS",ROUND(C241*Inputs!$B$5/12,2))</f>
        <v>0</v>
      </c>
      <c r="F241" s="3">
        <f>IF(Inputs!$B$28&lt;&gt;"Ready to model","PENDING INPUTS",MIN(B241+D241,IF(A241&gt;=Inputs!$B$18,B241+D241,ROUND(IF(Inputs!$B$17=0,Inputs!$B$8*(1+Inputs!$B$19*Inputs!$B$20)/Inputs!$B$18,-PMT(Inputs!$B$17/12,Inputs!$B$18,Inputs!$B$8*(1+Inputs!$B$19*Inputs!$B$20))),2))))</f>
        <v>0</v>
      </c>
      <c r="G241" s="3">
        <f>IF(Inputs!$B$28&lt;&gt;"Ready to model","PENDING INPUTS",MIN(C241+E241,Inputs!$B$9))</f>
        <v>0</v>
      </c>
      <c r="H241" s="3">
        <f>IF(Inputs!$B$28&lt;&gt;"Ready to model","PENDING INPUTS",F241+G241)</f>
        <v>0</v>
      </c>
      <c r="I241" s="3">
        <f>IF(Inputs!$B$28&lt;&gt;"Ready to model","PENDING INPUTS",MAX(0,F241+G241-H241))</f>
        <v>0</v>
      </c>
      <c r="J241" s="3">
        <f>IF(Inputs!$B$28&lt;&gt;"Ready to model","PENDING INPUTS",IF(F241+G241&gt;H241,IF(F241+G241=0,0,H241*F241/(F241+G241)),MIN(B241+D241,F241+MAX(0,H241-F241-G241-IF((Inputs!$B$17)&lt;Inputs!$B$5,C241+E241-G241,0)))))</f>
        <v>0</v>
      </c>
      <c r="K241" s="3">
        <f>IF(Inputs!$B$28&lt;&gt;"Ready to model","PENDING INPUTS",MIN(C241+E241,MAX(0,H241-J241)))</f>
        <v>0</v>
      </c>
      <c r="L241" s="3">
        <f>IF(Inputs!$B$28&lt;&gt;"Ready to model","PENDING INPUTS",MAX(0,B241+D241-J241))</f>
        <v>0</v>
      </c>
      <c r="M241" s="3">
        <f>IF(Inputs!$B$28&lt;&gt;"Ready to model","PENDING INPUTS",MAX(0,C241+E241-K241))</f>
        <v>0</v>
      </c>
      <c r="N241" s="3">
        <f>IF(Inputs!$B$28&lt;&gt;"Ready to model","PENDING INPUTS",L241+M241)</f>
        <v>0</v>
      </c>
      <c r="O241" s="3">
        <f>IF(Inputs!$B$28&lt;&gt;"Ready to model","PENDING INPUTS",D241+E241+O240)</f>
        <v>4571.2099999999991</v>
      </c>
      <c r="P241" s="3">
        <f>IF(Inputs!$B$28&lt;&gt;"Ready to model","PENDING INPUTS",J241+K241+P240)</f>
        <v>14587.209999999995</v>
      </c>
    </row>
    <row r="242" spans="1:16" ht="27.95" customHeight="1" x14ac:dyDescent="0.25">
      <c r="A242">
        <v>238</v>
      </c>
      <c r="B242" s="3">
        <f>IF(Inputs!$B$28&lt;&gt;"Ready to model","PENDING INPUTS",L241)</f>
        <v>0</v>
      </c>
      <c r="C242" s="3">
        <f>IF(Inputs!$B$28&lt;&gt;"Ready to model","PENDING INPUTS",M241)</f>
        <v>0</v>
      </c>
      <c r="D242" s="3">
        <f>IF(Inputs!$B$28&lt;&gt;"Ready to model","PENDING INPUTS",ROUND(B242*(Inputs!$B$17)/12,2))</f>
        <v>0</v>
      </c>
      <c r="E242" s="3">
        <f>IF(Inputs!$B$28&lt;&gt;"Ready to model","PENDING INPUTS",ROUND(C242*Inputs!$B$5/12,2))</f>
        <v>0</v>
      </c>
      <c r="F242" s="3">
        <f>IF(Inputs!$B$28&lt;&gt;"Ready to model","PENDING INPUTS",MIN(B242+D242,IF(A242&gt;=Inputs!$B$18,B242+D242,ROUND(IF(Inputs!$B$17=0,Inputs!$B$8*(1+Inputs!$B$19*Inputs!$B$20)/Inputs!$B$18,-PMT(Inputs!$B$17/12,Inputs!$B$18,Inputs!$B$8*(1+Inputs!$B$19*Inputs!$B$20))),2))))</f>
        <v>0</v>
      </c>
      <c r="G242" s="3">
        <f>IF(Inputs!$B$28&lt;&gt;"Ready to model","PENDING INPUTS",MIN(C242+E242,Inputs!$B$9))</f>
        <v>0</v>
      </c>
      <c r="H242" s="3">
        <f>IF(Inputs!$B$28&lt;&gt;"Ready to model","PENDING INPUTS",F242+G242)</f>
        <v>0</v>
      </c>
      <c r="I242" s="3">
        <f>IF(Inputs!$B$28&lt;&gt;"Ready to model","PENDING INPUTS",MAX(0,F242+G242-H242))</f>
        <v>0</v>
      </c>
      <c r="J242" s="3">
        <f>IF(Inputs!$B$28&lt;&gt;"Ready to model","PENDING INPUTS",IF(F242+G242&gt;H242,IF(F242+G242=0,0,H242*F242/(F242+G242)),MIN(B242+D242,F242+MAX(0,H242-F242-G242-IF((Inputs!$B$17)&lt;Inputs!$B$5,C242+E242-G242,0)))))</f>
        <v>0</v>
      </c>
      <c r="K242" s="3">
        <f>IF(Inputs!$B$28&lt;&gt;"Ready to model","PENDING INPUTS",MIN(C242+E242,MAX(0,H242-J242)))</f>
        <v>0</v>
      </c>
      <c r="L242" s="3">
        <f>IF(Inputs!$B$28&lt;&gt;"Ready to model","PENDING INPUTS",MAX(0,B242+D242-J242))</f>
        <v>0</v>
      </c>
      <c r="M242" s="3">
        <f>IF(Inputs!$B$28&lt;&gt;"Ready to model","PENDING INPUTS",MAX(0,C242+E242-K242))</f>
        <v>0</v>
      </c>
      <c r="N242" s="3">
        <f>IF(Inputs!$B$28&lt;&gt;"Ready to model","PENDING INPUTS",L242+M242)</f>
        <v>0</v>
      </c>
      <c r="O242" s="3">
        <f>IF(Inputs!$B$28&lt;&gt;"Ready to model","PENDING INPUTS",D242+E242+O241)</f>
        <v>4571.2099999999991</v>
      </c>
      <c r="P242" s="3">
        <f>IF(Inputs!$B$28&lt;&gt;"Ready to model","PENDING INPUTS",J242+K242+P241)</f>
        <v>14587.209999999995</v>
      </c>
    </row>
    <row r="243" spans="1:16" ht="27.95" customHeight="1" x14ac:dyDescent="0.25">
      <c r="A243">
        <v>239</v>
      </c>
      <c r="B243" s="3">
        <f>IF(Inputs!$B$28&lt;&gt;"Ready to model","PENDING INPUTS",L242)</f>
        <v>0</v>
      </c>
      <c r="C243" s="3">
        <f>IF(Inputs!$B$28&lt;&gt;"Ready to model","PENDING INPUTS",M242)</f>
        <v>0</v>
      </c>
      <c r="D243" s="3">
        <f>IF(Inputs!$B$28&lt;&gt;"Ready to model","PENDING INPUTS",ROUND(B243*(Inputs!$B$17)/12,2))</f>
        <v>0</v>
      </c>
      <c r="E243" s="3">
        <f>IF(Inputs!$B$28&lt;&gt;"Ready to model","PENDING INPUTS",ROUND(C243*Inputs!$B$5/12,2))</f>
        <v>0</v>
      </c>
      <c r="F243" s="3">
        <f>IF(Inputs!$B$28&lt;&gt;"Ready to model","PENDING INPUTS",MIN(B243+D243,IF(A243&gt;=Inputs!$B$18,B243+D243,ROUND(IF(Inputs!$B$17=0,Inputs!$B$8*(1+Inputs!$B$19*Inputs!$B$20)/Inputs!$B$18,-PMT(Inputs!$B$17/12,Inputs!$B$18,Inputs!$B$8*(1+Inputs!$B$19*Inputs!$B$20))),2))))</f>
        <v>0</v>
      </c>
      <c r="G243" s="3">
        <f>IF(Inputs!$B$28&lt;&gt;"Ready to model","PENDING INPUTS",MIN(C243+E243,Inputs!$B$9))</f>
        <v>0</v>
      </c>
      <c r="H243" s="3">
        <f>IF(Inputs!$B$28&lt;&gt;"Ready to model","PENDING INPUTS",F243+G243)</f>
        <v>0</v>
      </c>
      <c r="I243" s="3">
        <f>IF(Inputs!$B$28&lt;&gt;"Ready to model","PENDING INPUTS",MAX(0,F243+G243-H243))</f>
        <v>0</v>
      </c>
      <c r="J243" s="3">
        <f>IF(Inputs!$B$28&lt;&gt;"Ready to model","PENDING INPUTS",IF(F243+G243&gt;H243,IF(F243+G243=0,0,H243*F243/(F243+G243)),MIN(B243+D243,F243+MAX(0,H243-F243-G243-IF((Inputs!$B$17)&lt;Inputs!$B$5,C243+E243-G243,0)))))</f>
        <v>0</v>
      </c>
      <c r="K243" s="3">
        <f>IF(Inputs!$B$28&lt;&gt;"Ready to model","PENDING INPUTS",MIN(C243+E243,MAX(0,H243-J243)))</f>
        <v>0</v>
      </c>
      <c r="L243" s="3">
        <f>IF(Inputs!$B$28&lt;&gt;"Ready to model","PENDING INPUTS",MAX(0,B243+D243-J243))</f>
        <v>0</v>
      </c>
      <c r="M243" s="3">
        <f>IF(Inputs!$B$28&lt;&gt;"Ready to model","PENDING INPUTS",MAX(0,C243+E243-K243))</f>
        <v>0</v>
      </c>
      <c r="N243" s="3">
        <f>IF(Inputs!$B$28&lt;&gt;"Ready to model","PENDING INPUTS",L243+M243)</f>
        <v>0</v>
      </c>
      <c r="O243" s="3">
        <f>IF(Inputs!$B$28&lt;&gt;"Ready to model","PENDING INPUTS",D243+E243+O242)</f>
        <v>4571.2099999999991</v>
      </c>
      <c r="P243" s="3">
        <f>IF(Inputs!$B$28&lt;&gt;"Ready to model","PENDING INPUTS",J243+K243+P242)</f>
        <v>14587.209999999995</v>
      </c>
    </row>
    <row r="244" spans="1:16" ht="27.95" customHeight="1" x14ac:dyDescent="0.25">
      <c r="A244">
        <v>240</v>
      </c>
      <c r="B244" s="3">
        <f>IF(Inputs!$B$28&lt;&gt;"Ready to model","PENDING INPUTS",L243)</f>
        <v>0</v>
      </c>
      <c r="C244" s="3">
        <f>IF(Inputs!$B$28&lt;&gt;"Ready to model","PENDING INPUTS",M243)</f>
        <v>0</v>
      </c>
      <c r="D244" s="3">
        <f>IF(Inputs!$B$28&lt;&gt;"Ready to model","PENDING INPUTS",ROUND(B244*(Inputs!$B$17)/12,2))</f>
        <v>0</v>
      </c>
      <c r="E244" s="3">
        <f>IF(Inputs!$B$28&lt;&gt;"Ready to model","PENDING INPUTS",ROUND(C244*Inputs!$B$5/12,2))</f>
        <v>0</v>
      </c>
      <c r="F244" s="3">
        <f>IF(Inputs!$B$28&lt;&gt;"Ready to model","PENDING INPUTS",MIN(B244+D244,IF(A244&gt;=Inputs!$B$18,B244+D244,ROUND(IF(Inputs!$B$17=0,Inputs!$B$8*(1+Inputs!$B$19*Inputs!$B$20)/Inputs!$B$18,-PMT(Inputs!$B$17/12,Inputs!$B$18,Inputs!$B$8*(1+Inputs!$B$19*Inputs!$B$20))),2))))</f>
        <v>0</v>
      </c>
      <c r="G244" s="3">
        <f>IF(Inputs!$B$28&lt;&gt;"Ready to model","PENDING INPUTS",MIN(C244+E244,Inputs!$B$9))</f>
        <v>0</v>
      </c>
      <c r="H244" s="3">
        <f>IF(Inputs!$B$28&lt;&gt;"Ready to model","PENDING INPUTS",F244+G244)</f>
        <v>0</v>
      </c>
      <c r="I244" s="3">
        <f>IF(Inputs!$B$28&lt;&gt;"Ready to model","PENDING INPUTS",MAX(0,F244+G244-H244))</f>
        <v>0</v>
      </c>
      <c r="J244" s="3">
        <f>IF(Inputs!$B$28&lt;&gt;"Ready to model","PENDING INPUTS",IF(F244+G244&gt;H244,IF(F244+G244=0,0,H244*F244/(F244+G244)),MIN(B244+D244,F244+MAX(0,H244-F244-G244-IF((Inputs!$B$17)&lt;Inputs!$B$5,C244+E244-G244,0)))))</f>
        <v>0</v>
      </c>
      <c r="K244" s="3">
        <f>IF(Inputs!$B$28&lt;&gt;"Ready to model","PENDING INPUTS",MIN(C244+E244,MAX(0,H244-J244)))</f>
        <v>0</v>
      </c>
      <c r="L244" s="3">
        <f>IF(Inputs!$B$28&lt;&gt;"Ready to model","PENDING INPUTS",MAX(0,B244+D244-J244))</f>
        <v>0</v>
      </c>
      <c r="M244" s="3">
        <f>IF(Inputs!$B$28&lt;&gt;"Ready to model","PENDING INPUTS",MAX(0,C244+E244-K244))</f>
        <v>0</v>
      </c>
      <c r="N244" s="3">
        <f>IF(Inputs!$B$28&lt;&gt;"Ready to model","PENDING INPUTS",L244+M244)</f>
        <v>0</v>
      </c>
      <c r="O244" s="3">
        <f>IF(Inputs!$B$28&lt;&gt;"Ready to model","PENDING INPUTS",D244+E244+O243)</f>
        <v>4571.2099999999991</v>
      </c>
      <c r="P244" s="3">
        <f>IF(Inputs!$B$28&lt;&gt;"Ready to model","PENDING INPUTS",J244+K244+P243)</f>
        <v>14587.209999999995</v>
      </c>
    </row>
    <row r="245" spans="1:16" ht="27.95" customHeight="1" x14ac:dyDescent="0.25">
      <c r="A245">
        <v>241</v>
      </c>
      <c r="B245" s="3">
        <f>IF(Inputs!$B$28&lt;&gt;"Ready to model","PENDING INPUTS",L244)</f>
        <v>0</v>
      </c>
      <c r="C245" s="3">
        <f>IF(Inputs!$B$28&lt;&gt;"Ready to model","PENDING INPUTS",M244)</f>
        <v>0</v>
      </c>
      <c r="D245" s="3">
        <f>IF(Inputs!$B$28&lt;&gt;"Ready to model","PENDING INPUTS",ROUND(B245*(Inputs!$B$17)/12,2))</f>
        <v>0</v>
      </c>
      <c r="E245" s="3">
        <f>IF(Inputs!$B$28&lt;&gt;"Ready to model","PENDING INPUTS",ROUND(C245*Inputs!$B$5/12,2))</f>
        <v>0</v>
      </c>
      <c r="F245" s="3">
        <f>IF(Inputs!$B$28&lt;&gt;"Ready to model","PENDING INPUTS",MIN(B245+D245,IF(A245&gt;=Inputs!$B$18,B245+D245,ROUND(IF(Inputs!$B$17=0,Inputs!$B$8*(1+Inputs!$B$19*Inputs!$B$20)/Inputs!$B$18,-PMT(Inputs!$B$17/12,Inputs!$B$18,Inputs!$B$8*(1+Inputs!$B$19*Inputs!$B$20))),2))))</f>
        <v>0</v>
      </c>
      <c r="G245" s="3">
        <f>IF(Inputs!$B$28&lt;&gt;"Ready to model","PENDING INPUTS",MIN(C245+E245,Inputs!$B$9))</f>
        <v>0</v>
      </c>
      <c r="H245" s="3">
        <f>IF(Inputs!$B$28&lt;&gt;"Ready to model","PENDING INPUTS",F245+G245)</f>
        <v>0</v>
      </c>
      <c r="I245" s="3">
        <f>IF(Inputs!$B$28&lt;&gt;"Ready to model","PENDING INPUTS",MAX(0,F245+G245-H245))</f>
        <v>0</v>
      </c>
      <c r="J245" s="3">
        <f>IF(Inputs!$B$28&lt;&gt;"Ready to model","PENDING INPUTS",IF(F245+G245&gt;H245,IF(F245+G245=0,0,H245*F245/(F245+G245)),MIN(B245+D245,F245+MAX(0,H245-F245-G245-IF((Inputs!$B$17)&lt;Inputs!$B$5,C245+E245-G245,0)))))</f>
        <v>0</v>
      </c>
      <c r="K245" s="3">
        <f>IF(Inputs!$B$28&lt;&gt;"Ready to model","PENDING INPUTS",MIN(C245+E245,MAX(0,H245-J245)))</f>
        <v>0</v>
      </c>
      <c r="L245" s="3">
        <f>IF(Inputs!$B$28&lt;&gt;"Ready to model","PENDING INPUTS",MAX(0,B245+D245-J245))</f>
        <v>0</v>
      </c>
      <c r="M245" s="3">
        <f>IF(Inputs!$B$28&lt;&gt;"Ready to model","PENDING INPUTS",MAX(0,C245+E245-K245))</f>
        <v>0</v>
      </c>
      <c r="N245" s="3">
        <f>IF(Inputs!$B$28&lt;&gt;"Ready to model","PENDING INPUTS",L245+M245)</f>
        <v>0</v>
      </c>
      <c r="O245" s="3">
        <f>IF(Inputs!$B$28&lt;&gt;"Ready to model","PENDING INPUTS",D245+E245+O244)</f>
        <v>4571.2099999999991</v>
      </c>
      <c r="P245" s="3">
        <f>IF(Inputs!$B$28&lt;&gt;"Ready to model","PENDING INPUTS",J245+K245+P244)</f>
        <v>14587.209999999995</v>
      </c>
    </row>
    <row r="246" spans="1:16" ht="27.95" customHeight="1" x14ac:dyDescent="0.25">
      <c r="A246">
        <v>242</v>
      </c>
      <c r="B246" s="3">
        <f>IF(Inputs!$B$28&lt;&gt;"Ready to model","PENDING INPUTS",L245)</f>
        <v>0</v>
      </c>
      <c r="C246" s="3">
        <f>IF(Inputs!$B$28&lt;&gt;"Ready to model","PENDING INPUTS",M245)</f>
        <v>0</v>
      </c>
      <c r="D246" s="3">
        <f>IF(Inputs!$B$28&lt;&gt;"Ready to model","PENDING INPUTS",ROUND(B246*(Inputs!$B$17)/12,2))</f>
        <v>0</v>
      </c>
      <c r="E246" s="3">
        <f>IF(Inputs!$B$28&lt;&gt;"Ready to model","PENDING INPUTS",ROUND(C246*Inputs!$B$5/12,2))</f>
        <v>0</v>
      </c>
      <c r="F246" s="3">
        <f>IF(Inputs!$B$28&lt;&gt;"Ready to model","PENDING INPUTS",MIN(B246+D246,IF(A246&gt;=Inputs!$B$18,B246+D246,ROUND(IF(Inputs!$B$17=0,Inputs!$B$8*(1+Inputs!$B$19*Inputs!$B$20)/Inputs!$B$18,-PMT(Inputs!$B$17/12,Inputs!$B$18,Inputs!$B$8*(1+Inputs!$B$19*Inputs!$B$20))),2))))</f>
        <v>0</v>
      </c>
      <c r="G246" s="3">
        <f>IF(Inputs!$B$28&lt;&gt;"Ready to model","PENDING INPUTS",MIN(C246+E246,Inputs!$B$9))</f>
        <v>0</v>
      </c>
      <c r="H246" s="3">
        <f>IF(Inputs!$B$28&lt;&gt;"Ready to model","PENDING INPUTS",F246+G246)</f>
        <v>0</v>
      </c>
      <c r="I246" s="3">
        <f>IF(Inputs!$B$28&lt;&gt;"Ready to model","PENDING INPUTS",MAX(0,F246+G246-H246))</f>
        <v>0</v>
      </c>
      <c r="J246" s="3">
        <f>IF(Inputs!$B$28&lt;&gt;"Ready to model","PENDING INPUTS",IF(F246+G246&gt;H246,IF(F246+G246=0,0,H246*F246/(F246+G246)),MIN(B246+D246,F246+MAX(0,H246-F246-G246-IF((Inputs!$B$17)&lt;Inputs!$B$5,C246+E246-G246,0)))))</f>
        <v>0</v>
      </c>
      <c r="K246" s="3">
        <f>IF(Inputs!$B$28&lt;&gt;"Ready to model","PENDING INPUTS",MIN(C246+E246,MAX(0,H246-J246)))</f>
        <v>0</v>
      </c>
      <c r="L246" s="3">
        <f>IF(Inputs!$B$28&lt;&gt;"Ready to model","PENDING INPUTS",MAX(0,B246+D246-J246))</f>
        <v>0</v>
      </c>
      <c r="M246" s="3">
        <f>IF(Inputs!$B$28&lt;&gt;"Ready to model","PENDING INPUTS",MAX(0,C246+E246-K246))</f>
        <v>0</v>
      </c>
      <c r="N246" s="3">
        <f>IF(Inputs!$B$28&lt;&gt;"Ready to model","PENDING INPUTS",L246+M246)</f>
        <v>0</v>
      </c>
      <c r="O246" s="3">
        <f>IF(Inputs!$B$28&lt;&gt;"Ready to model","PENDING INPUTS",D246+E246+O245)</f>
        <v>4571.2099999999991</v>
      </c>
      <c r="P246" s="3">
        <f>IF(Inputs!$B$28&lt;&gt;"Ready to model","PENDING INPUTS",J246+K246+P245)</f>
        <v>14587.209999999995</v>
      </c>
    </row>
    <row r="247" spans="1:16" ht="27.95" customHeight="1" x14ac:dyDescent="0.25">
      <c r="A247">
        <v>243</v>
      </c>
      <c r="B247" s="3">
        <f>IF(Inputs!$B$28&lt;&gt;"Ready to model","PENDING INPUTS",L246)</f>
        <v>0</v>
      </c>
      <c r="C247" s="3">
        <f>IF(Inputs!$B$28&lt;&gt;"Ready to model","PENDING INPUTS",M246)</f>
        <v>0</v>
      </c>
      <c r="D247" s="3">
        <f>IF(Inputs!$B$28&lt;&gt;"Ready to model","PENDING INPUTS",ROUND(B247*(Inputs!$B$17)/12,2))</f>
        <v>0</v>
      </c>
      <c r="E247" s="3">
        <f>IF(Inputs!$B$28&lt;&gt;"Ready to model","PENDING INPUTS",ROUND(C247*Inputs!$B$5/12,2))</f>
        <v>0</v>
      </c>
      <c r="F247" s="3">
        <f>IF(Inputs!$B$28&lt;&gt;"Ready to model","PENDING INPUTS",MIN(B247+D247,IF(A247&gt;=Inputs!$B$18,B247+D247,ROUND(IF(Inputs!$B$17=0,Inputs!$B$8*(1+Inputs!$B$19*Inputs!$B$20)/Inputs!$B$18,-PMT(Inputs!$B$17/12,Inputs!$B$18,Inputs!$B$8*(1+Inputs!$B$19*Inputs!$B$20))),2))))</f>
        <v>0</v>
      </c>
      <c r="G247" s="3">
        <f>IF(Inputs!$B$28&lt;&gt;"Ready to model","PENDING INPUTS",MIN(C247+E247,Inputs!$B$9))</f>
        <v>0</v>
      </c>
      <c r="H247" s="3">
        <f>IF(Inputs!$B$28&lt;&gt;"Ready to model","PENDING INPUTS",F247+G247)</f>
        <v>0</v>
      </c>
      <c r="I247" s="3">
        <f>IF(Inputs!$B$28&lt;&gt;"Ready to model","PENDING INPUTS",MAX(0,F247+G247-H247))</f>
        <v>0</v>
      </c>
      <c r="J247" s="3">
        <f>IF(Inputs!$B$28&lt;&gt;"Ready to model","PENDING INPUTS",IF(F247+G247&gt;H247,IF(F247+G247=0,0,H247*F247/(F247+G247)),MIN(B247+D247,F247+MAX(0,H247-F247-G247-IF((Inputs!$B$17)&lt;Inputs!$B$5,C247+E247-G247,0)))))</f>
        <v>0</v>
      </c>
      <c r="K247" s="3">
        <f>IF(Inputs!$B$28&lt;&gt;"Ready to model","PENDING INPUTS",MIN(C247+E247,MAX(0,H247-J247)))</f>
        <v>0</v>
      </c>
      <c r="L247" s="3">
        <f>IF(Inputs!$B$28&lt;&gt;"Ready to model","PENDING INPUTS",MAX(0,B247+D247-J247))</f>
        <v>0</v>
      </c>
      <c r="M247" s="3">
        <f>IF(Inputs!$B$28&lt;&gt;"Ready to model","PENDING INPUTS",MAX(0,C247+E247-K247))</f>
        <v>0</v>
      </c>
      <c r="N247" s="3">
        <f>IF(Inputs!$B$28&lt;&gt;"Ready to model","PENDING INPUTS",L247+M247)</f>
        <v>0</v>
      </c>
      <c r="O247" s="3">
        <f>IF(Inputs!$B$28&lt;&gt;"Ready to model","PENDING INPUTS",D247+E247+O246)</f>
        <v>4571.2099999999991</v>
      </c>
      <c r="P247" s="3">
        <f>IF(Inputs!$B$28&lt;&gt;"Ready to model","PENDING INPUTS",J247+K247+P246)</f>
        <v>14587.209999999995</v>
      </c>
    </row>
    <row r="248" spans="1:16" ht="27.95" customHeight="1" x14ac:dyDescent="0.25">
      <c r="A248">
        <v>244</v>
      </c>
      <c r="B248" s="3">
        <f>IF(Inputs!$B$28&lt;&gt;"Ready to model","PENDING INPUTS",L247)</f>
        <v>0</v>
      </c>
      <c r="C248" s="3">
        <f>IF(Inputs!$B$28&lt;&gt;"Ready to model","PENDING INPUTS",M247)</f>
        <v>0</v>
      </c>
      <c r="D248" s="3">
        <f>IF(Inputs!$B$28&lt;&gt;"Ready to model","PENDING INPUTS",ROUND(B248*(Inputs!$B$17)/12,2))</f>
        <v>0</v>
      </c>
      <c r="E248" s="3">
        <f>IF(Inputs!$B$28&lt;&gt;"Ready to model","PENDING INPUTS",ROUND(C248*Inputs!$B$5/12,2))</f>
        <v>0</v>
      </c>
      <c r="F248" s="3">
        <f>IF(Inputs!$B$28&lt;&gt;"Ready to model","PENDING INPUTS",MIN(B248+D248,IF(A248&gt;=Inputs!$B$18,B248+D248,ROUND(IF(Inputs!$B$17=0,Inputs!$B$8*(1+Inputs!$B$19*Inputs!$B$20)/Inputs!$B$18,-PMT(Inputs!$B$17/12,Inputs!$B$18,Inputs!$B$8*(1+Inputs!$B$19*Inputs!$B$20))),2))))</f>
        <v>0</v>
      </c>
      <c r="G248" s="3">
        <f>IF(Inputs!$B$28&lt;&gt;"Ready to model","PENDING INPUTS",MIN(C248+E248,Inputs!$B$9))</f>
        <v>0</v>
      </c>
      <c r="H248" s="3">
        <f>IF(Inputs!$B$28&lt;&gt;"Ready to model","PENDING INPUTS",F248+G248)</f>
        <v>0</v>
      </c>
      <c r="I248" s="3">
        <f>IF(Inputs!$B$28&lt;&gt;"Ready to model","PENDING INPUTS",MAX(0,F248+G248-H248))</f>
        <v>0</v>
      </c>
      <c r="J248" s="3">
        <f>IF(Inputs!$B$28&lt;&gt;"Ready to model","PENDING INPUTS",IF(F248+G248&gt;H248,IF(F248+G248=0,0,H248*F248/(F248+G248)),MIN(B248+D248,F248+MAX(0,H248-F248-G248-IF((Inputs!$B$17)&lt;Inputs!$B$5,C248+E248-G248,0)))))</f>
        <v>0</v>
      </c>
      <c r="K248" s="3">
        <f>IF(Inputs!$B$28&lt;&gt;"Ready to model","PENDING INPUTS",MIN(C248+E248,MAX(0,H248-J248)))</f>
        <v>0</v>
      </c>
      <c r="L248" s="3">
        <f>IF(Inputs!$B$28&lt;&gt;"Ready to model","PENDING INPUTS",MAX(0,B248+D248-J248))</f>
        <v>0</v>
      </c>
      <c r="M248" s="3">
        <f>IF(Inputs!$B$28&lt;&gt;"Ready to model","PENDING INPUTS",MAX(0,C248+E248-K248))</f>
        <v>0</v>
      </c>
      <c r="N248" s="3">
        <f>IF(Inputs!$B$28&lt;&gt;"Ready to model","PENDING INPUTS",L248+M248)</f>
        <v>0</v>
      </c>
      <c r="O248" s="3">
        <f>IF(Inputs!$B$28&lt;&gt;"Ready to model","PENDING INPUTS",D248+E248+O247)</f>
        <v>4571.2099999999991</v>
      </c>
      <c r="P248" s="3">
        <f>IF(Inputs!$B$28&lt;&gt;"Ready to model","PENDING INPUTS",J248+K248+P247)</f>
        <v>14587.209999999995</v>
      </c>
    </row>
    <row r="249" spans="1:16" ht="27.95" customHeight="1" x14ac:dyDescent="0.25">
      <c r="A249">
        <v>245</v>
      </c>
      <c r="B249" s="3">
        <f>IF(Inputs!$B$28&lt;&gt;"Ready to model","PENDING INPUTS",L248)</f>
        <v>0</v>
      </c>
      <c r="C249" s="3">
        <f>IF(Inputs!$B$28&lt;&gt;"Ready to model","PENDING INPUTS",M248)</f>
        <v>0</v>
      </c>
      <c r="D249" s="3">
        <f>IF(Inputs!$B$28&lt;&gt;"Ready to model","PENDING INPUTS",ROUND(B249*(Inputs!$B$17)/12,2))</f>
        <v>0</v>
      </c>
      <c r="E249" s="3">
        <f>IF(Inputs!$B$28&lt;&gt;"Ready to model","PENDING INPUTS",ROUND(C249*Inputs!$B$5/12,2))</f>
        <v>0</v>
      </c>
      <c r="F249" s="3">
        <f>IF(Inputs!$B$28&lt;&gt;"Ready to model","PENDING INPUTS",MIN(B249+D249,IF(A249&gt;=Inputs!$B$18,B249+D249,ROUND(IF(Inputs!$B$17=0,Inputs!$B$8*(1+Inputs!$B$19*Inputs!$B$20)/Inputs!$B$18,-PMT(Inputs!$B$17/12,Inputs!$B$18,Inputs!$B$8*(1+Inputs!$B$19*Inputs!$B$20))),2))))</f>
        <v>0</v>
      </c>
      <c r="G249" s="3">
        <f>IF(Inputs!$B$28&lt;&gt;"Ready to model","PENDING INPUTS",MIN(C249+E249,Inputs!$B$9))</f>
        <v>0</v>
      </c>
      <c r="H249" s="3">
        <f>IF(Inputs!$B$28&lt;&gt;"Ready to model","PENDING INPUTS",F249+G249)</f>
        <v>0</v>
      </c>
      <c r="I249" s="3">
        <f>IF(Inputs!$B$28&lt;&gt;"Ready to model","PENDING INPUTS",MAX(0,F249+G249-H249))</f>
        <v>0</v>
      </c>
      <c r="J249" s="3">
        <f>IF(Inputs!$B$28&lt;&gt;"Ready to model","PENDING INPUTS",IF(F249+G249&gt;H249,IF(F249+G249=0,0,H249*F249/(F249+G249)),MIN(B249+D249,F249+MAX(0,H249-F249-G249-IF((Inputs!$B$17)&lt;Inputs!$B$5,C249+E249-G249,0)))))</f>
        <v>0</v>
      </c>
      <c r="K249" s="3">
        <f>IF(Inputs!$B$28&lt;&gt;"Ready to model","PENDING INPUTS",MIN(C249+E249,MAX(0,H249-J249)))</f>
        <v>0</v>
      </c>
      <c r="L249" s="3">
        <f>IF(Inputs!$B$28&lt;&gt;"Ready to model","PENDING INPUTS",MAX(0,B249+D249-J249))</f>
        <v>0</v>
      </c>
      <c r="M249" s="3">
        <f>IF(Inputs!$B$28&lt;&gt;"Ready to model","PENDING INPUTS",MAX(0,C249+E249-K249))</f>
        <v>0</v>
      </c>
      <c r="N249" s="3">
        <f>IF(Inputs!$B$28&lt;&gt;"Ready to model","PENDING INPUTS",L249+M249)</f>
        <v>0</v>
      </c>
      <c r="O249" s="3">
        <f>IF(Inputs!$B$28&lt;&gt;"Ready to model","PENDING INPUTS",D249+E249+O248)</f>
        <v>4571.2099999999991</v>
      </c>
      <c r="P249" s="3">
        <f>IF(Inputs!$B$28&lt;&gt;"Ready to model","PENDING INPUTS",J249+K249+P248)</f>
        <v>14587.209999999995</v>
      </c>
    </row>
    <row r="250" spans="1:16" ht="27.95" customHeight="1" x14ac:dyDescent="0.25">
      <c r="A250">
        <v>246</v>
      </c>
      <c r="B250" s="3">
        <f>IF(Inputs!$B$28&lt;&gt;"Ready to model","PENDING INPUTS",L249)</f>
        <v>0</v>
      </c>
      <c r="C250" s="3">
        <f>IF(Inputs!$B$28&lt;&gt;"Ready to model","PENDING INPUTS",M249)</f>
        <v>0</v>
      </c>
      <c r="D250" s="3">
        <f>IF(Inputs!$B$28&lt;&gt;"Ready to model","PENDING INPUTS",ROUND(B250*(Inputs!$B$17)/12,2))</f>
        <v>0</v>
      </c>
      <c r="E250" s="3">
        <f>IF(Inputs!$B$28&lt;&gt;"Ready to model","PENDING INPUTS",ROUND(C250*Inputs!$B$5/12,2))</f>
        <v>0</v>
      </c>
      <c r="F250" s="3">
        <f>IF(Inputs!$B$28&lt;&gt;"Ready to model","PENDING INPUTS",MIN(B250+D250,IF(A250&gt;=Inputs!$B$18,B250+D250,ROUND(IF(Inputs!$B$17=0,Inputs!$B$8*(1+Inputs!$B$19*Inputs!$B$20)/Inputs!$B$18,-PMT(Inputs!$B$17/12,Inputs!$B$18,Inputs!$B$8*(1+Inputs!$B$19*Inputs!$B$20))),2))))</f>
        <v>0</v>
      </c>
      <c r="G250" s="3">
        <f>IF(Inputs!$B$28&lt;&gt;"Ready to model","PENDING INPUTS",MIN(C250+E250,Inputs!$B$9))</f>
        <v>0</v>
      </c>
      <c r="H250" s="3">
        <f>IF(Inputs!$B$28&lt;&gt;"Ready to model","PENDING INPUTS",F250+G250)</f>
        <v>0</v>
      </c>
      <c r="I250" s="3">
        <f>IF(Inputs!$B$28&lt;&gt;"Ready to model","PENDING INPUTS",MAX(0,F250+G250-H250))</f>
        <v>0</v>
      </c>
      <c r="J250" s="3">
        <f>IF(Inputs!$B$28&lt;&gt;"Ready to model","PENDING INPUTS",IF(F250+G250&gt;H250,IF(F250+G250=0,0,H250*F250/(F250+G250)),MIN(B250+D250,F250+MAX(0,H250-F250-G250-IF((Inputs!$B$17)&lt;Inputs!$B$5,C250+E250-G250,0)))))</f>
        <v>0</v>
      </c>
      <c r="K250" s="3">
        <f>IF(Inputs!$B$28&lt;&gt;"Ready to model","PENDING INPUTS",MIN(C250+E250,MAX(0,H250-J250)))</f>
        <v>0</v>
      </c>
      <c r="L250" s="3">
        <f>IF(Inputs!$B$28&lt;&gt;"Ready to model","PENDING INPUTS",MAX(0,B250+D250-J250))</f>
        <v>0</v>
      </c>
      <c r="M250" s="3">
        <f>IF(Inputs!$B$28&lt;&gt;"Ready to model","PENDING INPUTS",MAX(0,C250+E250-K250))</f>
        <v>0</v>
      </c>
      <c r="N250" s="3">
        <f>IF(Inputs!$B$28&lt;&gt;"Ready to model","PENDING INPUTS",L250+M250)</f>
        <v>0</v>
      </c>
      <c r="O250" s="3">
        <f>IF(Inputs!$B$28&lt;&gt;"Ready to model","PENDING INPUTS",D250+E250+O249)</f>
        <v>4571.2099999999991</v>
      </c>
      <c r="P250" s="3">
        <f>IF(Inputs!$B$28&lt;&gt;"Ready to model","PENDING INPUTS",J250+K250+P249)</f>
        <v>14587.209999999995</v>
      </c>
    </row>
    <row r="251" spans="1:16" ht="27.95" customHeight="1" x14ac:dyDescent="0.25">
      <c r="A251">
        <v>247</v>
      </c>
      <c r="B251" s="3">
        <f>IF(Inputs!$B$28&lt;&gt;"Ready to model","PENDING INPUTS",L250)</f>
        <v>0</v>
      </c>
      <c r="C251" s="3">
        <f>IF(Inputs!$B$28&lt;&gt;"Ready to model","PENDING INPUTS",M250)</f>
        <v>0</v>
      </c>
      <c r="D251" s="3">
        <f>IF(Inputs!$B$28&lt;&gt;"Ready to model","PENDING INPUTS",ROUND(B251*(Inputs!$B$17)/12,2))</f>
        <v>0</v>
      </c>
      <c r="E251" s="3">
        <f>IF(Inputs!$B$28&lt;&gt;"Ready to model","PENDING INPUTS",ROUND(C251*Inputs!$B$5/12,2))</f>
        <v>0</v>
      </c>
      <c r="F251" s="3">
        <f>IF(Inputs!$B$28&lt;&gt;"Ready to model","PENDING INPUTS",MIN(B251+D251,IF(A251&gt;=Inputs!$B$18,B251+D251,ROUND(IF(Inputs!$B$17=0,Inputs!$B$8*(1+Inputs!$B$19*Inputs!$B$20)/Inputs!$B$18,-PMT(Inputs!$B$17/12,Inputs!$B$18,Inputs!$B$8*(1+Inputs!$B$19*Inputs!$B$20))),2))))</f>
        <v>0</v>
      </c>
      <c r="G251" s="3">
        <f>IF(Inputs!$B$28&lt;&gt;"Ready to model","PENDING INPUTS",MIN(C251+E251,Inputs!$B$9))</f>
        <v>0</v>
      </c>
      <c r="H251" s="3">
        <f>IF(Inputs!$B$28&lt;&gt;"Ready to model","PENDING INPUTS",F251+G251)</f>
        <v>0</v>
      </c>
      <c r="I251" s="3">
        <f>IF(Inputs!$B$28&lt;&gt;"Ready to model","PENDING INPUTS",MAX(0,F251+G251-H251))</f>
        <v>0</v>
      </c>
      <c r="J251" s="3">
        <f>IF(Inputs!$B$28&lt;&gt;"Ready to model","PENDING INPUTS",IF(F251+G251&gt;H251,IF(F251+G251=0,0,H251*F251/(F251+G251)),MIN(B251+D251,F251+MAX(0,H251-F251-G251-IF((Inputs!$B$17)&lt;Inputs!$B$5,C251+E251-G251,0)))))</f>
        <v>0</v>
      </c>
      <c r="K251" s="3">
        <f>IF(Inputs!$B$28&lt;&gt;"Ready to model","PENDING INPUTS",MIN(C251+E251,MAX(0,H251-J251)))</f>
        <v>0</v>
      </c>
      <c r="L251" s="3">
        <f>IF(Inputs!$B$28&lt;&gt;"Ready to model","PENDING INPUTS",MAX(0,B251+D251-J251))</f>
        <v>0</v>
      </c>
      <c r="M251" s="3">
        <f>IF(Inputs!$B$28&lt;&gt;"Ready to model","PENDING INPUTS",MAX(0,C251+E251-K251))</f>
        <v>0</v>
      </c>
      <c r="N251" s="3">
        <f>IF(Inputs!$B$28&lt;&gt;"Ready to model","PENDING INPUTS",L251+M251)</f>
        <v>0</v>
      </c>
      <c r="O251" s="3">
        <f>IF(Inputs!$B$28&lt;&gt;"Ready to model","PENDING INPUTS",D251+E251+O250)</f>
        <v>4571.2099999999991</v>
      </c>
      <c r="P251" s="3">
        <f>IF(Inputs!$B$28&lt;&gt;"Ready to model","PENDING INPUTS",J251+K251+P250)</f>
        <v>14587.209999999995</v>
      </c>
    </row>
    <row r="252" spans="1:16" ht="27.95" customHeight="1" x14ac:dyDescent="0.25">
      <c r="A252">
        <v>248</v>
      </c>
      <c r="B252" s="3">
        <f>IF(Inputs!$B$28&lt;&gt;"Ready to model","PENDING INPUTS",L251)</f>
        <v>0</v>
      </c>
      <c r="C252" s="3">
        <f>IF(Inputs!$B$28&lt;&gt;"Ready to model","PENDING INPUTS",M251)</f>
        <v>0</v>
      </c>
      <c r="D252" s="3">
        <f>IF(Inputs!$B$28&lt;&gt;"Ready to model","PENDING INPUTS",ROUND(B252*(Inputs!$B$17)/12,2))</f>
        <v>0</v>
      </c>
      <c r="E252" s="3">
        <f>IF(Inputs!$B$28&lt;&gt;"Ready to model","PENDING INPUTS",ROUND(C252*Inputs!$B$5/12,2))</f>
        <v>0</v>
      </c>
      <c r="F252" s="3">
        <f>IF(Inputs!$B$28&lt;&gt;"Ready to model","PENDING INPUTS",MIN(B252+D252,IF(A252&gt;=Inputs!$B$18,B252+D252,ROUND(IF(Inputs!$B$17=0,Inputs!$B$8*(1+Inputs!$B$19*Inputs!$B$20)/Inputs!$B$18,-PMT(Inputs!$B$17/12,Inputs!$B$18,Inputs!$B$8*(1+Inputs!$B$19*Inputs!$B$20))),2))))</f>
        <v>0</v>
      </c>
      <c r="G252" s="3">
        <f>IF(Inputs!$B$28&lt;&gt;"Ready to model","PENDING INPUTS",MIN(C252+E252,Inputs!$B$9))</f>
        <v>0</v>
      </c>
      <c r="H252" s="3">
        <f>IF(Inputs!$B$28&lt;&gt;"Ready to model","PENDING INPUTS",F252+G252)</f>
        <v>0</v>
      </c>
      <c r="I252" s="3">
        <f>IF(Inputs!$B$28&lt;&gt;"Ready to model","PENDING INPUTS",MAX(0,F252+G252-H252))</f>
        <v>0</v>
      </c>
      <c r="J252" s="3">
        <f>IF(Inputs!$B$28&lt;&gt;"Ready to model","PENDING INPUTS",IF(F252+G252&gt;H252,IF(F252+G252=0,0,H252*F252/(F252+G252)),MIN(B252+D252,F252+MAX(0,H252-F252-G252-IF((Inputs!$B$17)&lt;Inputs!$B$5,C252+E252-G252,0)))))</f>
        <v>0</v>
      </c>
      <c r="K252" s="3">
        <f>IF(Inputs!$B$28&lt;&gt;"Ready to model","PENDING INPUTS",MIN(C252+E252,MAX(0,H252-J252)))</f>
        <v>0</v>
      </c>
      <c r="L252" s="3">
        <f>IF(Inputs!$B$28&lt;&gt;"Ready to model","PENDING INPUTS",MAX(0,B252+D252-J252))</f>
        <v>0</v>
      </c>
      <c r="M252" s="3">
        <f>IF(Inputs!$B$28&lt;&gt;"Ready to model","PENDING INPUTS",MAX(0,C252+E252-K252))</f>
        <v>0</v>
      </c>
      <c r="N252" s="3">
        <f>IF(Inputs!$B$28&lt;&gt;"Ready to model","PENDING INPUTS",L252+M252)</f>
        <v>0</v>
      </c>
      <c r="O252" s="3">
        <f>IF(Inputs!$B$28&lt;&gt;"Ready to model","PENDING INPUTS",D252+E252+O251)</f>
        <v>4571.2099999999991</v>
      </c>
      <c r="P252" s="3">
        <f>IF(Inputs!$B$28&lt;&gt;"Ready to model","PENDING INPUTS",J252+K252+P251)</f>
        <v>14587.209999999995</v>
      </c>
    </row>
    <row r="253" spans="1:16" ht="27.95" customHeight="1" x14ac:dyDescent="0.25">
      <c r="A253">
        <v>249</v>
      </c>
      <c r="B253" s="3">
        <f>IF(Inputs!$B$28&lt;&gt;"Ready to model","PENDING INPUTS",L252)</f>
        <v>0</v>
      </c>
      <c r="C253" s="3">
        <f>IF(Inputs!$B$28&lt;&gt;"Ready to model","PENDING INPUTS",M252)</f>
        <v>0</v>
      </c>
      <c r="D253" s="3">
        <f>IF(Inputs!$B$28&lt;&gt;"Ready to model","PENDING INPUTS",ROUND(B253*(Inputs!$B$17)/12,2))</f>
        <v>0</v>
      </c>
      <c r="E253" s="3">
        <f>IF(Inputs!$B$28&lt;&gt;"Ready to model","PENDING INPUTS",ROUND(C253*Inputs!$B$5/12,2))</f>
        <v>0</v>
      </c>
      <c r="F253" s="3">
        <f>IF(Inputs!$B$28&lt;&gt;"Ready to model","PENDING INPUTS",MIN(B253+D253,IF(A253&gt;=Inputs!$B$18,B253+D253,ROUND(IF(Inputs!$B$17=0,Inputs!$B$8*(1+Inputs!$B$19*Inputs!$B$20)/Inputs!$B$18,-PMT(Inputs!$B$17/12,Inputs!$B$18,Inputs!$B$8*(1+Inputs!$B$19*Inputs!$B$20))),2))))</f>
        <v>0</v>
      </c>
      <c r="G253" s="3">
        <f>IF(Inputs!$B$28&lt;&gt;"Ready to model","PENDING INPUTS",MIN(C253+E253,Inputs!$B$9))</f>
        <v>0</v>
      </c>
      <c r="H253" s="3">
        <f>IF(Inputs!$B$28&lt;&gt;"Ready to model","PENDING INPUTS",F253+G253)</f>
        <v>0</v>
      </c>
      <c r="I253" s="3">
        <f>IF(Inputs!$B$28&lt;&gt;"Ready to model","PENDING INPUTS",MAX(0,F253+G253-H253))</f>
        <v>0</v>
      </c>
      <c r="J253" s="3">
        <f>IF(Inputs!$B$28&lt;&gt;"Ready to model","PENDING INPUTS",IF(F253+G253&gt;H253,IF(F253+G253=0,0,H253*F253/(F253+G253)),MIN(B253+D253,F253+MAX(0,H253-F253-G253-IF((Inputs!$B$17)&lt;Inputs!$B$5,C253+E253-G253,0)))))</f>
        <v>0</v>
      </c>
      <c r="K253" s="3">
        <f>IF(Inputs!$B$28&lt;&gt;"Ready to model","PENDING INPUTS",MIN(C253+E253,MAX(0,H253-J253)))</f>
        <v>0</v>
      </c>
      <c r="L253" s="3">
        <f>IF(Inputs!$B$28&lt;&gt;"Ready to model","PENDING INPUTS",MAX(0,B253+D253-J253))</f>
        <v>0</v>
      </c>
      <c r="M253" s="3">
        <f>IF(Inputs!$B$28&lt;&gt;"Ready to model","PENDING INPUTS",MAX(0,C253+E253-K253))</f>
        <v>0</v>
      </c>
      <c r="N253" s="3">
        <f>IF(Inputs!$B$28&lt;&gt;"Ready to model","PENDING INPUTS",L253+M253)</f>
        <v>0</v>
      </c>
      <c r="O253" s="3">
        <f>IF(Inputs!$B$28&lt;&gt;"Ready to model","PENDING INPUTS",D253+E253+O252)</f>
        <v>4571.2099999999991</v>
      </c>
      <c r="P253" s="3">
        <f>IF(Inputs!$B$28&lt;&gt;"Ready to model","PENDING INPUTS",J253+K253+P252)</f>
        <v>14587.209999999995</v>
      </c>
    </row>
    <row r="254" spans="1:16" ht="27.95" customHeight="1" x14ac:dyDescent="0.25">
      <c r="A254">
        <v>250</v>
      </c>
      <c r="B254" s="3">
        <f>IF(Inputs!$B$28&lt;&gt;"Ready to model","PENDING INPUTS",L253)</f>
        <v>0</v>
      </c>
      <c r="C254" s="3">
        <f>IF(Inputs!$B$28&lt;&gt;"Ready to model","PENDING INPUTS",M253)</f>
        <v>0</v>
      </c>
      <c r="D254" s="3">
        <f>IF(Inputs!$B$28&lt;&gt;"Ready to model","PENDING INPUTS",ROUND(B254*(Inputs!$B$17)/12,2))</f>
        <v>0</v>
      </c>
      <c r="E254" s="3">
        <f>IF(Inputs!$B$28&lt;&gt;"Ready to model","PENDING INPUTS",ROUND(C254*Inputs!$B$5/12,2))</f>
        <v>0</v>
      </c>
      <c r="F254" s="3">
        <f>IF(Inputs!$B$28&lt;&gt;"Ready to model","PENDING INPUTS",MIN(B254+D254,IF(A254&gt;=Inputs!$B$18,B254+D254,ROUND(IF(Inputs!$B$17=0,Inputs!$B$8*(1+Inputs!$B$19*Inputs!$B$20)/Inputs!$B$18,-PMT(Inputs!$B$17/12,Inputs!$B$18,Inputs!$B$8*(1+Inputs!$B$19*Inputs!$B$20))),2))))</f>
        <v>0</v>
      </c>
      <c r="G254" s="3">
        <f>IF(Inputs!$B$28&lt;&gt;"Ready to model","PENDING INPUTS",MIN(C254+E254,Inputs!$B$9))</f>
        <v>0</v>
      </c>
      <c r="H254" s="3">
        <f>IF(Inputs!$B$28&lt;&gt;"Ready to model","PENDING INPUTS",F254+G254)</f>
        <v>0</v>
      </c>
      <c r="I254" s="3">
        <f>IF(Inputs!$B$28&lt;&gt;"Ready to model","PENDING INPUTS",MAX(0,F254+G254-H254))</f>
        <v>0</v>
      </c>
      <c r="J254" s="3">
        <f>IF(Inputs!$B$28&lt;&gt;"Ready to model","PENDING INPUTS",IF(F254+G254&gt;H254,IF(F254+G254=0,0,H254*F254/(F254+G254)),MIN(B254+D254,F254+MAX(0,H254-F254-G254-IF((Inputs!$B$17)&lt;Inputs!$B$5,C254+E254-G254,0)))))</f>
        <v>0</v>
      </c>
      <c r="K254" s="3">
        <f>IF(Inputs!$B$28&lt;&gt;"Ready to model","PENDING INPUTS",MIN(C254+E254,MAX(0,H254-J254)))</f>
        <v>0</v>
      </c>
      <c r="L254" s="3">
        <f>IF(Inputs!$B$28&lt;&gt;"Ready to model","PENDING INPUTS",MAX(0,B254+D254-J254))</f>
        <v>0</v>
      </c>
      <c r="M254" s="3">
        <f>IF(Inputs!$B$28&lt;&gt;"Ready to model","PENDING INPUTS",MAX(0,C254+E254-K254))</f>
        <v>0</v>
      </c>
      <c r="N254" s="3">
        <f>IF(Inputs!$B$28&lt;&gt;"Ready to model","PENDING INPUTS",L254+M254)</f>
        <v>0</v>
      </c>
      <c r="O254" s="3">
        <f>IF(Inputs!$B$28&lt;&gt;"Ready to model","PENDING INPUTS",D254+E254+O253)</f>
        <v>4571.2099999999991</v>
      </c>
      <c r="P254" s="3">
        <f>IF(Inputs!$B$28&lt;&gt;"Ready to model","PENDING INPUTS",J254+K254+P253)</f>
        <v>14587.209999999995</v>
      </c>
    </row>
    <row r="255" spans="1:16" ht="27.95" customHeight="1" x14ac:dyDescent="0.25">
      <c r="A255">
        <v>251</v>
      </c>
      <c r="B255" s="3">
        <f>IF(Inputs!$B$28&lt;&gt;"Ready to model","PENDING INPUTS",L254)</f>
        <v>0</v>
      </c>
      <c r="C255" s="3">
        <f>IF(Inputs!$B$28&lt;&gt;"Ready to model","PENDING INPUTS",M254)</f>
        <v>0</v>
      </c>
      <c r="D255" s="3">
        <f>IF(Inputs!$B$28&lt;&gt;"Ready to model","PENDING INPUTS",ROUND(B255*(Inputs!$B$17)/12,2))</f>
        <v>0</v>
      </c>
      <c r="E255" s="3">
        <f>IF(Inputs!$B$28&lt;&gt;"Ready to model","PENDING INPUTS",ROUND(C255*Inputs!$B$5/12,2))</f>
        <v>0</v>
      </c>
      <c r="F255" s="3">
        <f>IF(Inputs!$B$28&lt;&gt;"Ready to model","PENDING INPUTS",MIN(B255+D255,IF(A255&gt;=Inputs!$B$18,B255+D255,ROUND(IF(Inputs!$B$17=0,Inputs!$B$8*(1+Inputs!$B$19*Inputs!$B$20)/Inputs!$B$18,-PMT(Inputs!$B$17/12,Inputs!$B$18,Inputs!$B$8*(1+Inputs!$B$19*Inputs!$B$20))),2))))</f>
        <v>0</v>
      </c>
      <c r="G255" s="3">
        <f>IF(Inputs!$B$28&lt;&gt;"Ready to model","PENDING INPUTS",MIN(C255+E255,Inputs!$B$9))</f>
        <v>0</v>
      </c>
      <c r="H255" s="3">
        <f>IF(Inputs!$B$28&lt;&gt;"Ready to model","PENDING INPUTS",F255+G255)</f>
        <v>0</v>
      </c>
      <c r="I255" s="3">
        <f>IF(Inputs!$B$28&lt;&gt;"Ready to model","PENDING INPUTS",MAX(0,F255+G255-H255))</f>
        <v>0</v>
      </c>
      <c r="J255" s="3">
        <f>IF(Inputs!$B$28&lt;&gt;"Ready to model","PENDING INPUTS",IF(F255+G255&gt;H255,IF(F255+G255=0,0,H255*F255/(F255+G255)),MIN(B255+D255,F255+MAX(0,H255-F255-G255-IF((Inputs!$B$17)&lt;Inputs!$B$5,C255+E255-G255,0)))))</f>
        <v>0</v>
      </c>
      <c r="K255" s="3">
        <f>IF(Inputs!$B$28&lt;&gt;"Ready to model","PENDING INPUTS",MIN(C255+E255,MAX(0,H255-J255)))</f>
        <v>0</v>
      </c>
      <c r="L255" s="3">
        <f>IF(Inputs!$B$28&lt;&gt;"Ready to model","PENDING INPUTS",MAX(0,B255+D255-J255))</f>
        <v>0</v>
      </c>
      <c r="M255" s="3">
        <f>IF(Inputs!$B$28&lt;&gt;"Ready to model","PENDING INPUTS",MAX(0,C255+E255-K255))</f>
        <v>0</v>
      </c>
      <c r="N255" s="3">
        <f>IF(Inputs!$B$28&lt;&gt;"Ready to model","PENDING INPUTS",L255+M255)</f>
        <v>0</v>
      </c>
      <c r="O255" s="3">
        <f>IF(Inputs!$B$28&lt;&gt;"Ready to model","PENDING INPUTS",D255+E255+O254)</f>
        <v>4571.2099999999991</v>
      </c>
      <c r="P255" s="3">
        <f>IF(Inputs!$B$28&lt;&gt;"Ready to model","PENDING INPUTS",J255+K255+P254)</f>
        <v>14587.209999999995</v>
      </c>
    </row>
    <row r="256" spans="1:16" ht="27.95" customHeight="1" x14ac:dyDescent="0.25">
      <c r="A256">
        <v>252</v>
      </c>
      <c r="B256" s="3">
        <f>IF(Inputs!$B$28&lt;&gt;"Ready to model","PENDING INPUTS",L255)</f>
        <v>0</v>
      </c>
      <c r="C256" s="3">
        <f>IF(Inputs!$B$28&lt;&gt;"Ready to model","PENDING INPUTS",M255)</f>
        <v>0</v>
      </c>
      <c r="D256" s="3">
        <f>IF(Inputs!$B$28&lt;&gt;"Ready to model","PENDING INPUTS",ROUND(B256*(Inputs!$B$17)/12,2))</f>
        <v>0</v>
      </c>
      <c r="E256" s="3">
        <f>IF(Inputs!$B$28&lt;&gt;"Ready to model","PENDING INPUTS",ROUND(C256*Inputs!$B$5/12,2))</f>
        <v>0</v>
      </c>
      <c r="F256" s="3">
        <f>IF(Inputs!$B$28&lt;&gt;"Ready to model","PENDING INPUTS",MIN(B256+D256,IF(A256&gt;=Inputs!$B$18,B256+D256,ROUND(IF(Inputs!$B$17=0,Inputs!$B$8*(1+Inputs!$B$19*Inputs!$B$20)/Inputs!$B$18,-PMT(Inputs!$B$17/12,Inputs!$B$18,Inputs!$B$8*(1+Inputs!$B$19*Inputs!$B$20))),2))))</f>
        <v>0</v>
      </c>
      <c r="G256" s="3">
        <f>IF(Inputs!$B$28&lt;&gt;"Ready to model","PENDING INPUTS",MIN(C256+E256,Inputs!$B$9))</f>
        <v>0</v>
      </c>
      <c r="H256" s="3">
        <f>IF(Inputs!$B$28&lt;&gt;"Ready to model","PENDING INPUTS",F256+G256)</f>
        <v>0</v>
      </c>
      <c r="I256" s="3">
        <f>IF(Inputs!$B$28&lt;&gt;"Ready to model","PENDING INPUTS",MAX(0,F256+G256-H256))</f>
        <v>0</v>
      </c>
      <c r="J256" s="3">
        <f>IF(Inputs!$B$28&lt;&gt;"Ready to model","PENDING INPUTS",IF(F256+G256&gt;H256,IF(F256+G256=0,0,H256*F256/(F256+G256)),MIN(B256+D256,F256+MAX(0,H256-F256-G256-IF((Inputs!$B$17)&lt;Inputs!$B$5,C256+E256-G256,0)))))</f>
        <v>0</v>
      </c>
      <c r="K256" s="3">
        <f>IF(Inputs!$B$28&lt;&gt;"Ready to model","PENDING INPUTS",MIN(C256+E256,MAX(0,H256-J256)))</f>
        <v>0</v>
      </c>
      <c r="L256" s="3">
        <f>IF(Inputs!$B$28&lt;&gt;"Ready to model","PENDING INPUTS",MAX(0,B256+D256-J256))</f>
        <v>0</v>
      </c>
      <c r="M256" s="3">
        <f>IF(Inputs!$B$28&lt;&gt;"Ready to model","PENDING INPUTS",MAX(0,C256+E256-K256))</f>
        <v>0</v>
      </c>
      <c r="N256" s="3">
        <f>IF(Inputs!$B$28&lt;&gt;"Ready to model","PENDING INPUTS",L256+M256)</f>
        <v>0</v>
      </c>
      <c r="O256" s="3">
        <f>IF(Inputs!$B$28&lt;&gt;"Ready to model","PENDING INPUTS",D256+E256+O255)</f>
        <v>4571.2099999999991</v>
      </c>
      <c r="P256" s="3">
        <f>IF(Inputs!$B$28&lt;&gt;"Ready to model","PENDING INPUTS",J256+K256+P255)</f>
        <v>14587.209999999995</v>
      </c>
    </row>
    <row r="257" spans="1:16" ht="27.95" customHeight="1" x14ac:dyDescent="0.25">
      <c r="A257">
        <v>253</v>
      </c>
      <c r="B257" s="3">
        <f>IF(Inputs!$B$28&lt;&gt;"Ready to model","PENDING INPUTS",L256)</f>
        <v>0</v>
      </c>
      <c r="C257" s="3">
        <f>IF(Inputs!$B$28&lt;&gt;"Ready to model","PENDING INPUTS",M256)</f>
        <v>0</v>
      </c>
      <c r="D257" s="3">
        <f>IF(Inputs!$B$28&lt;&gt;"Ready to model","PENDING INPUTS",ROUND(B257*(Inputs!$B$17)/12,2))</f>
        <v>0</v>
      </c>
      <c r="E257" s="3">
        <f>IF(Inputs!$B$28&lt;&gt;"Ready to model","PENDING INPUTS",ROUND(C257*Inputs!$B$5/12,2))</f>
        <v>0</v>
      </c>
      <c r="F257" s="3">
        <f>IF(Inputs!$B$28&lt;&gt;"Ready to model","PENDING INPUTS",MIN(B257+D257,IF(A257&gt;=Inputs!$B$18,B257+D257,ROUND(IF(Inputs!$B$17=0,Inputs!$B$8*(1+Inputs!$B$19*Inputs!$B$20)/Inputs!$B$18,-PMT(Inputs!$B$17/12,Inputs!$B$18,Inputs!$B$8*(1+Inputs!$B$19*Inputs!$B$20))),2))))</f>
        <v>0</v>
      </c>
      <c r="G257" s="3">
        <f>IF(Inputs!$B$28&lt;&gt;"Ready to model","PENDING INPUTS",MIN(C257+E257,Inputs!$B$9))</f>
        <v>0</v>
      </c>
      <c r="H257" s="3">
        <f>IF(Inputs!$B$28&lt;&gt;"Ready to model","PENDING INPUTS",F257+G257)</f>
        <v>0</v>
      </c>
      <c r="I257" s="3">
        <f>IF(Inputs!$B$28&lt;&gt;"Ready to model","PENDING INPUTS",MAX(0,F257+G257-H257))</f>
        <v>0</v>
      </c>
      <c r="J257" s="3">
        <f>IF(Inputs!$B$28&lt;&gt;"Ready to model","PENDING INPUTS",IF(F257+G257&gt;H257,IF(F257+G257=0,0,H257*F257/(F257+G257)),MIN(B257+D257,F257+MAX(0,H257-F257-G257-IF((Inputs!$B$17)&lt;Inputs!$B$5,C257+E257-G257,0)))))</f>
        <v>0</v>
      </c>
      <c r="K257" s="3">
        <f>IF(Inputs!$B$28&lt;&gt;"Ready to model","PENDING INPUTS",MIN(C257+E257,MAX(0,H257-J257)))</f>
        <v>0</v>
      </c>
      <c r="L257" s="3">
        <f>IF(Inputs!$B$28&lt;&gt;"Ready to model","PENDING INPUTS",MAX(0,B257+D257-J257))</f>
        <v>0</v>
      </c>
      <c r="M257" s="3">
        <f>IF(Inputs!$B$28&lt;&gt;"Ready to model","PENDING INPUTS",MAX(0,C257+E257-K257))</f>
        <v>0</v>
      </c>
      <c r="N257" s="3">
        <f>IF(Inputs!$B$28&lt;&gt;"Ready to model","PENDING INPUTS",L257+M257)</f>
        <v>0</v>
      </c>
      <c r="O257" s="3">
        <f>IF(Inputs!$B$28&lt;&gt;"Ready to model","PENDING INPUTS",D257+E257+O256)</f>
        <v>4571.2099999999991</v>
      </c>
      <c r="P257" s="3">
        <f>IF(Inputs!$B$28&lt;&gt;"Ready to model","PENDING INPUTS",J257+K257+P256)</f>
        <v>14587.209999999995</v>
      </c>
    </row>
    <row r="258" spans="1:16" ht="27.95" customHeight="1" x14ac:dyDescent="0.25">
      <c r="A258">
        <v>254</v>
      </c>
      <c r="B258" s="3">
        <f>IF(Inputs!$B$28&lt;&gt;"Ready to model","PENDING INPUTS",L257)</f>
        <v>0</v>
      </c>
      <c r="C258" s="3">
        <f>IF(Inputs!$B$28&lt;&gt;"Ready to model","PENDING INPUTS",M257)</f>
        <v>0</v>
      </c>
      <c r="D258" s="3">
        <f>IF(Inputs!$B$28&lt;&gt;"Ready to model","PENDING INPUTS",ROUND(B258*(Inputs!$B$17)/12,2))</f>
        <v>0</v>
      </c>
      <c r="E258" s="3">
        <f>IF(Inputs!$B$28&lt;&gt;"Ready to model","PENDING INPUTS",ROUND(C258*Inputs!$B$5/12,2))</f>
        <v>0</v>
      </c>
      <c r="F258" s="3">
        <f>IF(Inputs!$B$28&lt;&gt;"Ready to model","PENDING INPUTS",MIN(B258+D258,IF(A258&gt;=Inputs!$B$18,B258+D258,ROUND(IF(Inputs!$B$17=0,Inputs!$B$8*(1+Inputs!$B$19*Inputs!$B$20)/Inputs!$B$18,-PMT(Inputs!$B$17/12,Inputs!$B$18,Inputs!$B$8*(1+Inputs!$B$19*Inputs!$B$20))),2))))</f>
        <v>0</v>
      </c>
      <c r="G258" s="3">
        <f>IF(Inputs!$B$28&lt;&gt;"Ready to model","PENDING INPUTS",MIN(C258+E258,Inputs!$B$9))</f>
        <v>0</v>
      </c>
      <c r="H258" s="3">
        <f>IF(Inputs!$B$28&lt;&gt;"Ready to model","PENDING INPUTS",F258+G258)</f>
        <v>0</v>
      </c>
      <c r="I258" s="3">
        <f>IF(Inputs!$B$28&lt;&gt;"Ready to model","PENDING INPUTS",MAX(0,F258+G258-H258))</f>
        <v>0</v>
      </c>
      <c r="J258" s="3">
        <f>IF(Inputs!$B$28&lt;&gt;"Ready to model","PENDING INPUTS",IF(F258+G258&gt;H258,IF(F258+G258=0,0,H258*F258/(F258+G258)),MIN(B258+D258,F258+MAX(0,H258-F258-G258-IF((Inputs!$B$17)&lt;Inputs!$B$5,C258+E258-G258,0)))))</f>
        <v>0</v>
      </c>
      <c r="K258" s="3">
        <f>IF(Inputs!$B$28&lt;&gt;"Ready to model","PENDING INPUTS",MIN(C258+E258,MAX(0,H258-J258)))</f>
        <v>0</v>
      </c>
      <c r="L258" s="3">
        <f>IF(Inputs!$B$28&lt;&gt;"Ready to model","PENDING INPUTS",MAX(0,B258+D258-J258))</f>
        <v>0</v>
      </c>
      <c r="M258" s="3">
        <f>IF(Inputs!$B$28&lt;&gt;"Ready to model","PENDING INPUTS",MAX(0,C258+E258-K258))</f>
        <v>0</v>
      </c>
      <c r="N258" s="3">
        <f>IF(Inputs!$B$28&lt;&gt;"Ready to model","PENDING INPUTS",L258+M258)</f>
        <v>0</v>
      </c>
      <c r="O258" s="3">
        <f>IF(Inputs!$B$28&lt;&gt;"Ready to model","PENDING INPUTS",D258+E258+O257)</f>
        <v>4571.2099999999991</v>
      </c>
      <c r="P258" s="3">
        <f>IF(Inputs!$B$28&lt;&gt;"Ready to model","PENDING INPUTS",J258+K258+P257)</f>
        <v>14587.209999999995</v>
      </c>
    </row>
    <row r="259" spans="1:16" ht="27.95" customHeight="1" x14ac:dyDescent="0.25">
      <c r="A259">
        <v>255</v>
      </c>
      <c r="B259" s="3">
        <f>IF(Inputs!$B$28&lt;&gt;"Ready to model","PENDING INPUTS",L258)</f>
        <v>0</v>
      </c>
      <c r="C259" s="3">
        <f>IF(Inputs!$B$28&lt;&gt;"Ready to model","PENDING INPUTS",M258)</f>
        <v>0</v>
      </c>
      <c r="D259" s="3">
        <f>IF(Inputs!$B$28&lt;&gt;"Ready to model","PENDING INPUTS",ROUND(B259*(Inputs!$B$17)/12,2))</f>
        <v>0</v>
      </c>
      <c r="E259" s="3">
        <f>IF(Inputs!$B$28&lt;&gt;"Ready to model","PENDING INPUTS",ROUND(C259*Inputs!$B$5/12,2))</f>
        <v>0</v>
      </c>
      <c r="F259" s="3">
        <f>IF(Inputs!$B$28&lt;&gt;"Ready to model","PENDING INPUTS",MIN(B259+D259,IF(A259&gt;=Inputs!$B$18,B259+D259,ROUND(IF(Inputs!$B$17=0,Inputs!$B$8*(1+Inputs!$B$19*Inputs!$B$20)/Inputs!$B$18,-PMT(Inputs!$B$17/12,Inputs!$B$18,Inputs!$B$8*(1+Inputs!$B$19*Inputs!$B$20))),2))))</f>
        <v>0</v>
      </c>
      <c r="G259" s="3">
        <f>IF(Inputs!$B$28&lt;&gt;"Ready to model","PENDING INPUTS",MIN(C259+E259,Inputs!$B$9))</f>
        <v>0</v>
      </c>
      <c r="H259" s="3">
        <f>IF(Inputs!$B$28&lt;&gt;"Ready to model","PENDING INPUTS",F259+G259)</f>
        <v>0</v>
      </c>
      <c r="I259" s="3">
        <f>IF(Inputs!$B$28&lt;&gt;"Ready to model","PENDING INPUTS",MAX(0,F259+G259-H259))</f>
        <v>0</v>
      </c>
      <c r="J259" s="3">
        <f>IF(Inputs!$B$28&lt;&gt;"Ready to model","PENDING INPUTS",IF(F259+G259&gt;H259,IF(F259+G259=0,0,H259*F259/(F259+G259)),MIN(B259+D259,F259+MAX(0,H259-F259-G259-IF((Inputs!$B$17)&lt;Inputs!$B$5,C259+E259-G259,0)))))</f>
        <v>0</v>
      </c>
      <c r="K259" s="3">
        <f>IF(Inputs!$B$28&lt;&gt;"Ready to model","PENDING INPUTS",MIN(C259+E259,MAX(0,H259-J259)))</f>
        <v>0</v>
      </c>
      <c r="L259" s="3">
        <f>IF(Inputs!$B$28&lt;&gt;"Ready to model","PENDING INPUTS",MAX(0,B259+D259-J259))</f>
        <v>0</v>
      </c>
      <c r="M259" s="3">
        <f>IF(Inputs!$B$28&lt;&gt;"Ready to model","PENDING INPUTS",MAX(0,C259+E259-K259))</f>
        <v>0</v>
      </c>
      <c r="N259" s="3">
        <f>IF(Inputs!$B$28&lt;&gt;"Ready to model","PENDING INPUTS",L259+M259)</f>
        <v>0</v>
      </c>
      <c r="O259" s="3">
        <f>IF(Inputs!$B$28&lt;&gt;"Ready to model","PENDING INPUTS",D259+E259+O258)</f>
        <v>4571.2099999999991</v>
      </c>
      <c r="P259" s="3">
        <f>IF(Inputs!$B$28&lt;&gt;"Ready to model","PENDING INPUTS",J259+K259+P258)</f>
        <v>14587.209999999995</v>
      </c>
    </row>
    <row r="260" spans="1:16" ht="27.95" customHeight="1" x14ac:dyDescent="0.25">
      <c r="A260">
        <v>256</v>
      </c>
      <c r="B260" s="3">
        <f>IF(Inputs!$B$28&lt;&gt;"Ready to model","PENDING INPUTS",L259)</f>
        <v>0</v>
      </c>
      <c r="C260" s="3">
        <f>IF(Inputs!$B$28&lt;&gt;"Ready to model","PENDING INPUTS",M259)</f>
        <v>0</v>
      </c>
      <c r="D260" s="3">
        <f>IF(Inputs!$B$28&lt;&gt;"Ready to model","PENDING INPUTS",ROUND(B260*(Inputs!$B$17)/12,2))</f>
        <v>0</v>
      </c>
      <c r="E260" s="3">
        <f>IF(Inputs!$B$28&lt;&gt;"Ready to model","PENDING INPUTS",ROUND(C260*Inputs!$B$5/12,2))</f>
        <v>0</v>
      </c>
      <c r="F260" s="3">
        <f>IF(Inputs!$B$28&lt;&gt;"Ready to model","PENDING INPUTS",MIN(B260+D260,IF(A260&gt;=Inputs!$B$18,B260+D260,ROUND(IF(Inputs!$B$17=0,Inputs!$B$8*(1+Inputs!$B$19*Inputs!$B$20)/Inputs!$B$18,-PMT(Inputs!$B$17/12,Inputs!$B$18,Inputs!$B$8*(1+Inputs!$B$19*Inputs!$B$20))),2))))</f>
        <v>0</v>
      </c>
      <c r="G260" s="3">
        <f>IF(Inputs!$B$28&lt;&gt;"Ready to model","PENDING INPUTS",MIN(C260+E260,Inputs!$B$9))</f>
        <v>0</v>
      </c>
      <c r="H260" s="3">
        <f>IF(Inputs!$B$28&lt;&gt;"Ready to model","PENDING INPUTS",F260+G260)</f>
        <v>0</v>
      </c>
      <c r="I260" s="3">
        <f>IF(Inputs!$B$28&lt;&gt;"Ready to model","PENDING INPUTS",MAX(0,F260+G260-H260))</f>
        <v>0</v>
      </c>
      <c r="J260" s="3">
        <f>IF(Inputs!$B$28&lt;&gt;"Ready to model","PENDING INPUTS",IF(F260+G260&gt;H260,IF(F260+G260=0,0,H260*F260/(F260+G260)),MIN(B260+D260,F260+MAX(0,H260-F260-G260-IF((Inputs!$B$17)&lt;Inputs!$B$5,C260+E260-G260,0)))))</f>
        <v>0</v>
      </c>
      <c r="K260" s="3">
        <f>IF(Inputs!$B$28&lt;&gt;"Ready to model","PENDING INPUTS",MIN(C260+E260,MAX(0,H260-J260)))</f>
        <v>0</v>
      </c>
      <c r="L260" s="3">
        <f>IF(Inputs!$B$28&lt;&gt;"Ready to model","PENDING INPUTS",MAX(0,B260+D260-J260))</f>
        <v>0</v>
      </c>
      <c r="M260" s="3">
        <f>IF(Inputs!$B$28&lt;&gt;"Ready to model","PENDING INPUTS",MAX(0,C260+E260-K260))</f>
        <v>0</v>
      </c>
      <c r="N260" s="3">
        <f>IF(Inputs!$B$28&lt;&gt;"Ready to model","PENDING INPUTS",L260+M260)</f>
        <v>0</v>
      </c>
      <c r="O260" s="3">
        <f>IF(Inputs!$B$28&lt;&gt;"Ready to model","PENDING INPUTS",D260+E260+O259)</f>
        <v>4571.2099999999991</v>
      </c>
      <c r="P260" s="3">
        <f>IF(Inputs!$B$28&lt;&gt;"Ready to model","PENDING INPUTS",J260+K260+P259)</f>
        <v>14587.209999999995</v>
      </c>
    </row>
    <row r="261" spans="1:16" ht="27.95" customHeight="1" x14ac:dyDescent="0.25">
      <c r="A261">
        <v>257</v>
      </c>
      <c r="B261" s="3">
        <f>IF(Inputs!$B$28&lt;&gt;"Ready to model","PENDING INPUTS",L260)</f>
        <v>0</v>
      </c>
      <c r="C261" s="3">
        <f>IF(Inputs!$B$28&lt;&gt;"Ready to model","PENDING INPUTS",M260)</f>
        <v>0</v>
      </c>
      <c r="D261" s="3">
        <f>IF(Inputs!$B$28&lt;&gt;"Ready to model","PENDING INPUTS",ROUND(B261*(Inputs!$B$17)/12,2))</f>
        <v>0</v>
      </c>
      <c r="E261" s="3">
        <f>IF(Inputs!$B$28&lt;&gt;"Ready to model","PENDING INPUTS",ROUND(C261*Inputs!$B$5/12,2))</f>
        <v>0</v>
      </c>
      <c r="F261" s="3">
        <f>IF(Inputs!$B$28&lt;&gt;"Ready to model","PENDING INPUTS",MIN(B261+D261,IF(A261&gt;=Inputs!$B$18,B261+D261,ROUND(IF(Inputs!$B$17=0,Inputs!$B$8*(1+Inputs!$B$19*Inputs!$B$20)/Inputs!$B$18,-PMT(Inputs!$B$17/12,Inputs!$B$18,Inputs!$B$8*(1+Inputs!$B$19*Inputs!$B$20))),2))))</f>
        <v>0</v>
      </c>
      <c r="G261" s="3">
        <f>IF(Inputs!$B$28&lt;&gt;"Ready to model","PENDING INPUTS",MIN(C261+E261,Inputs!$B$9))</f>
        <v>0</v>
      </c>
      <c r="H261" s="3">
        <f>IF(Inputs!$B$28&lt;&gt;"Ready to model","PENDING INPUTS",F261+G261)</f>
        <v>0</v>
      </c>
      <c r="I261" s="3">
        <f>IF(Inputs!$B$28&lt;&gt;"Ready to model","PENDING INPUTS",MAX(0,F261+G261-H261))</f>
        <v>0</v>
      </c>
      <c r="J261" s="3">
        <f>IF(Inputs!$B$28&lt;&gt;"Ready to model","PENDING INPUTS",IF(F261+G261&gt;H261,IF(F261+G261=0,0,H261*F261/(F261+G261)),MIN(B261+D261,F261+MAX(0,H261-F261-G261-IF((Inputs!$B$17)&lt;Inputs!$B$5,C261+E261-G261,0)))))</f>
        <v>0</v>
      </c>
      <c r="K261" s="3">
        <f>IF(Inputs!$B$28&lt;&gt;"Ready to model","PENDING INPUTS",MIN(C261+E261,MAX(0,H261-J261)))</f>
        <v>0</v>
      </c>
      <c r="L261" s="3">
        <f>IF(Inputs!$B$28&lt;&gt;"Ready to model","PENDING INPUTS",MAX(0,B261+D261-J261))</f>
        <v>0</v>
      </c>
      <c r="M261" s="3">
        <f>IF(Inputs!$B$28&lt;&gt;"Ready to model","PENDING INPUTS",MAX(0,C261+E261-K261))</f>
        <v>0</v>
      </c>
      <c r="N261" s="3">
        <f>IF(Inputs!$B$28&lt;&gt;"Ready to model","PENDING INPUTS",L261+M261)</f>
        <v>0</v>
      </c>
      <c r="O261" s="3">
        <f>IF(Inputs!$B$28&lt;&gt;"Ready to model","PENDING INPUTS",D261+E261+O260)</f>
        <v>4571.2099999999991</v>
      </c>
      <c r="P261" s="3">
        <f>IF(Inputs!$B$28&lt;&gt;"Ready to model","PENDING INPUTS",J261+K261+P260)</f>
        <v>14587.209999999995</v>
      </c>
    </row>
    <row r="262" spans="1:16" ht="27.95" customHeight="1" x14ac:dyDescent="0.25">
      <c r="A262">
        <v>258</v>
      </c>
      <c r="B262" s="3">
        <f>IF(Inputs!$B$28&lt;&gt;"Ready to model","PENDING INPUTS",L261)</f>
        <v>0</v>
      </c>
      <c r="C262" s="3">
        <f>IF(Inputs!$B$28&lt;&gt;"Ready to model","PENDING INPUTS",M261)</f>
        <v>0</v>
      </c>
      <c r="D262" s="3">
        <f>IF(Inputs!$B$28&lt;&gt;"Ready to model","PENDING INPUTS",ROUND(B262*(Inputs!$B$17)/12,2))</f>
        <v>0</v>
      </c>
      <c r="E262" s="3">
        <f>IF(Inputs!$B$28&lt;&gt;"Ready to model","PENDING INPUTS",ROUND(C262*Inputs!$B$5/12,2))</f>
        <v>0</v>
      </c>
      <c r="F262" s="3">
        <f>IF(Inputs!$B$28&lt;&gt;"Ready to model","PENDING INPUTS",MIN(B262+D262,IF(A262&gt;=Inputs!$B$18,B262+D262,ROUND(IF(Inputs!$B$17=0,Inputs!$B$8*(1+Inputs!$B$19*Inputs!$B$20)/Inputs!$B$18,-PMT(Inputs!$B$17/12,Inputs!$B$18,Inputs!$B$8*(1+Inputs!$B$19*Inputs!$B$20))),2))))</f>
        <v>0</v>
      </c>
      <c r="G262" s="3">
        <f>IF(Inputs!$B$28&lt;&gt;"Ready to model","PENDING INPUTS",MIN(C262+E262,Inputs!$B$9))</f>
        <v>0</v>
      </c>
      <c r="H262" s="3">
        <f>IF(Inputs!$B$28&lt;&gt;"Ready to model","PENDING INPUTS",F262+G262)</f>
        <v>0</v>
      </c>
      <c r="I262" s="3">
        <f>IF(Inputs!$B$28&lt;&gt;"Ready to model","PENDING INPUTS",MAX(0,F262+G262-H262))</f>
        <v>0</v>
      </c>
      <c r="J262" s="3">
        <f>IF(Inputs!$B$28&lt;&gt;"Ready to model","PENDING INPUTS",IF(F262+G262&gt;H262,IF(F262+G262=0,0,H262*F262/(F262+G262)),MIN(B262+D262,F262+MAX(0,H262-F262-G262-IF((Inputs!$B$17)&lt;Inputs!$B$5,C262+E262-G262,0)))))</f>
        <v>0</v>
      </c>
      <c r="K262" s="3">
        <f>IF(Inputs!$B$28&lt;&gt;"Ready to model","PENDING INPUTS",MIN(C262+E262,MAX(0,H262-J262)))</f>
        <v>0</v>
      </c>
      <c r="L262" s="3">
        <f>IF(Inputs!$B$28&lt;&gt;"Ready to model","PENDING INPUTS",MAX(0,B262+D262-J262))</f>
        <v>0</v>
      </c>
      <c r="M262" s="3">
        <f>IF(Inputs!$B$28&lt;&gt;"Ready to model","PENDING INPUTS",MAX(0,C262+E262-K262))</f>
        <v>0</v>
      </c>
      <c r="N262" s="3">
        <f>IF(Inputs!$B$28&lt;&gt;"Ready to model","PENDING INPUTS",L262+M262)</f>
        <v>0</v>
      </c>
      <c r="O262" s="3">
        <f>IF(Inputs!$B$28&lt;&gt;"Ready to model","PENDING INPUTS",D262+E262+O261)</f>
        <v>4571.2099999999991</v>
      </c>
      <c r="P262" s="3">
        <f>IF(Inputs!$B$28&lt;&gt;"Ready to model","PENDING INPUTS",J262+K262+P261)</f>
        <v>14587.209999999995</v>
      </c>
    </row>
    <row r="263" spans="1:16" ht="27.95" customHeight="1" x14ac:dyDescent="0.25">
      <c r="A263">
        <v>259</v>
      </c>
      <c r="B263" s="3">
        <f>IF(Inputs!$B$28&lt;&gt;"Ready to model","PENDING INPUTS",L262)</f>
        <v>0</v>
      </c>
      <c r="C263" s="3">
        <f>IF(Inputs!$B$28&lt;&gt;"Ready to model","PENDING INPUTS",M262)</f>
        <v>0</v>
      </c>
      <c r="D263" s="3">
        <f>IF(Inputs!$B$28&lt;&gt;"Ready to model","PENDING INPUTS",ROUND(B263*(Inputs!$B$17)/12,2))</f>
        <v>0</v>
      </c>
      <c r="E263" s="3">
        <f>IF(Inputs!$B$28&lt;&gt;"Ready to model","PENDING INPUTS",ROUND(C263*Inputs!$B$5/12,2))</f>
        <v>0</v>
      </c>
      <c r="F263" s="3">
        <f>IF(Inputs!$B$28&lt;&gt;"Ready to model","PENDING INPUTS",MIN(B263+D263,IF(A263&gt;=Inputs!$B$18,B263+D263,ROUND(IF(Inputs!$B$17=0,Inputs!$B$8*(1+Inputs!$B$19*Inputs!$B$20)/Inputs!$B$18,-PMT(Inputs!$B$17/12,Inputs!$B$18,Inputs!$B$8*(1+Inputs!$B$19*Inputs!$B$20))),2))))</f>
        <v>0</v>
      </c>
      <c r="G263" s="3">
        <f>IF(Inputs!$B$28&lt;&gt;"Ready to model","PENDING INPUTS",MIN(C263+E263,Inputs!$B$9))</f>
        <v>0</v>
      </c>
      <c r="H263" s="3">
        <f>IF(Inputs!$B$28&lt;&gt;"Ready to model","PENDING INPUTS",F263+G263)</f>
        <v>0</v>
      </c>
      <c r="I263" s="3">
        <f>IF(Inputs!$B$28&lt;&gt;"Ready to model","PENDING INPUTS",MAX(0,F263+G263-H263))</f>
        <v>0</v>
      </c>
      <c r="J263" s="3">
        <f>IF(Inputs!$B$28&lt;&gt;"Ready to model","PENDING INPUTS",IF(F263+G263&gt;H263,IF(F263+G263=0,0,H263*F263/(F263+G263)),MIN(B263+D263,F263+MAX(0,H263-F263-G263-IF((Inputs!$B$17)&lt;Inputs!$B$5,C263+E263-G263,0)))))</f>
        <v>0</v>
      </c>
      <c r="K263" s="3">
        <f>IF(Inputs!$B$28&lt;&gt;"Ready to model","PENDING INPUTS",MIN(C263+E263,MAX(0,H263-J263)))</f>
        <v>0</v>
      </c>
      <c r="L263" s="3">
        <f>IF(Inputs!$B$28&lt;&gt;"Ready to model","PENDING INPUTS",MAX(0,B263+D263-J263))</f>
        <v>0</v>
      </c>
      <c r="M263" s="3">
        <f>IF(Inputs!$B$28&lt;&gt;"Ready to model","PENDING INPUTS",MAX(0,C263+E263-K263))</f>
        <v>0</v>
      </c>
      <c r="N263" s="3">
        <f>IF(Inputs!$B$28&lt;&gt;"Ready to model","PENDING INPUTS",L263+M263)</f>
        <v>0</v>
      </c>
      <c r="O263" s="3">
        <f>IF(Inputs!$B$28&lt;&gt;"Ready to model","PENDING INPUTS",D263+E263+O262)</f>
        <v>4571.2099999999991</v>
      </c>
      <c r="P263" s="3">
        <f>IF(Inputs!$B$28&lt;&gt;"Ready to model","PENDING INPUTS",J263+K263+P262)</f>
        <v>14587.209999999995</v>
      </c>
    </row>
    <row r="264" spans="1:16" ht="27.95" customHeight="1" x14ac:dyDescent="0.25">
      <c r="A264">
        <v>260</v>
      </c>
      <c r="B264" s="3">
        <f>IF(Inputs!$B$28&lt;&gt;"Ready to model","PENDING INPUTS",L263)</f>
        <v>0</v>
      </c>
      <c r="C264" s="3">
        <f>IF(Inputs!$B$28&lt;&gt;"Ready to model","PENDING INPUTS",M263)</f>
        <v>0</v>
      </c>
      <c r="D264" s="3">
        <f>IF(Inputs!$B$28&lt;&gt;"Ready to model","PENDING INPUTS",ROUND(B264*(Inputs!$B$17)/12,2))</f>
        <v>0</v>
      </c>
      <c r="E264" s="3">
        <f>IF(Inputs!$B$28&lt;&gt;"Ready to model","PENDING INPUTS",ROUND(C264*Inputs!$B$5/12,2))</f>
        <v>0</v>
      </c>
      <c r="F264" s="3">
        <f>IF(Inputs!$B$28&lt;&gt;"Ready to model","PENDING INPUTS",MIN(B264+D264,IF(A264&gt;=Inputs!$B$18,B264+D264,ROUND(IF(Inputs!$B$17=0,Inputs!$B$8*(1+Inputs!$B$19*Inputs!$B$20)/Inputs!$B$18,-PMT(Inputs!$B$17/12,Inputs!$B$18,Inputs!$B$8*(1+Inputs!$B$19*Inputs!$B$20))),2))))</f>
        <v>0</v>
      </c>
      <c r="G264" s="3">
        <f>IF(Inputs!$B$28&lt;&gt;"Ready to model","PENDING INPUTS",MIN(C264+E264,Inputs!$B$9))</f>
        <v>0</v>
      </c>
      <c r="H264" s="3">
        <f>IF(Inputs!$B$28&lt;&gt;"Ready to model","PENDING INPUTS",F264+G264)</f>
        <v>0</v>
      </c>
      <c r="I264" s="3">
        <f>IF(Inputs!$B$28&lt;&gt;"Ready to model","PENDING INPUTS",MAX(0,F264+G264-H264))</f>
        <v>0</v>
      </c>
      <c r="J264" s="3">
        <f>IF(Inputs!$B$28&lt;&gt;"Ready to model","PENDING INPUTS",IF(F264+G264&gt;H264,IF(F264+G264=0,0,H264*F264/(F264+G264)),MIN(B264+D264,F264+MAX(0,H264-F264-G264-IF((Inputs!$B$17)&lt;Inputs!$B$5,C264+E264-G264,0)))))</f>
        <v>0</v>
      </c>
      <c r="K264" s="3">
        <f>IF(Inputs!$B$28&lt;&gt;"Ready to model","PENDING INPUTS",MIN(C264+E264,MAX(0,H264-J264)))</f>
        <v>0</v>
      </c>
      <c r="L264" s="3">
        <f>IF(Inputs!$B$28&lt;&gt;"Ready to model","PENDING INPUTS",MAX(0,B264+D264-J264))</f>
        <v>0</v>
      </c>
      <c r="M264" s="3">
        <f>IF(Inputs!$B$28&lt;&gt;"Ready to model","PENDING INPUTS",MAX(0,C264+E264-K264))</f>
        <v>0</v>
      </c>
      <c r="N264" s="3">
        <f>IF(Inputs!$B$28&lt;&gt;"Ready to model","PENDING INPUTS",L264+M264)</f>
        <v>0</v>
      </c>
      <c r="O264" s="3">
        <f>IF(Inputs!$B$28&lt;&gt;"Ready to model","PENDING INPUTS",D264+E264+O263)</f>
        <v>4571.2099999999991</v>
      </c>
      <c r="P264" s="3">
        <f>IF(Inputs!$B$28&lt;&gt;"Ready to model","PENDING INPUTS",J264+K264+P263)</f>
        <v>14587.209999999995</v>
      </c>
    </row>
    <row r="265" spans="1:16" ht="27.95" customHeight="1" x14ac:dyDescent="0.25">
      <c r="A265">
        <v>261</v>
      </c>
      <c r="B265" s="3">
        <f>IF(Inputs!$B$28&lt;&gt;"Ready to model","PENDING INPUTS",L264)</f>
        <v>0</v>
      </c>
      <c r="C265" s="3">
        <f>IF(Inputs!$B$28&lt;&gt;"Ready to model","PENDING INPUTS",M264)</f>
        <v>0</v>
      </c>
      <c r="D265" s="3">
        <f>IF(Inputs!$B$28&lt;&gt;"Ready to model","PENDING INPUTS",ROUND(B265*(Inputs!$B$17)/12,2))</f>
        <v>0</v>
      </c>
      <c r="E265" s="3">
        <f>IF(Inputs!$B$28&lt;&gt;"Ready to model","PENDING INPUTS",ROUND(C265*Inputs!$B$5/12,2))</f>
        <v>0</v>
      </c>
      <c r="F265" s="3">
        <f>IF(Inputs!$B$28&lt;&gt;"Ready to model","PENDING INPUTS",MIN(B265+D265,IF(A265&gt;=Inputs!$B$18,B265+D265,ROUND(IF(Inputs!$B$17=0,Inputs!$B$8*(1+Inputs!$B$19*Inputs!$B$20)/Inputs!$B$18,-PMT(Inputs!$B$17/12,Inputs!$B$18,Inputs!$B$8*(1+Inputs!$B$19*Inputs!$B$20))),2))))</f>
        <v>0</v>
      </c>
      <c r="G265" s="3">
        <f>IF(Inputs!$B$28&lt;&gt;"Ready to model","PENDING INPUTS",MIN(C265+E265,Inputs!$B$9))</f>
        <v>0</v>
      </c>
      <c r="H265" s="3">
        <f>IF(Inputs!$B$28&lt;&gt;"Ready to model","PENDING INPUTS",F265+G265)</f>
        <v>0</v>
      </c>
      <c r="I265" s="3">
        <f>IF(Inputs!$B$28&lt;&gt;"Ready to model","PENDING INPUTS",MAX(0,F265+G265-H265))</f>
        <v>0</v>
      </c>
      <c r="J265" s="3">
        <f>IF(Inputs!$B$28&lt;&gt;"Ready to model","PENDING INPUTS",IF(F265+G265&gt;H265,IF(F265+G265=0,0,H265*F265/(F265+G265)),MIN(B265+D265,F265+MAX(0,H265-F265-G265-IF((Inputs!$B$17)&lt;Inputs!$B$5,C265+E265-G265,0)))))</f>
        <v>0</v>
      </c>
      <c r="K265" s="3">
        <f>IF(Inputs!$B$28&lt;&gt;"Ready to model","PENDING INPUTS",MIN(C265+E265,MAX(0,H265-J265)))</f>
        <v>0</v>
      </c>
      <c r="L265" s="3">
        <f>IF(Inputs!$B$28&lt;&gt;"Ready to model","PENDING INPUTS",MAX(0,B265+D265-J265))</f>
        <v>0</v>
      </c>
      <c r="M265" s="3">
        <f>IF(Inputs!$B$28&lt;&gt;"Ready to model","PENDING INPUTS",MAX(0,C265+E265-K265))</f>
        <v>0</v>
      </c>
      <c r="N265" s="3">
        <f>IF(Inputs!$B$28&lt;&gt;"Ready to model","PENDING INPUTS",L265+M265)</f>
        <v>0</v>
      </c>
      <c r="O265" s="3">
        <f>IF(Inputs!$B$28&lt;&gt;"Ready to model","PENDING INPUTS",D265+E265+O264)</f>
        <v>4571.2099999999991</v>
      </c>
      <c r="P265" s="3">
        <f>IF(Inputs!$B$28&lt;&gt;"Ready to model","PENDING INPUTS",J265+K265+P264)</f>
        <v>14587.209999999995</v>
      </c>
    </row>
    <row r="266" spans="1:16" ht="27.95" customHeight="1" x14ac:dyDescent="0.25">
      <c r="A266">
        <v>262</v>
      </c>
      <c r="B266" s="3">
        <f>IF(Inputs!$B$28&lt;&gt;"Ready to model","PENDING INPUTS",L265)</f>
        <v>0</v>
      </c>
      <c r="C266" s="3">
        <f>IF(Inputs!$B$28&lt;&gt;"Ready to model","PENDING INPUTS",M265)</f>
        <v>0</v>
      </c>
      <c r="D266" s="3">
        <f>IF(Inputs!$B$28&lt;&gt;"Ready to model","PENDING INPUTS",ROUND(B266*(Inputs!$B$17)/12,2))</f>
        <v>0</v>
      </c>
      <c r="E266" s="3">
        <f>IF(Inputs!$B$28&lt;&gt;"Ready to model","PENDING INPUTS",ROUND(C266*Inputs!$B$5/12,2))</f>
        <v>0</v>
      </c>
      <c r="F266" s="3">
        <f>IF(Inputs!$B$28&lt;&gt;"Ready to model","PENDING INPUTS",MIN(B266+D266,IF(A266&gt;=Inputs!$B$18,B266+D266,ROUND(IF(Inputs!$B$17=0,Inputs!$B$8*(1+Inputs!$B$19*Inputs!$B$20)/Inputs!$B$18,-PMT(Inputs!$B$17/12,Inputs!$B$18,Inputs!$B$8*(1+Inputs!$B$19*Inputs!$B$20))),2))))</f>
        <v>0</v>
      </c>
      <c r="G266" s="3">
        <f>IF(Inputs!$B$28&lt;&gt;"Ready to model","PENDING INPUTS",MIN(C266+E266,Inputs!$B$9))</f>
        <v>0</v>
      </c>
      <c r="H266" s="3">
        <f>IF(Inputs!$B$28&lt;&gt;"Ready to model","PENDING INPUTS",F266+G266)</f>
        <v>0</v>
      </c>
      <c r="I266" s="3">
        <f>IF(Inputs!$B$28&lt;&gt;"Ready to model","PENDING INPUTS",MAX(0,F266+G266-H266))</f>
        <v>0</v>
      </c>
      <c r="J266" s="3">
        <f>IF(Inputs!$B$28&lt;&gt;"Ready to model","PENDING INPUTS",IF(F266+G266&gt;H266,IF(F266+G266=0,0,H266*F266/(F266+G266)),MIN(B266+D266,F266+MAX(0,H266-F266-G266-IF((Inputs!$B$17)&lt;Inputs!$B$5,C266+E266-G266,0)))))</f>
        <v>0</v>
      </c>
      <c r="K266" s="3">
        <f>IF(Inputs!$B$28&lt;&gt;"Ready to model","PENDING INPUTS",MIN(C266+E266,MAX(0,H266-J266)))</f>
        <v>0</v>
      </c>
      <c r="L266" s="3">
        <f>IF(Inputs!$B$28&lt;&gt;"Ready to model","PENDING INPUTS",MAX(0,B266+D266-J266))</f>
        <v>0</v>
      </c>
      <c r="M266" s="3">
        <f>IF(Inputs!$B$28&lt;&gt;"Ready to model","PENDING INPUTS",MAX(0,C266+E266-K266))</f>
        <v>0</v>
      </c>
      <c r="N266" s="3">
        <f>IF(Inputs!$B$28&lt;&gt;"Ready to model","PENDING INPUTS",L266+M266)</f>
        <v>0</v>
      </c>
      <c r="O266" s="3">
        <f>IF(Inputs!$B$28&lt;&gt;"Ready to model","PENDING INPUTS",D266+E266+O265)</f>
        <v>4571.2099999999991</v>
      </c>
      <c r="P266" s="3">
        <f>IF(Inputs!$B$28&lt;&gt;"Ready to model","PENDING INPUTS",J266+K266+P265)</f>
        <v>14587.209999999995</v>
      </c>
    </row>
    <row r="267" spans="1:16" ht="27.95" customHeight="1" x14ac:dyDescent="0.25">
      <c r="A267">
        <v>263</v>
      </c>
      <c r="B267" s="3">
        <f>IF(Inputs!$B$28&lt;&gt;"Ready to model","PENDING INPUTS",L266)</f>
        <v>0</v>
      </c>
      <c r="C267" s="3">
        <f>IF(Inputs!$B$28&lt;&gt;"Ready to model","PENDING INPUTS",M266)</f>
        <v>0</v>
      </c>
      <c r="D267" s="3">
        <f>IF(Inputs!$B$28&lt;&gt;"Ready to model","PENDING INPUTS",ROUND(B267*(Inputs!$B$17)/12,2))</f>
        <v>0</v>
      </c>
      <c r="E267" s="3">
        <f>IF(Inputs!$B$28&lt;&gt;"Ready to model","PENDING INPUTS",ROUND(C267*Inputs!$B$5/12,2))</f>
        <v>0</v>
      </c>
      <c r="F267" s="3">
        <f>IF(Inputs!$B$28&lt;&gt;"Ready to model","PENDING INPUTS",MIN(B267+D267,IF(A267&gt;=Inputs!$B$18,B267+D267,ROUND(IF(Inputs!$B$17=0,Inputs!$B$8*(1+Inputs!$B$19*Inputs!$B$20)/Inputs!$B$18,-PMT(Inputs!$B$17/12,Inputs!$B$18,Inputs!$B$8*(1+Inputs!$B$19*Inputs!$B$20))),2))))</f>
        <v>0</v>
      </c>
      <c r="G267" s="3">
        <f>IF(Inputs!$B$28&lt;&gt;"Ready to model","PENDING INPUTS",MIN(C267+E267,Inputs!$B$9))</f>
        <v>0</v>
      </c>
      <c r="H267" s="3">
        <f>IF(Inputs!$B$28&lt;&gt;"Ready to model","PENDING INPUTS",F267+G267)</f>
        <v>0</v>
      </c>
      <c r="I267" s="3">
        <f>IF(Inputs!$B$28&lt;&gt;"Ready to model","PENDING INPUTS",MAX(0,F267+G267-H267))</f>
        <v>0</v>
      </c>
      <c r="J267" s="3">
        <f>IF(Inputs!$B$28&lt;&gt;"Ready to model","PENDING INPUTS",IF(F267+G267&gt;H267,IF(F267+G267=0,0,H267*F267/(F267+G267)),MIN(B267+D267,F267+MAX(0,H267-F267-G267-IF((Inputs!$B$17)&lt;Inputs!$B$5,C267+E267-G267,0)))))</f>
        <v>0</v>
      </c>
      <c r="K267" s="3">
        <f>IF(Inputs!$B$28&lt;&gt;"Ready to model","PENDING INPUTS",MIN(C267+E267,MAX(0,H267-J267)))</f>
        <v>0</v>
      </c>
      <c r="L267" s="3">
        <f>IF(Inputs!$B$28&lt;&gt;"Ready to model","PENDING INPUTS",MAX(0,B267+D267-J267))</f>
        <v>0</v>
      </c>
      <c r="M267" s="3">
        <f>IF(Inputs!$B$28&lt;&gt;"Ready to model","PENDING INPUTS",MAX(0,C267+E267-K267))</f>
        <v>0</v>
      </c>
      <c r="N267" s="3">
        <f>IF(Inputs!$B$28&lt;&gt;"Ready to model","PENDING INPUTS",L267+M267)</f>
        <v>0</v>
      </c>
      <c r="O267" s="3">
        <f>IF(Inputs!$B$28&lt;&gt;"Ready to model","PENDING INPUTS",D267+E267+O266)</f>
        <v>4571.2099999999991</v>
      </c>
      <c r="P267" s="3">
        <f>IF(Inputs!$B$28&lt;&gt;"Ready to model","PENDING INPUTS",J267+K267+P266)</f>
        <v>14587.209999999995</v>
      </c>
    </row>
    <row r="268" spans="1:16" ht="27.95" customHeight="1" x14ac:dyDescent="0.25">
      <c r="A268">
        <v>264</v>
      </c>
      <c r="B268" s="3">
        <f>IF(Inputs!$B$28&lt;&gt;"Ready to model","PENDING INPUTS",L267)</f>
        <v>0</v>
      </c>
      <c r="C268" s="3">
        <f>IF(Inputs!$B$28&lt;&gt;"Ready to model","PENDING INPUTS",M267)</f>
        <v>0</v>
      </c>
      <c r="D268" s="3">
        <f>IF(Inputs!$B$28&lt;&gt;"Ready to model","PENDING INPUTS",ROUND(B268*(Inputs!$B$17)/12,2))</f>
        <v>0</v>
      </c>
      <c r="E268" s="3">
        <f>IF(Inputs!$B$28&lt;&gt;"Ready to model","PENDING INPUTS",ROUND(C268*Inputs!$B$5/12,2))</f>
        <v>0</v>
      </c>
      <c r="F268" s="3">
        <f>IF(Inputs!$B$28&lt;&gt;"Ready to model","PENDING INPUTS",MIN(B268+D268,IF(A268&gt;=Inputs!$B$18,B268+D268,ROUND(IF(Inputs!$B$17=0,Inputs!$B$8*(1+Inputs!$B$19*Inputs!$B$20)/Inputs!$B$18,-PMT(Inputs!$B$17/12,Inputs!$B$18,Inputs!$B$8*(1+Inputs!$B$19*Inputs!$B$20))),2))))</f>
        <v>0</v>
      </c>
      <c r="G268" s="3">
        <f>IF(Inputs!$B$28&lt;&gt;"Ready to model","PENDING INPUTS",MIN(C268+E268,Inputs!$B$9))</f>
        <v>0</v>
      </c>
      <c r="H268" s="3">
        <f>IF(Inputs!$B$28&lt;&gt;"Ready to model","PENDING INPUTS",F268+G268)</f>
        <v>0</v>
      </c>
      <c r="I268" s="3">
        <f>IF(Inputs!$B$28&lt;&gt;"Ready to model","PENDING INPUTS",MAX(0,F268+G268-H268))</f>
        <v>0</v>
      </c>
      <c r="J268" s="3">
        <f>IF(Inputs!$B$28&lt;&gt;"Ready to model","PENDING INPUTS",IF(F268+G268&gt;H268,IF(F268+G268=0,0,H268*F268/(F268+G268)),MIN(B268+D268,F268+MAX(0,H268-F268-G268-IF((Inputs!$B$17)&lt;Inputs!$B$5,C268+E268-G268,0)))))</f>
        <v>0</v>
      </c>
      <c r="K268" s="3">
        <f>IF(Inputs!$B$28&lt;&gt;"Ready to model","PENDING INPUTS",MIN(C268+E268,MAX(0,H268-J268)))</f>
        <v>0</v>
      </c>
      <c r="L268" s="3">
        <f>IF(Inputs!$B$28&lt;&gt;"Ready to model","PENDING INPUTS",MAX(0,B268+D268-J268))</f>
        <v>0</v>
      </c>
      <c r="M268" s="3">
        <f>IF(Inputs!$B$28&lt;&gt;"Ready to model","PENDING INPUTS",MAX(0,C268+E268-K268))</f>
        <v>0</v>
      </c>
      <c r="N268" s="3">
        <f>IF(Inputs!$B$28&lt;&gt;"Ready to model","PENDING INPUTS",L268+M268)</f>
        <v>0</v>
      </c>
      <c r="O268" s="3">
        <f>IF(Inputs!$B$28&lt;&gt;"Ready to model","PENDING INPUTS",D268+E268+O267)</f>
        <v>4571.2099999999991</v>
      </c>
      <c r="P268" s="3">
        <f>IF(Inputs!$B$28&lt;&gt;"Ready to model","PENDING INPUTS",J268+K268+P267)</f>
        <v>14587.209999999995</v>
      </c>
    </row>
    <row r="269" spans="1:16" ht="27.95" customHeight="1" x14ac:dyDescent="0.25">
      <c r="A269">
        <v>265</v>
      </c>
      <c r="B269" s="3">
        <f>IF(Inputs!$B$28&lt;&gt;"Ready to model","PENDING INPUTS",L268)</f>
        <v>0</v>
      </c>
      <c r="C269" s="3">
        <f>IF(Inputs!$B$28&lt;&gt;"Ready to model","PENDING INPUTS",M268)</f>
        <v>0</v>
      </c>
      <c r="D269" s="3">
        <f>IF(Inputs!$B$28&lt;&gt;"Ready to model","PENDING INPUTS",ROUND(B269*(Inputs!$B$17)/12,2))</f>
        <v>0</v>
      </c>
      <c r="E269" s="3">
        <f>IF(Inputs!$B$28&lt;&gt;"Ready to model","PENDING INPUTS",ROUND(C269*Inputs!$B$5/12,2))</f>
        <v>0</v>
      </c>
      <c r="F269" s="3">
        <f>IF(Inputs!$B$28&lt;&gt;"Ready to model","PENDING INPUTS",MIN(B269+D269,IF(A269&gt;=Inputs!$B$18,B269+D269,ROUND(IF(Inputs!$B$17=0,Inputs!$B$8*(1+Inputs!$B$19*Inputs!$B$20)/Inputs!$B$18,-PMT(Inputs!$B$17/12,Inputs!$B$18,Inputs!$B$8*(1+Inputs!$B$19*Inputs!$B$20))),2))))</f>
        <v>0</v>
      </c>
      <c r="G269" s="3">
        <f>IF(Inputs!$B$28&lt;&gt;"Ready to model","PENDING INPUTS",MIN(C269+E269,Inputs!$B$9))</f>
        <v>0</v>
      </c>
      <c r="H269" s="3">
        <f>IF(Inputs!$B$28&lt;&gt;"Ready to model","PENDING INPUTS",F269+G269)</f>
        <v>0</v>
      </c>
      <c r="I269" s="3">
        <f>IF(Inputs!$B$28&lt;&gt;"Ready to model","PENDING INPUTS",MAX(0,F269+G269-H269))</f>
        <v>0</v>
      </c>
      <c r="J269" s="3">
        <f>IF(Inputs!$B$28&lt;&gt;"Ready to model","PENDING INPUTS",IF(F269+G269&gt;H269,IF(F269+G269=0,0,H269*F269/(F269+G269)),MIN(B269+D269,F269+MAX(0,H269-F269-G269-IF((Inputs!$B$17)&lt;Inputs!$B$5,C269+E269-G269,0)))))</f>
        <v>0</v>
      </c>
      <c r="K269" s="3">
        <f>IF(Inputs!$B$28&lt;&gt;"Ready to model","PENDING INPUTS",MIN(C269+E269,MAX(0,H269-J269)))</f>
        <v>0</v>
      </c>
      <c r="L269" s="3">
        <f>IF(Inputs!$B$28&lt;&gt;"Ready to model","PENDING INPUTS",MAX(0,B269+D269-J269))</f>
        <v>0</v>
      </c>
      <c r="M269" s="3">
        <f>IF(Inputs!$B$28&lt;&gt;"Ready to model","PENDING INPUTS",MAX(0,C269+E269-K269))</f>
        <v>0</v>
      </c>
      <c r="N269" s="3">
        <f>IF(Inputs!$B$28&lt;&gt;"Ready to model","PENDING INPUTS",L269+M269)</f>
        <v>0</v>
      </c>
      <c r="O269" s="3">
        <f>IF(Inputs!$B$28&lt;&gt;"Ready to model","PENDING INPUTS",D269+E269+O268)</f>
        <v>4571.2099999999991</v>
      </c>
      <c r="P269" s="3">
        <f>IF(Inputs!$B$28&lt;&gt;"Ready to model","PENDING INPUTS",J269+K269+P268)</f>
        <v>14587.209999999995</v>
      </c>
    </row>
    <row r="270" spans="1:16" ht="27.95" customHeight="1" x14ac:dyDescent="0.25">
      <c r="A270">
        <v>266</v>
      </c>
      <c r="B270" s="3">
        <f>IF(Inputs!$B$28&lt;&gt;"Ready to model","PENDING INPUTS",L269)</f>
        <v>0</v>
      </c>
      <c r="C270" s="3">
        <f>IF(Inputs!$B$28&lt;&gt;"Ready to model","PENDING INPUTS",M269)</f>
        <v>0</v>
      </c>
      <c r="D270" s="3">
        <f>IF(Inputs!$B$28&lt;&gt;"Ready to model","PENDING INPUTS",ROUND(B270*(Inputs!$B$17)/12,2))</f>
        <v>0</v>
      </c>
      <c r="E270" s="3">
        <f>IF(Inputs!$B$28&lt;&gt;"Ready to model","PENDING INPUTS",ROUND(C270*Inputs!$B$5/12,2))</f>
        <v>0</v>
      </c>
      <c r="F270" s="3">
        <f>IF(Inputs!$B$28&lt;&gt;"Ready to model","PENDING INPUTS",MIN(B270+D270,IF(A270&gt;=Inputs!$B$18,B270+D270,ROUND(IF(Inputs!$B$17=0,Inputs!$B$8*(1+Inputs!$B$19*Inputs!$B$20)/Inputs!$B$18,-PMT(Inputs!$B$17/12,Inputs!$B$18,Inputs!$B$8*(1+Inputs!$B$19*Inputs!$B$20))),2))))</f>
        <v>0</v>
      </c>
      <c r="G270" s="3">
        <f>IF(Inputs!$B$28&lt;&gt;"Ready to model","PENDING INPUTS",MIN(C270+E270,Inputs!$B$9))</f>
        <v>0</v>
      </c>
      <c r="H270" s="3">
        <f>IF(Inputs!$B$28&lt;&gt;"Ready to model","PENDING INPUTS",F270+G270)</f>
        <v>0</v>
      </c>
      <c r="I270" s="3">
        <f>IF(Inputs!$B$28&lt;&gt;"Ready to model","PENDING INPUTS",MAX(0,F270+G270-H270))</f>
        <v>0</v>
      </c>
      <c r="J270" s="3">
        <f>IF(Inputs!$B$28&lt;&gt;"Ready to model","PENDING INPUTS",IF(F270+G270&gt;H270,IF(F270+G270=0,0,H270*F270/(F270+G270)),MIN(B270+D270,F270+MAX(0,H270-F270-G270-IF((Inputs!$B$17)&lt;Inputs!$B$5,C270+E270-G270,0)))))</f>
        <v>0</v>
      </c>
      <c r="K270" s="3">
        <f>IF(Inputs!$B$28&lt;&gt;"Ready to model","PENDING INPUTS",MIN(C270+E270,MAX(0,H270-J270)))</f>
        <v>0</v>
      </c>
      <c r="L270" s="3">
        <f>IF(Inputs!$B$28&lt;&gt;"Ready to model","PENDING INPUTS",MAX(0,B270+D270-J270))</f>
        <v>0</v>
      </c>
      <c r="M270" s="3">
        <f>IF(Inputs!$B$28&lt;&gt;"Ready to model","PENDING INPUTS",MAX(0,C270+E270-K270))</f>
        <v>0</v>
      </c>
      <c r="N270" s="3">
        <f>IF(Inputs!$B$28&lt;&gt;"Ready to model","PENDING INPUTS",L270+M270)</f>
        <v>0</v>
      </c>
      <c r="O270" s="3">
        <f>IF(Inputs!$B$28&lt;&gt;"Ready to model","PENDING INPUTS",D270+E270+O269)</f>
        <v>4571.2099999999991</v>
      </c>
      <c r="P270" s="3">
        <f>IF(Inputs!$B$28&lt;&gt;"Ready to model","PENDING INPUTS",J270+K270+P269)</f>
        <v>14587.209999999995</v>
      </c>
    </row>
    <row r="271" spans="1:16" ht="27.95" customHeight="1" x14ac:dyDescent="0.25">
      <c r="A271">
        <v>267</v>
      </c>
      <c r="B271" s="3">
        <f>IF(Inputs!$B$28&lt;&gt;"Ready to model","PENDING INPUTS",L270)</f>
        <v>0</v>
      </c>
      <c r="C271" s="3">
        <f>IF(Inputs!$B$28&lt;&gt;"Ready to model","PENDING INPUTS",M270)</f>
        <v>0</v>
      </c>
      <c r="D271" s="3">
        <f>IF(Inputs!$B$28&lt;&gt;"Ready to model","PENDING INPUTS",ROUND(B271*(Inputs!$B$17)/12,2))</f>
        <v>0</v>
      </c>
      <c r="E271" s="3">
        <f>IF(Inputs!$B$28&lt;&gt;"Ready to model","PENDING INPUTS",ROUND(C271*Inputs!$B$5/12,2))</f>
        <v>0</v>
      </c>
      <c r="F271" s="3">
        <f>IF(Inputs!$B$28&lt;&gt;"Ready to model","PENDING INPUTS",MIN(B271+D271,IF(A271&gt;=Inputs!$B$18,B271+D271,ROUND(IF(Inputs!$B$17=0,Inputs!$B$8*(1+Inputs!$B$19*Inputs!$B$20)/Inputs!$B$18,-PMT(Inputs!$B$17/12,Inputs!$B$18,Inputs!$B$8*(1+Inputs!$B$19*Inputs!$B$20))),2))))</f>
        <v>0</v>
      </c>
      <c r="G271" s="3">
        <f>IF(Inputs!$B$28&lt;&gt;"Ready to model","PENDING INPUTS",MIN(C271+E271,Inputs!$B$9))</f>
        <v>0</v>
      </c>
      <c r="H271" s="3">
        <f>IF(Inputs!$B$28&lt;&gt;"Ready to model","PENDING INPUTS",F271+G271)</f>
        <v>0</v>
      </c>
      <c r="I271" s="3">
        <f>IF(Inputs!$B$28&lt;&gt;"Ready to model","PENDING INPUTS",MAX(0,F271+G271-H271))</f>
        <v>0</v>
      </c>
      <c r="J271" s="3">
        <f>IF(Inputs!$B$28&lt;&gt;"Ready to model","PENDING INPUTS",IF(F271+G271&gt;H271,IF(F271+G271=0,0,H271*F271/(F271+G271)),MIN(B271+D271,F271+MAX(0,H271-F271-G271-IF((Inputs!$B$17)&lt;Inputs!$B$5,C271+E271-G271,0)))))</f>
        <v>0</v>
      </c>
      <c r="K271" s="3">
        <f>IF(Inputs!$B$28&lt;&gt;"Ready to model","PENDING INPUTS",MIN(C271+E271,MAX(0,H271-J271)))</f>
        <v>0</v>
      </c>
      <c r="L271" s="3">
        <f>IF(Inputs!$B$28&lt;&gt;"Ready to model","PENDING INPUTS",MAX(0,B271+D271-J271))</f>
        <v>0</v>
      </c>
      <c r="M271" s="3">
        <f>IF(Inputs!$B$28&lt;&gt;"Ready to model","PENDING INPUTS",MAX(0,C271+E271-K271))</f>
        <v>0</v>
      </c>
      <c r="N271" s="3">
        <f>IF(Inputs!$B$28&lt;&gt;"Ready to model","PENDING INPUTS",L271+M271)</f>
        <v>0</v>
      </c>
      <c r="O271" s="3">
        <f>IF(Inputs!$B$28&lt;&gt;"Ready to model","PENDING INPUTS",D271+E271+O270)</f>
        <v>4571.2099999999991</v>
      </c>
      <c r="P271" s="3">
        <f>IF(Inputs!$B$28&lt;&gt;"Ready to model","PENDING INPUTS",J271+K271+P270)</f>
        <v>14587.209999999995</v>
      </c>
    </row>
    <row r="272" spans="1:16" ht="27.95" customHeight="1" x14ac:dyDescent="0.25">
      <c r="A272">
        <v>268</v>
      </c>
      <c r="B272" s="3">
        <f>IF(Inputs!$B$28&lt;&gt;"Ready to model","PENDING INPUTS",L271)</f>
        <v>0</v>
      </c>
      <c r="C272" s="3">
        <f>IF(Inputs!$B$28&lt;&gt;"Ready to model","PENDING INPUTS",M271)</f>
        <v>0</v>
      </c>
      <c r="D272" s="3">
        <f>IF(Inputs!$B$28&lt;&gt;"Ready to model","PENDING INPUTS",ROUND(B272*(Inputs!$B$17)/12,2))</f>
        <v>0</v>
      </c>
      <c r="E272" s="3">
        <f>IF(Inputs!$B$28&lt;&gt;"Ready to model","PENDING INPUTS",ROUND(C272*Inputs!$B$5/12,2))</f>
        <v>0</v>
      </c>
      <c r="F272" s="3">
        <f>IF(Inputs!$B$28&lt;&gt;"Ready to model","PENDING INPUTS",MIN(B272+D272,IF(A272&gt;=Inputs!$B$18,B272+D272,ROUND(IF(Inputs!$B$17=0,Inputs!$B$8*(1+Inputs!$B$19*Inputs!$B$20)/Inputs!$B$18,-PMT(Inputs!$B$17/12,Inputs!$B$18,Inputs!$B$8*(1+Inputs!$B$19*Inputs!$B$20))),2))))</f>
        <v>0</v>
      </c>
      <c r="G272" s="3">
        <f>IF(Inputs!$B$28&lt;&gt;"Ready to model","PENDING INPUTS",MIN(C272+E272,Inputs!$B$9))</f>
        <v>0</v>
      </c>
      <c r="H272" s="3">
        <f>IF(Inputs!$B$28&lt;&gt;"Ready to model","PENDING INPUTS",F272+G272)</f>
        <v>0</v>
      </c>
      <c r="I272" s="3">
        <f>IF(Inputs!$B$28&lt;&gt;"Ready to model","PENDING INPUTS",MAX(0,F272+G272-H272))</f>
        <v>0</v>
      </c>
      <c r="J272" s="3">
        <f>IF(Inputs!$B$28&lt;&gt;"Ready to model","PENDING INPUTS",IF(F272+G272&gt;H272,IF(F272+G272=0,0,H272*F272/(F272+G272)),MIN(B272+D272,F272+MAX(0,H272-F272-G272-IF((Inputs!$B$17)&lt;Inputs!$B$5,C272+E272-G272,0)))))</f>
        <v>0</v>
      </c>
      <c r="K272" s="3">
        <f>IF(Inputs!$B$28&lt;&gt;"Ready to model","PENDING INPUTS",MIN(C272+E272,MAX(0,H272-J272)))</f>
        <v>0</v>
      </c>
      <c r="L272" s="3">
        <f>IF(Inputs!$B$28&lt;&gt;"Ready to model","PENDING INPUTS",MAX(0,B272+D272-J272))</f>
        <v>0</v>
      </c>
      <c r="M272" s="3">
        <f>IF(Inputs!$B$28&lt;&gt;"Ready to model","PENDING INPUTS",MAX(0,C272+E272-K272))</f>
        <v>0</v>
      </c>
      <c r="N272" s="3">
        <f>IF(Inputs!$B$28&lt;&gt;"Ready to model","PENDING INPUTS",L272+M272)</f>
        <v>0</v>
      </c>
      <c r="O272" s="3">
        <f>IF(Inputs!$B$28&lt;&gt;"Ready to model","PENDING INPUTS",D272+E272+O271)</f>
        <v>4571.2099999999991</v>
      </c>
      <c r="P272" s="3">
        <f>IF(Inputs!$B$28&lt;&gt;"Ready to model","PENDING INPUTS",J272+K272+P271)</f>
        <v>14587.209999999995</v>
      </c>
    </row>
    <row r="273" spans="1:16" ht="27.95" customHeight="1" x14ac:dyDescent="0.25">
      <c r="A273">
        <v>269</v>
      </c>
      <c r="B273" s="3">
        <f>IF(Inputs!$B$28&lt;&gt;"Ready to model","PENDING INPUTS",L272)</f>
        <v>0</v>
      </c>
      <c r="C273" s="3">
        <f>IF(Inputs!$B$28&lt;&gt;"Ready to model","PENDING INPUTS",M272)</f>
        <v>0</v>
      </c>
      <c r="D273" s="3">
        <f>IF(Inputs!$B$28&lt;&gt;"Ready to model","PENDING INPUTS",ROUND(B273*(Inputs!$B$17)/12,2))</f>
        <v>0</v>
      </c>
      <c r="E273" s="3">
        <f>IF(Inputs!$B$28&lt;&gt;"Ready to model","PENDING INPUTS",ROUND(C273*Inputs!$B$5/12,2))</f>
        <v>0</v>
      </c>
      <c r="F273" s="3">
        <f>IF(Inputs!$B$28&lt;&gt;"Ready to model","PENDING INPUTS",MIN(B273+D273,IF(A273&gt;=Inputs!$B$18,B273+D273,ROUND(IF(Inputs!$B$17=0,Inputs!$B$8*(1+Inputs!$B$19*Inputs!$B$20)/Inputs!$B$18,-PMT(Inputs!$B$17/12,Inputs!$B$18,Inputs!$B$8*(1+Inputs!$B$19*Inputs!$B$20))),2))))</f>
        <v>0</v>
      </c>
      <c r="G273" s="3">
        <f>IF(Inputs!$B$28&lt;&gt;"Ready to model","PENDING INPUTS",MIN(C273+E273,Inputs!$B$9))</f>
        <v>0</v>
      </c>
      <c r="H273" s="3">
        <f>IF(Inputs!$B$28&lt;&gt;"Ready to model","PENDING INPUTS",F273+G273)</f>
        <v>0</v>
      </c>
      <c r="I273" s="3">
        <f>IF(Inputs!$B$28&lt;&gt;"Ready to model","PENDING INPUTS",MAX(0,F273+G273-H273))</f>
        <v>0</v>
      </c>
      <c r="J273" s="3">
        <f>IF(Inputs!$B$28&lt;&gt;"Ready to model","PENDING INPUTS",IF(F273+G273&gt;H273,IF(F273+G273=0,0,H273*F273/(F273+G273)),MIN(B273+D273,F273+MAX(0,H273-F273-G273-IF((Inputs!$B$17)&lt;Inputs!$B$5,C273+E273-G273,0)))))</f>
        <v>0</v>
      </c>
      <c r="K273" s="3">
        <f>IF(Inputs!$B$28&lt;&gt;"Ready to model","PENDING INPUTS",MIN(C273+E273,MAX(0,H273-J273)))</f>
        <v>0</v>
      </c>
      <c r="L273" s="3">
        <f>IF(Inputs!$B$28&lt;&gt;"Ready to model","PENDING INPUTS",MAX(0,B273+D273-J273))</f>
        <v>0</v>
      </c>
      <c r="M273" s="3">
        <f>IF(Inputs!$B$28&lt;&gt;"Ready to model","PENDING INPUTS",MAX(0,C273+E273-K273))</f>
        <v>0</v>
      </c>
      <c r="N273" s="3">
        <f>IF(Inputs!$B$28&lt;&gt;"Ready to model","PENDING INPUTS",L273+M273)</f>
        <v>0</v>
      </c>
      <c r="O273" s="3">
        <f>IF(Inputs!$B$28&lt;&gt;"Ready to model","PENDING INPUTS",D273+E273+O272)</f>
        <v>4571.2099999999991</v>
      </c>
      <c r="P273" s="3">
        <f>IF(Inputs!$B$28&lt;&gt;"Ready to model","PENDING INPUTS",J273+K273+P272)</f>
        <v>14587.209999999995</v>
      </c>
    </row>
    <row r="274" spans="1:16" ht="27.95" customHeight="1" x14ac:dyDescent="0.25">
      <c r="A274">
        <v>270</v>
      </c>
      <c r="B274" s="3">
        <f>IF(Inputs!$B$28&lt;&gt;"Ready to model","PENDING INPUTS",L273)</f>
        <v>0</v>
      </c>
      <c r="C274" s="3">
        <f>IF(Inputs!$B$28&lt;&gt;"Ready to model","PENDING INPUTS",M273)</f>
        <v>0</v>
      </c>
      <c r="D274" s="3">
        <f>IF(Inputs!$B$28&lt;&gt;"Ready to model","PENDING INPUTS",ROUND(B274*(Inputs!$B$17)/12,2))</f>
        <v>0</v>
      </c>
      <c r="E274" s="3">
        <f>IF(Inputs!$B$28&lt;&gt;"Ready to model","PENDING INPUTS",ROUND(C274*Inputs!$B$5/12,2))</f>
        <v>0</v>
      </c>
      <c r="F274" s="3">
        <f>IF(Inputs!$B$28&lt;&gt;"Ready to model","PENDING INPUTS",MIN(B274+D274,IF(A274&gt;=Inputs!$B$18,B274+D274,ROUND(IF(Inputs!$B$17=0,Inputs!$B$8*(1+Inputs!$B$19*Inputs!$B$20)/Inputs!$B$18,-PMT(Inputs!$B$17/12,Inputs!$B$18,Inputs!$B$8*(1+Inputs!$B$19*Inputs!$B$20))),2))))</f>
        <v>0</v>
      </c>
      <c r="G274" s="3">
        <f>IF(Inputs!$B$28&lt;&gt;"Ready to model","PENDING INPUTS",MIN(C274+E274,Inputs!$B$9))</f>
        <v>0</v>
      </c>
      <c r="H274" s="3">
        <f>IF(Inputs!$B$28&lt;&gt;"Ready to model","PENDING INPUTS",F274+G274)</f>
        <v>0</v>
      </c>
      <c r="I274" s="3">
        <f>IF(Inputs!$B$28&lt;&gt;"Ready to model","PENDING INPUTS",MAX(0,F274+G274-H274))</f>
        <v>0</v>
      </c>
      <c r="J274" s="3">
        <f>IF(Inputs!$B$28&lt;&gt;"Ready to model","PENDING INPUTS",IF(F274+G274&gt;H274,IF(F274+G274=0,0,H274*F274/(F274+G274)),MIN(B274+D274,F274+MAX(0,H274-F274-G274-IF((Inputs!$B$17)&lt;Inputs!$B$5,C274+E274-G274,0)))))</f>
        <v>0</v>
      </c>
      <c r="K274" s="3">
        <f>IF(Inputs!$B$28&lt;&gt;"Ready to model","PENDING INPUTS",MIN(C274+E274,MAX(0,H274-J274)))</f>
        <v>0</v>
      </c>
      <c r="L274" s="3">
        <f>IF(Inputs!$B$28&lt;&gt;"Ready to model","PENDING INPUTS",MAX(0,B274+D274-J274))</f>
        <v>0</v>
      </c>
      <c r="M274" s="3">
        <f>IF(Inputs!$B$28&lt;&gt;"Ready to model","PENDING INPUTS",MAX(0,C274+E274-K274))</f>
        <v>0</v>
      </c>
      <c r="N274" s="3">
        <f>IF(Inputs!$B$28&lt;&gt;"Ready to model","PENDING INPUTS",L274+M274)</f>
        <v>0</v>
      </c>
      <c r="O274" s="3">
        <f>IF(Inputs!$B$28&lt;&gt;"Ready to model","PENDING INPUTS",D274+E274+O273)</f>
        <v>4571.2099999999991</v>
      </c>
      <c r="P274" s="3">
        <f>IF(Inputs!$B$28&lt;&gt;"Ready to model","PENDING INPUTS",J274+K274+P273)</f>
        <v>14587.209999999995</v>
      </c>
    </row>
    <row r="275" spans="1:16" ht="27.95" customHeight="1" x14ac:dyDescent="0.25">
      <c r="A275">
        <v>271</v>
      </c>
      <c r="B275" s="3">
        <f>IF(Inputs!$B$28&lt;&gt;"Ready to model","PENDING INPUTS",L274)</f>
        <v>0</v>
      </c>
      <c r="C275" s="3">
        <f>IF(Inputs!$B$28&lt;&gt;"Ready to model","PENDING INPUTS",M274)</f>
        <v>0</v>
      </c>
      <c r="D275" s="3">
        <f>IF(Inputs!$B$28&lt;&gt;"Ready to model","PENDING INPUTS",ROUND(B275*(Inputs!$B$17)/12,2))</f>
        <v>0</v>
      </c>
      <c r="E275" s="3">
        <f>IF(Inputs!$B$28&lt;&gt;"Ready to model","PENDING INPUTS",ROUND(C275*Inputs!$B$5/12,2))</f>
        <v>0</v>
      </c>
      <c r="F275" s="3">
        <f>IF(Inputs!$B$28&lt;&gt;"Ready to model","PENDING INPUTS",MIN(B275+D275,IF(A275&gt;=Inputs!$B$18,B275+D275,ROUND(IF(Inputs!$B$17=0,Inputs!$B$8*(1+Inputs!$B$19*Inputs!$B$20)/Inputs!$B$18,-PMT(Inputs!$B$17/12,Inputs!$B$18,Inputs!$B$8*(1+Inputs!$B$19*Inputs!$B$20))),2))))</f>
        <v>0</v>
      </c>
      <c r="G275" s="3">
        <f>IF(Inputs!$B$28&lt;&gt;"Ready to model","PENDING INPUTS",MIN(C275+E275,Inputs!$B$9))</f>
        <v>0</v>
      </c>
      <c r="H275" s="3">
        <f>IF(Inputs!$B$28&lt;&gt;"Ready to model","PENDING INPUTS",F275+G275)</f>
        <v>0</v>
      </c>
      <c r="I275" s="3">
        <f>IF(Inputs!$B$28&lt;&gt;"Ready to model","PENDING INPUTS",MAX(0,F275+G275-H275))</f>
        <v>0</v>
      </c>
      <c r="J275" s="3">
        <f>IF(Inputs!$B$28&lt;&gt;"Ready to model","PENDING INPUTS",IF(F275+G275&gt;H275,IF(F275+G275=0,0,H275*F275/(F275+G275)),MIN(B275+D275,F275+MAX(0,H275-F275-G275-IF((Inputs!$B$17)&lt;Inputs!$B$5,C275+E275-G275,0)))))</f>
        <v>0</v>
      </c>
      <c r="K275" s="3">
        <f>IF(Inputs!$B$28&lt;&gt;"Ready to model","PENDING INPUTS",MIN(C275+E275,MAX(0,H275-J275)))</f>
        <v>0</v>
      </c>
      <c r="L275" s="3">
        <f>IF(Inputs!$B$28&lt;&gt;"Ready to model","PENDING INPUTS",MAX(0,B275+D275-J275))</f>
        <v>0</v>
      </c>
      <c r="M275" s="3">
        <f>IF(Inputs!$B$28&lt;&gt;"Ready to model","PENDING INPUTS",MAX(0,C275+E275-K275))</f>
        <v>0</v>
      </c>
      <c r="N275" s="3">
        <f>IF(Inputs!$B$28&lt;&gt;"Ready to model","PENDING INPUTS",L275+M275)</f>
        <v>0</v>
      </c>
      <c r="O275" s="3">
        <f>IF(Inputs!$B$28&lt;&gt;"Ready to model","PENDING INPUTS",D275+E275+O274)</f>
        <v>4571.2099999999991</v>
      </c>
      <c r="P275" s="3">
        <f>IF(Inputs!$B$28&lt;&gt;"Ready to model","PENDING INPUTS",J275+K275+P274)</f>
        <v>14587.209999999995</v>
      </c>
    </row>
    <row r="276" spans="1:16" ht="27.95" customHeight="1" x14ac:dyDescent="0.25">
      <c r="A276">
        <v>272</v>
      </c>
      <c r="B276" s="3">
        <f>IF(Inputs!$B$28&lt;&gt;"Ready to model","PENDING INPUTS",L275)</f>
        <v>0</v>
      </c>
      <c r="C276" s="3">
        <f>IF(Inputs!$B$28&lt;&gt;"Ready to model","PENDING INPUTS",M275)</f>
        <v>0</v>
      </c>
      <c r="D276" s="3">
        <f>IF(Inputs!$B$28&lt;&gt;"Ready to model","PENDING INPUTS",ROUND(B276*(Inputs!$B$17)/12,2))</f>
        <v>0</v>
      </c>
      <c r="E276" s="3">
        <f>IF(Inputs!$B$28&lt;&gt;"Ready to model","PENDING INPUTS",ROUND(C276*Inputs!$B$5/12,2))</f>
        <v>0</v>
      </c>
      <c r="F276" s="3">
        <f>IF(Inputs!$B$28&lt;&gt;"Ready to model","PENDING INPUTS",MIN(B276+D276,IF(A276&gt;=Inputs!$B$18,B276+D276,ROUND(IF(Inputs!$B$17=0,Inputs!$B$8*(1+Inputs!$B$19*Inputs!$B$20)/Inputs!$B$18,-PMT(Inputs!$B$17/12,Inputs!$B$18,Inputs!$B$8*(1+Inputs!$B$19*Inputs!$B$20))),2))))</f>
        <v>0</v>
      </c>
      <c r="G276" s="3">
        <f>IF(Inputs!$B$28&lt;&gt;"Ready to model","PENDING INPUTS",MIN(C276+E276,Inputs!$B$9))</f>
        <v>0</v>
      </c>
      <c r="H276" s="3">
        <f>IF(Inputs!$B$28&lt;&gt;"Ready to model","PENDING INPUTS",F276+G276)</f>
        <v>0</v>
      </c>
      <c r="I276" s="3">
        <f>IF(Inputs!$B$28&lt;&gt;"Ready to model","PENDING INPUTS",MAX(0,F276+G276-H276))</f>
        <v>0</v>
      </c>
      <c r="J276" s="3">
        <f>IF(Inputs!$B$28&lt;&gt;"Ready to model","PENDING INPUTS",IF(F276+G276&gt;H276,IF(F276+G276=0,0,H276*F276/(F276+G276)),MIN(B276+D276,F276+MAX(0,H276-F276-G276-IF((Inputs!$B$17)&lt;Inputs!$B$5,C276+E276-G276,0)))))</f>
        <v>0</v>
      </c>
      <c r="K276" s="3">
        <f>IF(Inputs!$B$28&lt;&gt;"Ready to model","PENDING INPUTS",MIN(C276+E276,MAX(0,H276-J276)))</f>
        <v>0</v>
      </c>
      <c r="L276" s="3">
        <f>IF(Inputs!$B$28&lt;&gt;"Ready to model","PENDING INPUTS",MAX(0,B276+D276-J276))</f>
        <v>0</v>
      </c>
      <c r="M276" s="3">
        <f>IF(Inputs!$B$28&lt;&gt;"Ready to model","PENDING INPUTS",MAX(0,C276+E276-K276))</f>
        <v>0</v>
      </c>
      <c r="N276" s="3">
        <f>IF(Inputs!$B$28&lt;&gt;"Ready to model","PENDING INPUTS",L276+M276)</f>
        <v>0</v>
      </c>
      <c r="O276" s="3">
        <f>IF(Inputs!$B$28&lt;&gt;"Ready to model","PENDING INPUTS",D276+E276+O275)</f>
        <v>4571.2099999999991</v>
      </c>
      <c r="P276" s="3">
        <f>IF(Inputs!$B$28&lt;&gt;"Ready to model","PENDING INPUTS",J276+K276+P275)</f>
        <v>14587.209999999995</v>
      </c>
    </row>
    <row r="277" spans="1:16" ht="27.95" customHeight="1" x14ac:dyDescent="0.25">
      <c r="A277">
        <v>273</v>
      </c>
      <c r="B277" s="3">
        <f>IF(Inputs!$B$28&lt;&gt;"Ready to model","PENDING INPUTS",L276)</f>
        <v>0</v>
      </c>
      <c r="C277" s="3">
        <f>IF(Inputs!$B$28&lt;&gt;"Ready to model","PENDING INPUTS",M276)</f>
        <v>0</v>
      </c>
      <c r="D277" s="3">
        <f>IF(Inputs!$B$28&lt;&gt;"Ready to model","PENDING INPUTS",ROUND(B277*(Inputs!$B$17)/12,2))</f>
        <v>0</v>
      </c>
      <c r="E277" s="3">
        <f>IF(Inputs!$B$28&lt;&gt;"Ready to model","PENDING INPUTS",ROUND(C277*Inputs!$B$5/12,2))</f>
        <v>0</v>
      </c>
      <c r="F277" s="3">
        <f>IF(Inputs!$B$28&lt;&gt;"Ready to model","PENDING INPUTS",MIN(B277+D277,IF(A277&gt;=Inputs!$B$18,B277+D277,ROUND(IF(Inputs!$B$17=0,Inputs!$B$8*(1+Inputs!$B$19*Inputs!$B$20)/Inputs!$B$18,-PMT(Inputs!$B$17/12,Inputs!$B$18,Inputs!$B$8*(1+Inputs!$B$19*Inputs!$B$20))),2))))</f>
        <v>0</v>
      </c>
      <c r="G277" s="3">
        <f>IF(Inputs!$B$28&lt;&gt;"Ready to model","PENDING INPUTS",MIN(C277+E277,Inputs!$B$9))</f>
        <v>0</v>
      </c>
      <c r="H277" s="3">
        <f>IF(Inputs!$B$28&lt;&gt;"Ready to model","PENDING INPUTS",F277+G277)</f>
        <v>0</v>
      </c>
      <c r="I277" s="3">
        <f>IF(Inputs!$B$28&lt;&gt;"Ready to model","PENDING INPUTS",MAX(0,F277+G277-H277))</f>
        <v>0</v>
      </c>
      <c r="J277" s="3">
        <f>IF(Inputs!$B$28&lt;&gt;"Ready to model","PENDING INPUTS",IF(F277+G277&gt;H277,IF(F277+G277=0,0,H277*F277/(F277+G277)),MIN(B277+D277,F277+MAX(0,H277-F277-G277-IF((Inputs!$B$17)&lt;Inputs!$B$5,C277+E277-G277,0)))))</f>
        <v>0</v>
      </c>
      <c r="K277" s="3">
        <f>IF(Inputs!$B$28&lt;&gt;"Ready to model","PENDING INPUTS",MIN(C277+E277,MAX(0,H277-J277)))</f>
        <v>0</v>
      </c>
      <c r="L277" s="3">
        <f>IF(Inputs!$B$28&lt;&gt;"Ready to model","PENDING INPUTS",MAX(0,B277+D277-J277))</f>
        <v>0</v>
      </c>
      <c r="M277" s="3">
        <f>IF(Inputs!$B$28&lt;&gt;"Ready to model","PENDING INPUTS",MAX(0,C277+E277-K277))</f>
        <v>0</v>
      </c>
      <c r="N277" s="3">
        <f>IF(Inputs!$B$28&lt;&gt;"Ready to model","PENDING INPUTS",L277+M277)</f>
        <v>0</v>
      </c>
      <c r="O277" s="3">
        <f>IF(Inputs!$B$28&lt;&gt;"Ready to model","PENDING INPUTS",D277+E277+O276)</f>
        <v>4571.2099999999991</v>
      </c>
      <c r="P277" s="3">
        <f>IF(Inputs!$B$28&lt;&gt;"Ready to model","PENDING INPUTS",J277+K277+P276)</f>
        <v>14587.209999999995</v>
      </c>
    </row>
    <row r="278" spans="1:16" ht="27.95" customHeight="1" x14ac:dyDescent="0.25">
      <c r="A278">
        <v>274</v>
      </c>
      <c r="B278" s="3">
        <f>IF(Inputs!$B$28&lt;&gt;"Ready to model","PENDING INPUTS",L277)</f>
        <v>0</v>
      </c>
      <c r="C278" s="3">
        <f>IF(Inputs!$B$28&lt;&gt;"Ready to model","PENDING INPUTS",M277)</f>
        <v>0</v>
      </c>
      <c r="D278" s="3">
        <f>IF(Inputs!$B$28&lt;&gt;"Ready to model","PENDING INPUTS",ROUND(B278*(Inputs!$B$17)/12,2))</f>
        <v>0</v>
      </c>
      <c r="E278" s="3">
        <f>IF(Inputs!$B$28&lt;&gt;"Ready to model","PENDING INPUTS",ROUND(C278*Inputs!$B$5/12,2))</f>
        <v>0</v>
      </c>
      <c r="F278" s="3">
        <f>IF(Inputs!$B$28&lt;&gt;"Ready to model","PENDING INPUTS",MIN(B278+D278,IF(A278&gt;=Inputs!$B$18,B278+D278,ROUND(IF(Inputs!$B$17=0,Inputs!$B$8*(1+Inputs!$B$19*Inputs!$B$20)/Inputs!$B$18,-PMT(Inputs!$B$17/12,Inputs!$B$18,Inputs!$B$8*(1+Inputs!$B$19*Inputs!$B$20))),2))))</f>
        <v>0</v>
      </c>
      <c r="G278" s="3">
        <f>IF(Inputs!$B$28&lt;&gt;"Ready to model","PENDING INPUTS",MIN(C278+E278,Inputs!$B$9))</f>
        <v>0</v>
      </c>
      <c r="H278" s="3">
        <f>IF(Inputs!$B$28&lt;&gt;"Ready to model","PENDING INPUTS",F278+G278)</f>
        <v>0</v>
      </c>
      <c r="I278" s="3">
        <f>IF(Inputs!$B$28&lt;&gt;"Ready to model","PENDING INPUTS",MAX(0,F278+G278-H278))</f>
        <v>0</v>
      </c>
      <c r="J278" s="3">
        <f>IF(Inputs!$B$28&lt;&gt;"Ready to model","PENDING INPUTS",IF(F278+G278&gt;H278,IF(F278+G278=0,0,H278*F278/(F278+G278)),MIN(B278+D278,F278+MAX(0,H278-F278-G278-IF((Inputs!$B$17)&lt;Inputs!$B$5,C278+E278-G278,0)))))</f>
        <v>0</v>
      </c>
      <c r="K278" s="3">
        <f>IF(Inputs!$B$28&lt;&gt;"Ready to model","PENDING INPUTS",MIN(C278+E278,MAX(0,H278-J278)))</f>
        <v>0</v>
      </c>
      <c r="L278" s="3">
        <f>IF(Inputs!$B$28&lt;&gt;"Ready to model","PENDING INPUTS",MAX(0,B278+D278-J278))</f>
        <v>0</v>
      </c>
      <c r="M278" s="3">
        <f>IF(Inputs!$B$28&lt;&gt;"Ready to model","PENDING INPUTS",MAX(0,C278+E278-K278))</f>
        <v>0</v>
      </c>
      <c r="N278" s="3">
        <f>IF(Inputs!$B$28&lt;&gt;"Ready to model","PENDING INPUTS",L278+M278)</f>
        <v>0</v>
      </c>
      <c r="O278" s="3">
        <f>IF(Inputs!$B$28&lt;&gt;"Ready to model","PENDING INPUTS",D278+E278+O277)</f>
        <v>4571.2099999999991</v>
      </c>
      <c r="P278" s="3">
        <f>IF(Inputs!$B$28&lt;&gt;"Ready to model","PENDING INPUTS",J278+K278+P277)</f>
        <v>14587.209999999995</v>
      </c>
    </row>
    <row r="279" spans="1:16" ht="27.95" customHeight="1" x14ac:dyDescent="0.25">
      <c r="A279">
        <v>275</v>
      </c>
      <c r="B279" s="3">
        <f>IF(Inputs!$B$28&lt;&gt;"Ready to model","PENDING INPUTS",L278)</f>
        <v>0</v>
      </c>
      <c r="C279" s="3">
        <f>IF(Inputs!$B$28&lt;&gt;"Ready to model","PENDING INPUTS",M278)</f>
        <v>0</v>
      </c>
      <c r="D279" s="3">
        <f>IF(Inputs!$B$28&lt;&gt;"Ready to model","PENDING INPUTS",ROUND(B279*(Inputs!$B$17)/12,2))</f>
        <v>0</v>
      </c>
      <c r="E279" s="3">
        <f>IF(Inputs!$B$28&lt;&gt;"Ready to model","PENDING INPUTS",ROUND(C279*Inputs!$B$5/12,2))</f>
        <v>0</v>
      </c>
      <c r="F279" s="3">
        <f>IF(Inputs!$B$28&lt;&gt;"Ready to model","PENDING INPUTS",MIN(B279+D279,IF(A279&gt;=Inputs!$B$18,B279+D279,ROUND(IF(Inputs!$B$17=0,Inputs!$B$8*(1+Inputs!$B$19*Inputs!$B$20)/Inputs!$B$18,-PMT(Inputs!$B$17/12,Inputs!$B$18,Inputs!$B$8*(1+Inputs!$B$19*Inputs!$B$20))),2))))</f>
        <v>0</v>
      </c>
      <c r="G279" s="3">
        <f>IF(Inputs!$B$28&lt;&gt;"Ready to model","PENDING INPUTS",MIN(C279+E279,Inputs!$B$9))</f>
        <v>0</v>
      </c>
      <c r="H279" s="3">
        <f>IF(Inputs!$B$28&lt;&gt;"Ready to model","PENDING INPUTS",F279+G279)</f>
        <v>0</v>
      </c>
      <c r="I279" s="3">
        <f>IF(Inputs!$B$28&lt;&gt;"Ready to model","PENDING INPUTS",MAX(0,F279+G279-H279))</f>
        <v>0</v>
      </c>
      <c r="J279" s="3">
        <f>IF(Inputs!$B$28&lt;&gt;"Ready to model","PENDING INPUTS",IF(F279+G279&gt;H279,IF(F279+G279=0,0,H279*F279/(F279+G279)),MIN(B279+D279,F279+MAX(0,H279-F279-G279-IF((Inputs!$B$17)&lt;Inputs!$B$5,C279+E279-G279,0)))))</f>
        <v>0</v>
      </c>
      <c r="K279" s="3">
        <f>IF(Inputs!$B$28&lt;&gt;"Ready to model","PENDING INPUTS",MIN(C279+E279,MAX(0,H279-J279)))</f>
        <v>0</v>
      </c>
      <c r="L279" s="3">
        <f>IF(Inputs!$B$28&lt;&gt;"Ready to model","PENDING INPUTS",MAX(0,B279+D279-J279))</f>
        <v>0</v>
      </c>
      <c r="M279" s="3">
        <f>IF(Inputs!$B$28&lt;&gt;"Ready to model","PENDING INPUTS",MAX(0,C279+E279-K279))</f>
        <v>0</v>
      </c>
      <c r="N279" s="3">
        <f>IF(Inputs!$B$28&lt;&gt;"Ready to model","PENDING INPUTS",L279+M279)</f>
        <v>0</v>
      </c>
      <c r="O279" s="3">
        <f>IF(Inputs!$B$28&lt;&gt;"Ready to model","PENDING INPUTS",D279+E279+O278)</f>
        <v>4571.2099999999991</v>
      </c>
      <c r="P279" s="3">
        <f>IF(Inputs!$B$28&lt;&gt;"Ready to model","PENDING INPUTS",J279+K279+P278)</f>
        <v>14587.209999999995</v>
      </c>
    </row>
    <row r="280" spans="1:16" ht="27.95" customHeight="1" x14ac:dyDescent="0.25">
      <c r="A280">
        <v>276</v>
      </c>
      <c r="B280" s="3">
        <f>IF(Inputs!$B$28&lt;&gt;"Ready to model","PENDING INPUTS",L279)</f>
        <v>0</v>
      </c>
      <c r="C280" s="3">
        <f>IF(Inputs!$B$28&lt;&gt;"Ready to model","PENDING INPUTS",M279)</f>
        <v>0</v>
      </c>
      <c r="D280" s="3">
        <f>IF(Inputs!$B$28&lt;&gt;"Ready to model","PENDING INPUTS",ROUND(B280*(Inputs!$B$17)/12,2))</f>
        <v>0</v>
      </c>
      <c r="E280" s="3">
        <f>IF(Inputs!$B$28&lt;&gt;"Ready to model","PENDING INPUTS",ROUND(C280*Inputs!$B$5/12,2))</f>
        <v>0</v>
      </c>
      <c r="F280" s="3">
        <f>IF(Inputs!$B$28&lt;&gt;"Ready to model","PENDING INPUTS",MIN(B280+D280,IF(A280&gt;=Inputs!$B$18,B280+D280,ROUND(IF(Inputs!$B$17=0,Inputs!$B$8*(1+Inputs!$B$19*Inputs!$B$20)/Inputs!$B$18,-PMT(Inputs!$B$17/12,Inputs!$B$18,Inputs!$B$8*(1+Inputs!$B$19*Inputs!$B$20))),2))))</f>
        <v>0</v>
      </c>
      <c r="G280" s="3">
        <f>IF(Inputs!$B$28&lt;&gt;"Ready to model","PENDING INPUTS",MIN(C280+E280,Inputs!$B$9))</f>
        <v>0</v>
      </c>
      <c r="H280" s="3">
        <f>IF(Inputs!$B$28&lt;&gt;"Ready to model","PENDING INPUTS",F280+G280)</f>
        <v>0</v>
      </c>
      <c r="I280" s="3">
        <f>IF(Inputs!$B$28&lt;&gt;"Ready to model","PENDING INPUTS",MAX(0,F280+G280-H280))</f>
        <v>0</v>
      </c>
      <c r="J280" s="3">
        <f>IF(Inputs!$B$28&lt;&gt;"Ready to model","PENDING INPUTS",IF(F280+G280&gt;H280,IF(F280+G280=0,0,H280*F280/(F280+G280)),MIN(B280+D280,F280+MAX(0,H280-F280-G280-IF((Inputs!$B$17)&lt;Inputs!$B$5,C280+E280-G280,0)))))</f>
        <v>0</v>
      </c>
      <c r="K280" s="3">
        <f>IF(Inputs!$B$28&lt;&gt;"Ready to model","PENDING INPUTS",MIN(C280+E280,MAX(0,H280-J280)))</f>
        <v>0</v>
      </c>
      <c r="L280" s="3">
        <f>IF(Inputs!$B$28&lt;&gt;"Ready to model","PENDING INPUTS",MAX(0,B280+D280-J280))</f>
        <v>0</v>
      </c>
      <c r="M280" s="3">
        <f>IF(Inputs!$B$28&lt;&gt;"Ready to model","PENDING INPUTS",MAX(0,C280+E280-K280))</f>
        <v>0</v>
      </c>
      <c r="N280" s="3">
        <f>IF(Inputs!$B$28&lt;&gt;"Ready to model","PENDING INPUTS",L280+M280)</f>
        <v>0</v>
      </c>
      <c r="O280" s="3">
        <f>IF(Inputs!$B$28&lt;&gt;"Ready to model","PENDING INPUTS",D280+E280+O279)</f>
        <v>4571.2099999999991</v>
      </c>
      <c r="P280" s="3">
        <f>IF(Inputs!$B$28&lt;&gt;"Ready to model","PENDING INPUTS",J280+K280+P279)</f>
        <v>14587.209999999995</v>
      </c>
    </row>
    <row r="281" spans="1:16" ht="27.95" customHeight="1" x14ac:dyDescent="0.25">
      <c r="A281">
        <v>277</v>
      </c>
      <c r="B281" s="3">
        <f>IF(Inputs!$B$28&lt;&gt;"Ready to model","PENDING INPUTS",L280)</f>
        <v>0</v>
      </c>
      <c r="C281" s="3">
        <f>IF(Inputs!$B$28&lt;&gt;"Ready to model","PENDING INPUTS",M280)</f>
        <v>0</v>
      </c>
      <c r="D281" s="3">
        <f>IF(Inputs!$B$28&lt;&gt;"Ready to model","PENDING INPUTS",ROUND(B281*(Inputs!$B$17)/12,2))</f>
        <v>0</v>
      </c>
      <c r="E281" s="3">
        <f>IF(Inputs!$B$28&lt;&gt;"Ready to model","PENDING INPUTS",ROUND(C281*Inputs!$B$5/12,2))</f>
        <v>0</v>
      </c>
      <c r="F281" s="3">
        <f>IF(Inputs!$B$28&lt;&gt;"Ready to model","PENDING INPUTS",MIN(B281+D281,IF(A281&gt;=Inputs!$B$18,B281+D281,ROUND(IF(Inputs!$B$17=0,Inputs!$B$8*(1+Inputs!$B$19*Inputs!$B$20)/Inputs!$B$18,-PMT(Inputs!$B$17/12,Inputs!$B$18,Inputs!$B$8*(1+Inputs!$B$19*Inputs!$B$20))),2))))</f>
        <v>0</v>
      </c>
      <c r="G281" s="3">
        <f>IF(Inputs!$B$28&lt;&gt;"Ready to model","PENDING INPUTS",MIN(C281+E281,Inputs!$B$9))</f>
        <v>0</v>
      </c>
      <c r="H281" s="3">
        <f>IF(Inputs!$B$28&lt;&gt;"Ready to model","PENDING INPUTS",F281+G281)</f>
        <v>0</v>
      </c>
      <c r="I281" s="3">
        <f>IF(Inputs!$B$28&lt;&gt;"Ready to model","PENDING INPUTS",MAX(0,F281+G281-H281))</f>
        <v>0</v>
      </c>
      <c r="J281" s="3">
        <f>IF(Inputs!$B$28&lt;&gt;"Ready to model","PENDING INPUTS",IF(F281+G281&gt;H281,IF(F281+G281=0,0,H281*F281/(F281+G281)),MIN(B281+D281,F281+MAX(0,H281-F281-G281-IF((Inputs!$B$17)&lt;Inputs!$B$5,C281+E281-G281,0)))))</f>
        <v>0</v>
      </c>
      <c r="K281" s="3">
        <f>IF(Inputs!$B$28&lt;&gt;"Ready to model","PENDING INPUTS",MIN(C281+E281,MAX(0,H281-J281)))</f>
        <v>0</v>
      </c>
      <c r="L281" s="3">
        <f>IF(Inputs!$B$28&lt;&gt;"Ready to model","PENDING INPUTS",MAX(0,B281+D281-J281))</f>
        <v>0</v>
      </c>
      <c r="M281" s="3">
        <f>IF(Inputs!$B$28&lt;&gt;"Ready to model","PENDING INPUTS",MAX(0,C281+E281-K281))</f>
        <v>0</v>
      </c>
      <c r="N281" s="3">
        <f>IF(Inputs!$B$28&lt;&gt;"Ready to model","PENDING INPUTS",L281+M281)</f>
        <v>0</v>
      </c>
      <c r="O281" s="3">
        <f>IF(Inputs!$B$28&lt;&gt;"Ready to model","PENDING INPUTS",D281+E281+O280)</f>
        <v>4571.2099999999991</v>
      </c>
      <c r="P281" s="3">
        <f>IF(Inputs!$B$28&lt;&gt;"Ready to model","PENDING INPUTS",J281+K281+P280)</f>
        <v>14587.209999999995</v>
      </c>
    </row>
    <row r="282" spans="1:16" ht="27.95" customHeight="1" x14ac:dyDescent="0.25">
      <c r="A282">
        <v>278</v>
      </c>
      <c r="B282" s="3">
        <f>IF(Inputs!$B$28&lt;&gt;"Ready to model","PENDING INPUTS",L281)</f>
        <v>0</v>
      </c>
      <c r="C282" s="3">
        <f>IF(Inputs!$B$28&lt;&gt;"Ready to model","PENDING INPUTS",M281)</f>
        <v>0</v>
      </c>
      <c r="D282" s="3">
        <f>IF(Inputs!$B$28&lt;&gt;"Ready to model","PENDING INPUTS",ROUND(B282*(Inputs!$B$17)/12,2))</f>
        <v>0</v>
      </c>
      <c r="E282" s="3">
        <f>IF(Inputs!$B$28&lt;&gt;"Ready to model","PENDING INPUTS",ROUND(C282*Inputs!$B$5/12,2))</f>
        <v>0</v>
      </c>
      <c r="F282" s="3">
        <f>IF(Inputs!$B$28&lt;&gt;"Ready to model","PENDING INPUTS",MIN(B282+D282,IF(A282&gt;=Inputs!$B$18,B282+D282,ROUND(IF(Inputs!$B$17=0,Inputs!$B$8*(1+Inputs!$B$19*Inputs!$B$20)/Inputs!$B$18,-PMT(Inputs!$B$17/12,Inputs!$B$18,Inputs!$B$8*(1+Inputs!$B$19*Inputs!$B$20))),2))))</f>
        <v>0</v>
      </c>
      <c r="G282" s="3">
        <f>IF(Inputs!$B$28&lt;&gt;"Ready to model","PENDING INPUTS",MIN(C282+E282,Inputs!$B$9))</f>
        <v>0</v>
      </c>
      <c r="H282" s="3">
        <f>IF(Inputs!$B$28&lt;&gt;"Ready to model","PENDING INPUTS",F282+G282)</f>
        <v>0</v>
      </c>
      <c r="I282" s="3">
        <f>IF(Inputs!$B$28&lt;&gt;"Ready to model","PENDING INPUTS",MAX(0,F282+G282-H282))</f>
        <v>0</v>
      </c>
      <c r="J282" s="3">
        <f>IF(Inputs!$B$28&lt;&gt;"Ready to model","PENDING INPUTS",IF(F282+G282&gt;H282,IF(F282+G282=0,0,H282*F282/(F282+G282)),MIN(B282+D282,F282+MAX(0,H282-F282-G282-IF((Inputs!$B$17)&lt;Inputs!$B$5,C282+E282-G282,0)))))</f>
        <v>0</v>
      </c>
      <c r="K282" s="3">
        <f>IF(Inputs!$B$28&lt;&gt;"Ready to model","PENDING INPUTS",MIN(C282+E282,MAX(0,H282-J282)))</f>
        <v>0</v>
      </c>
      <c r="L282" s="3">
        <f>IF(Inputs!$B$28&lt;&gt;"Ready to model","PENDING INPUTS",MAX(0,B282+D282-J282))</f>
        <v>0</v>
      </c>
      <c r="M282" s="3">
        <f>IF(Inputs!$B$28&lt;&gt;"Ready to model","PENDING INPUTS",MAX(0,C282+E282-K282))</f>
        <v>0</v>
      </c>
      <c r="N282" s="3">
        <f>IF(Inputs!$B$28&lt;&gt;"Ready to model","PENDING INPUTS",L282+M282)</f>
        <v>0</v>
      </c>
      <c r="O282" s="3">
        <f>IF(Inputs!$B$28&lt;&gt;"Ready to model","PENDING INPUTS",D282+E282+O281)</f>
        <v>4571.2099999999991</v>
      </c>
      <c r="P282" s="3">
        <f>IF(Inputs!$B$28&lt;&gt;"Ready to model","PENDING INPUTS",J282+K282+P281)</f>
        <v>14587.209999999995</v>
      </c>
    </row>
    <row r="283" spans="1:16" ht="27.95" customHeight="1" x14ac:dyDescent="0.25">
      <c r="A283">
        <v>279</v>
      </c>
      <c r="B283" s="3">
        <f>IF(Inputs!$B$28&lt;&gt;"Ready to model","PENDING INPUTS",L282)</f>
        <v>0</v>
      </c>
      <c r="C283" s="3">
        <f>IF(Inputs!$B$28&lt;&gt;"Ready to model","PENDING INPUTS",M282)</f>
        <v>0</v>
      </c>
      <c r="D283" s="3">
        <f>IF(Inputs!$B$28&lt;&gt;"Ready to model","PENDING INPUTS",ROUND(B283*(Inputs!$B$17)/12,2))</f>
        <v>0</v>
      </c>
      <c r="E283" s="3">
        <f>IF(Inputs!$B$28&lt;&gt;"Ready to model","PENDING INPUTS",ROUND(C283*Inputs!$B$5/12,2))</f>
        <v>0</v>
      </c>
      <c r="F283" s="3">
        <f>IF(Inputs!$B$28&lt;&gt;"Ready to model","PENDING INPUTS",MIN(B283+D283,IF(A283&gt;=Inputs!$B$18,B283+D283,ROUND(IF(Inputs!$B$17=0,Inputs!$B$8*(1+Inputs!$B$19*Inputs!$B$20)/Inputs!$B$18,-PMT(Inputs!$B$17/12,Inputs!$B$18,Inputs!$B$8*(1+Inputs!$B$19*Inputs!$B$20))),2))))</f>
        <v>0</v>
      </c>
      <c r="G283" s="3">
        <f>IF(Inputs!$B$28&lt;&gt;"Ready to model","PENDING INPUTS",MIN(C283+E283,Inputs!$B$9))</f>
        <v>0</v>
      </c>
      <c r="H283" s="3">
        <f>IF(Inputs!$B$28&lt;&gt;"Ready to model","PENDING INPUTS",F283+G283)</f>
        <v>0</v>
      </c>
      <c r="I283" s="3">
        <f>IF(Inputs!$B$28&lt;&gt;"Ready to model","PENDING INPUTS",MAX(0,F283+G283-H283))</f>
        <v>0</v>
      </c>
      <c r="J283" s="3">
        <f>IF(Inputs!$B$28&lt;&gt;"Ready to model","PENDING INPUTS",IF(F283+G283&gt;H283,IF(F283+G283=0,0,H283*F283/(F283+G283)),MIN(B283+D283,F283+MAX(0,H283-F283-G283-IF((Inputs!$B$17)&lt;Inputs!$B$5,C283+E283-G283,0)))))</f>
        <v>0</v>
      </c>
      <c r="K283" s="3">
        <f>IF(Inputs!$B$28&lt;&gt;"Ready to model","PENDING INPUTS",MIN(C283+E283,MAX(0,H283-J283)))</f>
        <v>0</v>
      </c>
      <c r="L283" s="3">
        <f>IF(Inputs!$B$28&lt;&gt;"Ready to model","PENDING INPUTS",MAX(0,B283+D283-J283))</f>
        <v>0</v>
      </c>
      <c r="M283" s="3">
        <f>IF(Inputs!$B$28&lt;&gt;"Ready to model","PENDING INPUTS",MAX(0,C283+E283-K283))</f>
        <v>0</v>
      </c>
      <c r="N283" s="3">
        <f>IF(Inputs!$B$28&lt;&gt;"Ready to model","PENDING INPUTS",L283+M283)</f>
        <v>0</v>
      </c>
      <c r="O283" s="3">
        <f>IF(Inputs!$B$28&lt;&gt;"Ready to model","PENDING INPUTS",D283+E283+O282)</f>
        <v>4571.2099999999991</v>
      </c>
      <c r="P283" s="3">
        <f>IF(Inputs!$B$28&lt;&gt;"Ready to model","PENDING INPUTS",J283+K283+P282)</f>
        <v>14587.209999999995</v>
      </c>
    </row>
    <row r="284" spans="1:16" ht="27.95" customHeight="1" x14ac:dyDescent="0.25">
      <c r="A284">
        <v>280</v>
      </c>
      <c r="B284" s="3">
        <f>IF(Inputs!$B$28&lt;&gt;"Ready to model","PENDING INPUTS",L283)</f>
        <v>0</v>
      </c>
      <c r="C284" s="3">
        <f>IF(Inputs!$B$28&lt;&gt;"Ready to model","PENDING INPUTS",M283)</f>
        <v>0</v>
      </c>
      <c r="D284" s="3">
        <f>IF(Inputs!$B$28&lt;&gt;"Ready to model","PENDING INPUTS",ROUND(B284*(Inputs!$B$17)/12,2))</f>
        <v>0</v>
      </c>
      <c r="E284" s="3">
        <f>IF(Inputs!$B$28&lt;&gt;"Ready to model","PENDING INPUTS",ROUND(C284*Inputs!$B$5/12,2))</f>
        <v>0</v>
      </c>
      <c r="F284" s="3">
        <f>IF(Inputs!$B$28&lt;&gt;"Ready to model","PENDING INPUTS",MIN(B284+D284,IF(A284&gt;=Inputs!$B$18,B284+D284,ROUND(IF(Inputs!$B$17=0,Inputs!$B$8*(1+Inputs!$B$19*Inputs!$B$20)/Inputs!$B$18,-PMT(Inputs!$B$17/12,Inputs!$B$18,Inputs!$B$8*(1+Inputs!$B$19*Inputs!$B$20))),2))))</f>
        <v>0</v>
      </c>
      <c r="G284" s="3">
        <f>IF(Inputs!$B$28&lt;&gt;"Ready to model","PENDING INPUTS",MIN(C284+E284,Inputs!$B$9))</f>
        <v>0</v>
      </c>
      <c r="H284" s="3">
        <f>IF(Inputs!$B$28&lt;&gt;"Ready to model","PENDING INPUTS",F284+G284)</f>
        <v>0</v>
      </c>
      <c r="I284" s="3">
        <f>IF(Inputs!$B$28&lt;&gt;"Ready to model","PENDING INPUTS",MAX(0,F284+G284-H284))</f>
        <v>0</v>
      </c>
      <c r="J284" s="3">
        <f>IF(Inputs!$B$28&lt;&gt;"Ready to model","PENDING INPUTS",IF(F284+G284&gt;H284,IF(F284+G284=0,0,H284*F284/(F284+G284)),MIN(B284+D284,F284+MAX(0,H284-F284-G284-IF((Inputs!$B$17)&lt;Inputs!$B$5,C284+E284-G284,0)))))</f>
        <v>0</v>
      </c>
      <c r="K284" s="3">
        <f>IF(Inputs!$B$28&lt;&gt;"Ready to model","PENDING INPUTS",MIN(C284+E284,MAX(0,H284-J284)))</f>
        <v>0</v>
      </c>
      <c r="L284" s="3">
        <f>IF(Inputs!$B$28&lt;&gt;"Ready to model","PENDING INPUTS",MAX(0,B284+D284-J284))</f>
        <v>0</v>
      </c>
      <c r="M284" s="3">
        <f>IF(Inputs!$B$28&lt;&gt;"Ready to model","PENDING INPUTS",MAX(0,C284+E284-K284))</f>
        <v>0</v>
      </c>
      <c r="N284" s="3">
        <f>IF(Inputs!$B$28&lt;&gt;"Ready to model","PENDING INPUTS",L284+M284)</f>
        <v>0</v>
      </c>
      <c r="O284" s="3">
        <f>IF(Inputs!$B$28&lt;&gt;"Ready to model","PENDING INPUTS",D284+E284+O283)</f>
        <v>4571.2099999999991</v>
      </c>
      <c r="P284" s="3">
        <f>IF(Inputs!$B$28&lt;&gt;"Ready to model","PENDING INPUTS",J284+K284+P283)</f>
        <v>14587.209999999995</v>
      </c>
    </row>
    <row r="285" spans="1:16" ht="27.95" customHeight="1" x14ac:dyDescent="0.25">
      <c r="A285">
        <v>281</v>
      </c>
      <c r="B285" s="3">
        <f>IF(Inputs!$B$28&lt;&gt;"Ready to model","PENDING INPUTS",L284)</f>
        <v>0</v>
      </c>
      <c r="C285" s="3">
        <f>IF(Inputs!$B$28&lt;&gt;"Ready to model","PENDING INPUTS",M284)</f>
        <v>0</v>
      </c>
      <c r="D285" s="3">
        <f>IF(Inputs!$B$28&lt;&gt;"Ready to model","PENDING INPUTS",ROUND(B285*(Inputs!$B$17)/12,2))</f>
        <v>0</v>
      </c>
      <c r="E285" s="3">
        <f>IF(Inputs!$B$28&lt;&gt;"Ready to model","PENDING INPUTS",ROUND(C285*Inputs!$B$5/12,2))</f>
        <v>0</v>
      </c>
      <c r="F285" s="3">
        <f>IF(Inputs!$B$28&lt;&gt;"Ready to model","PENDING INPUTS",MIN(B285+D285,IF(A285&gt;=Inputs!$B$18,B285+D285,ROUND(IF(Inputs!$B$17=0,Inputs!$B$8*(1+Inputs!$B$19*Inputs!$B$20)/Inputs!$B$18,-PMT(Inputs!$B$17/12,Inputs!$B$18,Inputs!$B$8*(1+Inputs!$B$19*Inputs!$B$20))),2))))</f>
        <v>0</v>
      </c>
      <c r="G285" s="3">
        <f>IF(Inputs!$B$28&lt;&gt;"Ready to model","PENDING INPUTS",MIN(C285+E285,Inputs!$B$9))</f>
        <v>0</v>
      </c>
      <c r="H285" s="3">
        <f>IF(Inputs!$B$28&lt;&gt;"Ready to model","PENDING INPUTS",F285+G285)</f>
        <v>0</v>
      </c>
      <c r="I285" s="3">
        <f>IF(Inputs!$B$28&lt;&gt;"Ready to model","PENDING INPUTS",MAX(0,F285+G285-H285))</f>
        <v>0</v>
      </c>
      <c r="J285" s="3">
        <f>IF(Inputs!$B$28&lt;&gt;"Ready to model","PENDING INPUTS",IF(F285+G285&gt;H285,IF(F285+G285=0,0,H285*F285/(F285+G285)),MIN(B285+D285,F285+MAX(0,H285-F285-G285-IF((Inputs!$B$17)&lt;Inputs!$B$5,C285+E285-G285,0)))))</f>
        <v>0</v>
      </c>
      <c r="K285" s="3">
        <f>IF(Inputs!$B$28&lt;&gt;"Ready to model","PENDING INPUTS",MIN(C285+E285,MAX(0,H285-J285)))</f>
        <v>0</v>
      </c>
      <c r="L285" s="3">
        <f>IF(Inputs!$B$28&lt;&gt;"Ready to model","PENDING INPUTS",MAX(0,B285+D285-J285))</f>
        <v>0</v>
      </c>
      <c r="M285" s="3">
        <f>IF(Inputs!$B$28&lt;&gt;"Ready to model","PENDING INPUTS",MAX(0,C285+E285-K285))</f>
        <v>0</v>
      </c>
      <c r="N285" s="3">
        <f>IF(Inputs!$B$28&lt;&gt;"Ready to model","PENDING INPUTS",L285+M285)</f>
        <v>0</v>
      </c>
      <c r="O285" s="3">
        <f>IF(Inputs!$B$28&lt;&gt;"Ready to model","PENDING INPUTS",D285+E285+O284)</f>
        <v>4571.2099999999991</v>
      </c>
      <c r="P285" s="3">
        <f>IF(Inputs!$B$28&lt;&gt;"Ready to model","PENDING INPUTS",J285+K285+P284)</f>
        <v>14587.209999999995</v>
      </c>
    </row>
    <row r="286" spans="1:16" ht="27.95" customHeight="1" x14ac:dyDescent="0.25">
      <c r="A286">
        <v>282</v>
      </c>
      <c r="B286" s="3">
        <f>IF(Inputs!$B$28&lt;&gt;"Ready to model","PENDING INPUTS",L285)</f>
        <v>0</v>
      </c>
      <c r="C286" s="3">
        <f>IF(Inputs!$B$28&lt;&gt;"Ready to model","PENDING INPUTS",M285)</f>
        <v>0</v>
      </c>
      <c r="D286" s="3">
        <f>IF(Inputs!$B$28&lt;&gt;"Ready to model","PENDING INPUTS",ROUND(B286*(Inputs!$B$17)/12,2))</f>
        <v>0</v>
      </c>
      <c r="E286" s="3">
        <f>IF(Inputs!$B$28&lt;&gt;"Ready to model","PENDING INPUTS",ROUND(C286*Inputs!$B$5/12,2))</f>
        <v>0</v>
      </c>
      <c r="F286" s="3">
        <f>IF(Inputs!$B$28&lt;&gt;"Ready to model","PENDING INPUTS",MIN(B286+D286,IF(A286&gt;=Inputs!$B$18,B286+D286,ROUND(IF(Inputs!$B$17=0,Inputs!$B$8*(1+Inputs!$B$19*Inputs!$B$20)/Inputs!$B$18,-PMT(Inputs!$B$17/12,Inputs!$B$18,Inputs!$B$8*(1+Inputs!$B$19*Inputs!$B$20))),2))))</f>
        <v>0</v>
      </c>
      <c r="G286" s="3">
        <f>IF(Inputs!$B$28&lt;&gt;"Ready to model","PENDING INPUTS",MIN(C286+E286,Inputs!$B$9))</f>
        <v>0</v>
      </c>
      <c r="H286" s="3">
        <f>IF(Inputs!$B$28&lt;&gt;"Ready to model","PENDING INPUTS",F286+G286)</f>
        <v>0</v>
      </c>
      <c r="I286" s="3">
        <f>IF(Inputs!$B$28&lt;&gt;"Ready to model","PENDING INPUTS",MAX(0,F286+G286-H286))</f>
        <v>0</v>
      </c>
      <c r="J286" s="3">
        <f>IF(Inputs!$B$28&lt;&gt;"Ready to model","PENDING INPUTS",IF(F286+G286&gt;H286,IF(F286+G286=0,0,H286*F286/(F286+G286)),MIN(B286+D286,F286+MAX(0,H286-F286-G286-IF((Inputs!$B$17)&lt;Inputs!$B$5,C286+E286-G286,0)))))</f>
        <v>0</v>
      </c>
      <c r="K286" s="3">
        <f>IF(Inputs!$B$28&lt;&gt;"Ready to model","PENDING INPUTS",MIN(C286+E286,MAX(0,H286-J286)))</f>
        <v>0</v>
      </c>
      <c r="L286" s="3">
        <f>IF(Inputs!$B$28&lt;&gt;"Ready to model","PENDING INPUTS",MAX(0,B286+D286-J286))</f>
        <v>0</v>
      </c>
      <c r="M286" s="3">
        <f>IF(Inputs!$B$28&lt;&gt;"Ready to model","PENDING INPUTS",MAX(0,C286+E286-K286))</f>
        <v>0</v>
      </c>
      <c r="N286" s="3">
        <f>IF(Inputs!$B$28&lt;&gt;"Ready to model","PENDING INPUTS",L286+M286)</f>
        <v>0</v>
      </c>
      <c r="O286" s="3">
        <f>IF(Inputs!$B$28&lt;&gt;"Ready to model","PENDING INPUTS",D286+E286+O285)</f>
        <v>4571.2099999999991</v>
      </c>
      <c r="P286" s="3">
        <f>IF(Inputs!$B$28&lt;&gt;"Ready to model","PENDING INPUTS",J286+K286+P285)</f>
        <v>14587.209999999995</v>
      </c>
    </row>
    <row r="287" spans="1:16" ht="27.95" customHeight="1" x14ac:dyDescent="0.25">
      <c r="A287">
        <v>283</v>
      </c>
      <c r="B287" s="3">
        <f>IF(Inputs!$B$28&lt;&gt;"Ready to model","PENDING INPUTS",L286)</f>
        <v>0</v>
      </c>
      <c r="C287" s="3">
        <f>IF(Inputs!$B$28&lt;&gt;"Ready to model","PENDING INPUTS",M286)</f>
        <v>0</v>
      </c>
      <c r="D287" s="3">
        <f>IF(Inputs!$B$28&lt;&gt;"Ready to model","PENDING INPUTS",ROUND(B287*(Inputs!$B$17)/12,2))</f>
        <v>0</v>
      </c>
      <c r="E287" s="3">
        <f>IF(Inputs!$B$28&lt;&gt;"Ready to model","PENDING INPUTS",ROUND(C287*Inputs!$B$5/12,2))</f>
        <v>0</v>
      </c>
      <c r="F287" s="3">
        <f>IF(Inputs!$B$28&lt;&gt;"Ready to model","PENDING INPUTS",MIN(B287+D287,IF(A287&gt;=Inputs!$B$18,B287+D287,ROUND(IF(Inputs!$B$17=0,Inputs!$B$8*(1+Inputs!$B$19*Inputs!$B$20)/Inputs!$B$18,-PMT(Inputs!$B$17/12,Inputs!$B$18,Inputs!$B$8*(1+Inputs!$B$19*Inputs!$B$20))),2))))</f>
        <v>0</v>
      </c>
      <c r="G287" s="3">
        <f>IF(Inputs!$B$28&lt;&gt;"Ready to model","PENDING INPUTS",MIN(C287+E287,Inputs!$B$9))</f>
        <v>0</v>
      </c>
      <c r="H287" s="3">
        <f>IF(Inputs!$B$28&lt;&gt;"Ready to model","PENDING INPUTS",F287+G287)</f>
        <v>0</v>
      </c>
      <c r="I287" s="3">
        <f>IF(Inputs!$B$28&lt;&gt;"Ready to model","PENDING INPUTS",MAX(0,F287+G287-H287))</f>
        <v>0</v>
      </c>
      <c r="J287" s="3">
        <f>IF(Inputs!$B$28&lt;&gt;"Ready to model","PENDING INPUTS",IF(F287+G287&gt;H287,IF(F287+G287=0,0,H287*F287/(F287+G287)),MIN(B287+D287,F287+MAX(0,H287-F287-G287-IF((Inputs!$B$17)&lt;Inputs!$B$5,C287+E287-G287,0)))))</f>
        <v>0</v>
      </c>
      <c r="K287" s="3">
        <f>IF(Inputs!$B$28&lt;&gt;"Ready to model","PENDING INPUTS",MIN(C287+E287,MAX(0,H287-J287)))</f>
        <v>0</v>
      </c>
      <c r="L287" s="3">
        <f>IF(Inputs!$B$28&lt;&gt;"Ready to model","PENDING INPUTS",MAX(0,B287+D287-J287))</f>
        <v>0</v>
      </c>
      <c r="M287" s="3">
        <f>IF(Inputs!$B$28&lt;&gt;"Ready to model","PENDING INPUTS",MAX(0,C287+E287-K287))</f>
        <v>0</v>
      </c>
      <c r="N287" s="3">
        <f>IF(Inputs!$B$28&lt;&gt;"Ready to model","PENDING INPUTS",L287+M287)</f>
        <v>0</v>
      </c>
      <c r="O287" s="3">
        <f>IF(Inputs!$B$28&lt;&gt;"Ready to model","PENDING INPUTS",D287+E287+O286)</f>
        <v>4571.2099999999991</v>
      </c>
      <c r="P287" s="3">
        <f>IF(Inputs!$B$28&lt;&gt;"Ready to model","PENDING INPUTS",J287+K287+P286)</f>
        <v>14587.209999999995</v>
      </c>
    </row>
    <row r="288" spans="1:16" ht="27.95" customHeight="1" x14ac:dyDescent="0.25">
      <c r="A288">
        <v>284</v>
      </c>
      <c r="B288" s="3">
        <f>IF(Inputs!$B$28&lt;&gt;"Ready to model","PENDING INPUTS",L287)</f>
        <v>0</v>
      </c>
      <c r="C288" s="3">
        <f>IF(Inputs!$B$28&lt;&gt;"Ready to model","PENDING INPUTS",M287)</f>
        <v>0</v>
      </c>
      <c r="D288" s="3">
        <f>IF(Inputs!$B$28&lt;&gt;"Ready to model","PENDING INPUTS",ROUND(B288*(Inputs!$B$17)/12,2))</f>
        <v>0</v>
      </c>
      <c r="E288" s="3">
        <f>IF(Inputs!$B$28&lt;&gt;"Ready to model","PENDING INPUTS",ROUND(C288*Inputs!$B$5/12,2))</f>
        <v>0</v>
      </c>
      <c r="F288" s="3">
        <f>IF(Inputs!$B$28&lt;&gt;"Ready to model","PENDING INPUTS",MIN(B288+D288,IF(A288&gt;=Inputs!$B$18,B288+D288,ROUND(IF(Inputs!$B$17=0,Inputs!$B$8*(1+Inputs!$B$19*Inputs!$B$20)/Inputs!$B$18,-PMT(Inputs!$B$17/12,Inputs!$B$18,Inputs!$B$8*(1+Inputs!$B$19*Inputs!$B$20))),2))))</f>
        <v>0</v>
      </c>
      <c r="G288" s="3">
        <f>IF(Inputs!$B$28&lt;&gt;"Ready to model","PENDING INPUTS",MIN(C288+E288,Inputs!$B$9))</f>
        <v>0</v>
      </c>
      <c r="H288" s="3">
        <f>IF(Inputs!$B$28&lt;&gt;"Ready to model","PENDING INPUTS",F288+G288)</f>
        <v>0</v>
      </c>
      <c r="I288" s="3">
        <f>IF(Inputs!$B$28&lt;&gt;"Ready to model","PENDING INPUTS",MAX(0,F288+G288-H288))</f>
        <v>0</v>
      </c>
      <c r="J288" s="3">
        <f>IF(Inputs!$B$28&lt;&gt;"Ready to model","PENDING INPUTS",IF(F288+G288&gt;H288,IF(F288+G288=0,0,H288*F288/(F288+G288)),MIN(B288+D288,F288+MAX(0,H288-F288-G288-IF((Inputs!$B$17)&lt;Inputs!$B$5,C288+E288-G288,0)))))</f>
        <v>0</v>
      </c>
      <c r="K288" s="3">
        <f>IF(Inputs!$B$28&lt;&gt;"Ready to model","PENDING INPUTS",MIN(C288+E288,MAX(0,H288-J288)))</f>
        <v>0</v>
      </c>
      <c r="L288" s="3">
        <f>IF(Inputs!$B$28&lt;&gt;"Ready to model","PENDING INPUTS",MAX(0,B288+D288-J288))</f>
        <v>0</v>
      </c>
      <c r="M288" s="3">
        <f>IF(Inputs!$B$28&lt;&gt;"Ready to model","PENDING INPUTS",MAX(0,C288+E288-K288))</f>
        <v>0</v>
      </c>
      <c r="N288" s="3">
        <f>IF(Inputs!$B$28&lt;&gt;"Ready to model","PENDING INPUTS",L288+M288)</f>
        <v>0</v>
      </c>
      <c r="O288" s="3">
        <f>IF(Inputs!$B$28&lt;&gt;"Ready to model","PENDING INPUTS",D288+E288+O287)</f>
        <v>4571.2099999999991</v>
      </c>
      <c r="P288" s="3">
        <f>IF(Inputs!$B$28&lt;&gt;"Ready to model","PENDING INPUTS",J288+K288+P287)</f>
        <v>14587.209999999995</v>
      </c>
    </row>
    <row r="289" spans="1:16" ht="27.95" customHeight="1" x14ac:dyDescent="0.25">
      <c r="A289">
        <v>285</v>
      </c>
      <c r="B289" s="3">
        <f>IF(Inputs!$B$28&lt;&gt;"Ready to model","PENDING INPUTS",L288)</f>
        <v>0</v>
      </c>
      <c r="C289" s="3">
        <f>IF(Inputs!$B$28&lt;&gt;"Ready to model","PENDING INPUTS",M288)</f>
        <v>0</v>
      </c>
      <c r="D289" s="3">
        <f>IF(Inputs!$B$28&lt;&gt;"Ready to model","PENDING INPUTS",ROUND(B289*(Inputs!$B$17)/12,2))</f>
        <v>0</v>
      </c>
      <c r="E289" s="3">
        <f>IF(Inputs!$B$28&lt;&gt;"Ready to model","PENDING INPUTS",ROUND(C289*Inputs!$B$5/12,2))</f>
        <v>0</v>
      </c>
      <c r="F289" s="3">
        <f>IF(Inputs!$B$28&lt;&gt;"Ready to model","PENDING INPUTS",MIN(B289+D289,IF(A289&gt;=Inputs!$B$18,B289+D289,ROUND(IF(Inputs!$B$17=0,Inputs!$B$8*(1+Inputs!$B$19*Inputs!$B$20)/Inputs!$B$18,-PMT(Inputs!$B$17/12,Inputs!$B$18,Inputs!$B$8*(1+Inputs!$B$19*Inputs!$B$20))),2))))</f>
        <v>0</v>
      </c>
      <c r="G289" s="3">
        <f>IF(Inputs!$B$28&lt;&gt;"Ready to model","PENDING INPUTS",MIN(C289+E289,Inputs!$B$9))</f>
        <v>0</v>
      </c>
      <c r="H289" s="3">
        <f>IF(Inputs!$B$28&lt;&gt;"Ready to model","PENDING INPUTS",F289+G289)</f>
        <v>0</v>
      </c>
      <c r="I289" s="3">
        <f>IF(Inputs!$B$28&lt;&gt;"Ready to model","PENDING INPUTS",MAX(0,F289+G289-H289))</f>
        <v>0</v>
      </c>
      <c r="J289" s="3">
        <f>IF(Inputs!$B$28&lt;&gt;"Ready to model","PENDING INPUTS",IF(F289+G289&gt;H289,IF(F289+G289=0,0,H289*F289/(F289+G289)),MIN(B289+D289,F289+MAX(0,H289-F289-G289-IF((Inputs!$B$17)&lt;Inputs!$B$5,C289+E289-G289,0)))))</f>
        <v>0</v>
      </c>
      <c r="K289" s="3">
        <f>IF(Inputs!$B$28&lt;&gt;"Ready to model","PENDING INPUTS",MIN(C289+E289,MAX(0,H289-J289)))</f>
        <v>0</v>
      </c>
      <c r="L289" s="3">
        <f>IF(Inputs!$B$28&lt;&gt;"Ready to model","PENDING INPUTS",MAX(0,B289+D289-J289))</f>
        <v>0</v>
      </c>
      <c r="M289" s="3">
        <f>IF(Inputs!$B$28&lt;&gt;"Ready to model","PENDING INPUTS",MAX(0,C289+E289-K289))</f>
        <v>0</v>
      </c>
      <c r="N289" s="3">
        <f>IF(Inputs!$B$28&lt;&gt;"Ready to model","PENDING INPUTS",L289+M289)</f>
        <v>0</v>
      </c>
      <c r="O289" s="3">
        <f>IF(Inputs!$B$28&lt;&gt;"Ready to model","PENDING INPUTS",D289+E289+O288)</f>
        <v>4571.2099999999991</v>
      </c>
      <c r="P289" s="3">
        <f>IF(Inputs!$B$28&lt;&gt;"Ready to model","PENDING INPUTS",J289+K289+P288)</f>
        <v>14587.209999999995</v>
      </c>
    </row>
    <row r="290" spans="1:16" ht="27.95" customHeight="1" x14ac:dyDescent="0.25">
      <c r="A290">
        <v>286</v>
      </c>
      <c r="B290" s="3">
        <f>IF(Inputs!$B$28&lt;&gt;"Ready to model","PENDING INPUTS",L289)</f>
        <v>0</v>
      </c>
      <c r="C290" s="3">
        <f>IF(Inputs!$B$28&lt;&gt;"Ready to model","PENDING INPUTS",M289)</f>
        <v>0</v>
      </c>
      <c r="D290" s="3">
        <f>IF(Inputs!$B$28&lt;&gt;"Ready to model","PENDING INPUTS",ROUND(B290*(Inputs!$B$17)/12,2))</f>
        <v>0</v>
      </c>
      <c r="E290" s="3">
        <f>IF(Inputs!$B$28&lt;&gt;"Ready to model","PENDING INPUTS",ROUND(C290*Inputs!$B$5/12,2))</f>
        <v>0</v>
      </c>
      <c r="F290" s="3">
        <f>IF(Inputs!$B$28&lt;&gt;"Ready to model","PENDING INPUTS",MIN(B290+D290,IF(A290&gt;=Inputs!$B$18,B290+D290,ROUND(IF(Inputs!$B$17=0,Inputs!$B$8*(1+Inputs!$B$19*Inputs!$B$20)/Inputs!$B$18,-PMT(Inputs!$B$17/12,Inputs!$B$18,Inputs!$B$8*(1+Inputs!$B$19*Inputs!$B$20))),2))))</f>
        <v>0</v>
      </c>
      <c r="G290" s="3">
        <f>IF(Inputs!$B$28&lt;&gt;"Ready to model","PENDING INPUTS",MIN(C290+E290,Inputs!$B$9))</f>
        <v>0</v>
      </c>
      <c r="H290" s="3">
        <f>IF(Inputs!$B$28&lt;&gt;"Ready to model","PENDING INPUTS",F290+G290)</f>
        <v>0</v>
      </c>
      <c r="I290" s="3">
        <f>IF(Inputs!$B$28&lt;&gt;"Ready to model","PENDING INPUTS",MAX(0,F290+G290-H290))</f>
        <v>0</v>
      </c>
      <c r="J290" s="3">
        <f>IF(Inputs!$B$28&lt;&gt;"Ready to model","PENDING INPUTS",IF(F290+G290&gt;H290,IF(F290+G290=0,0,H290*F290/(F290+G290)),MIN(B290+D290,F290+MAX(0,H290-F290-G290-IF((Inputs!$B$17)&lt;Inputs!$B$5,C290+E290-G290,0)))))</f>
        <v>0</v>
      </c>
      <c r="K290" s="3">
        <f>IF(Inputs!$B$28&lt;&gt;"Ready to model","PENDING INPUTS",MIN(C290+E290,MAX(0,H290-J290)))</f>
        <v>0</v>
      </c>
      <c r="L290" s="3">
        <f>IF(Inputs!$B$28&lt;&gt;"Ready to model","PENDING INPUTS",MAX(0,B290+D290-J290))</f>
        <v>0</v>
      </c>
      <c r="M290" s="3">
        <f>IF(Inputs!$B$28&lt;&gt;"Ready to model","PENDING INPUTS",MAX(0,C290+E290-K290))</f>
        <v>0</v>
      </c>
      <c r="N290" s="3">
        <f>IF(Inputs!$B$28&lt;&gt;"Ready to model","PENDING INPUTS",L290+M290)</f>
        <v>0</v>
      </c>
      <c r="O290" s="3">
        <f>IF(Inputs!$B$28&lt;&gt;"Ready to model","PENDING INPUTS",D290+E290+O289)</f>
        <v>4571.2099999999991</v>
      </c>
      <c r="P290" s="3">
        <f>IF(Inputs!$B$28&lt;&gt;"Ready to model","PENDING INPUTS",J290+K290+P289)</f>
        <v>14587.209999999995</v>
      </c>
    </row>
    <row r="291" spans="1:16" ht="27.95" customHeight="1" x14ac:dyDescent="0.25">
      <c r="A291">
        <v>287</v>
      </c>
      <c r="B291" s="3">
        <f>IF(Inputs!$B$28&lt;&gt;"Ready to model","PENDING INPUTS",L290)</f>
        <v>0</v>
      </c>
      <c r="C291" s="3">
        <f>IF(Inputs!$B$28&lt;&gt;"Ready to model","PENDING INPUTS",M290)</f>
        <v>0</v>
      </c>
      <c r="D291" s="3">
        <f>IF(Inputs!$B$28&lt;&gt;"Ready to model","PENDING INPUTS",ROUND(B291*(Inputs!$B$17)/12,2))</f>
        <v>0</v>
      </c>
      <c r="E291" s="3">
        <f>IF(Inputs!$B$28&lt;&gt;"Ready to model","PENDING INPUTS",ROUND(C291*Inputs!$B$5/12,2))</f>
        <v>0</v>
      </c>
      <c r="F291" s="3">
        <f>IF(Inputs!$B$28&lt;&gt;"Ready to model","PENDING INPUTS",MIN(B291+D291,IF(A291&gt;=Inputs!$B$18,B291+D291,ROUND(IF(Inputs!$B$17=0,Inputs!$B$8*(1+Inputs!$B$19*Inputs!$B$20)/Inputs!$B$18,-PMT(Inputs!$B$17/12,Inputs!$B$18,Inputs!$B$8*(1+Inputs!$B$19*Inputs!$B$20))),2))))</f>
        <v>0</v>
      </c>
      <c r="G291" s="3">
        <f>IF(Inputs!$B$28&lt;&gt;"Ready to model","PENDING INPUTS",MIN(C291+E291,Inputs!$B$9))</f>
        <v>0</v>
      </c>
      <c r="H291" s="3">
        <f>IF(Inputs!$B$28&lt;&gt;"Ready to model","PENDING INPUTS",F291+G291)</f>
        <v>0</v>
      </c>
      <c r="I291" s="3">
        <f>IF(Inputs!$B$28&lt;&gt;"Ready to model","PENDING INPUTS",MAX(0,F291+G291-H291))</f>
        <v>0</v>
      </c>
      <c r="J291" s="3">
        <f>IF(Inputs!$B$28&lt;&gt;"Ready to model","PENDING INPUTS",IF(F291+G291&gt;H291,IF(F291+G291=0,0,H291*F291/(F291+G291)),MIN(B291+D291,F291+MAX(0,H291-F291-G291-IF((Inputs!$B$17)&lt;Inputs!$B$5,C291+E291-G291,0)))))</f>
        <v>0</v>
      </c>
      <c r="K291" s="3">
        <f>IF(Inputs!$B$28&lt;&gt;"Ready to model","PENDING INPUTS",MIN(C291+E291,MAX(0,H291-J291)))</f>
        <v>0</v>
      </c>
      <c r="L291" s="3">
        <f>IF(Inputs!$B$28&lt;&gt;"Ready to model","PENDING INPUTS",MAX(0,B291+D291-J291))</f>
        <v>0</v>
      </c>
      <c r="M291" s="3">
        <f>IF(Inputs!$B$28&lt;&gt;"Ready to model","PENDING INPUTS",MAX(0,C291+E291-K291))</f>
        <v>0</v>
      </c>
      <c r="N291" s="3">
        <f>IF(Inputs!$B$28&lt;&gt;"Ready to model","PENDING INPUTS",L291+M291)</f>
        <v>0</v>
      </c>
      <c r="O291" s="3">
        <f>IF(Inputs!$B$28&lt;&gt;"Ready to model","PENDING INPUTS",D291+E291+O290)</f>
        <v>4571.2099999999991</v>
      </c>
      <c r="P291" s="3">
        <f>IF(Inputs!$B$28&lt;&gt;"Ready to model","PENDING INPUTS",J291+K291+P290)</f>
        <v>14587.209999999995</v>
      </c>
    </row>
    <row r="292" spans="1:16" ht="27.95" customHeight="1" x14ac:dyDescent="0.25">
      <c r="A292">
        <v>288</v>
      </c>
      <c r="B292" s="3">
        <f>IF(Inputs!$B$28&lt;&gt;"Ready to model","PENDING INPUTS",L291)</f>
        <v>0</v>
      </c>
      <c r="C292" s="3">
        <f>IF(Inputs!$B$28&lt;&gt;"Ready to model","PENDING INPUTS",M291)</f>
        <v>0</v>
      </c>
      <c r="D292" s="3">
        <f>IF(Inputs!$B$28&lt;&gt;"Ready to model","PENDING INPUTS",ROUND(B292*(Inputs!$B$17)/12,2))</f>
        <v>0</v>
      </c>
      <c r="E292" s="3">
        <f>IF(Inputs!$B$28&lt;&gt;"Ready to model","PENDING INPUTS",ROUND(C292*Inputs!$B$5/12,2))</f>
        <v>0</v>
      </c>
      <c r="F292" s="3">
        <f>IF(Inputs!$B$28&lt;&gt;"Ready to model","PENDING INPUTS",MIN(B292+D292,IF(A292&gt;=Inputs!$B$18,B292+D292,ROUND(IF(Inputs!$B$17=0,Inputs!$B$8*(1+Inputs!$B$19*Inputs!$B$20)/Inputs!$B$18,-PMT(Inputs!$B$17/12,Inputs!$B$18,Inputs!$B$8*(1+Inputs!$B$19*Inputs!$B$20))),2))))</f>
        <v>0</v>
      </c>
      <c r="G292" s="3">
        <f>IF(Inputs!$B$28&lt;&gt;"Ready to model","PENDING INPUTS",MIN(C292+E292,Inputs!$B$9))</f>
        <v>0</v>
      </c>
      <c r="H292" s="3">
        <f>IF(Inputs!$B$28&lt;&gt;"Ready to model","PENDING INPUTS",F292+G292)</f>
        <v>0</v>
      </c>
      <c r="I292" s="3">
        <f>IF(Inputs!$B$28&lt;&gt;"Ready to model","PENDING INPUTS",MAX(0,F292+G292-H292))</f>
        <v>0</v>
      </c>
      <c r="J292" s="3">
        <f>IF(Inputs!$B$28&lt;&gt;"Ready to model","PENDING INPUTS",IF(F292+G292&gt;H292,IF(F292+G292=0,0,H292*F292/(F292+G292)),MIN(B292+D292,F292+MAX(0,H292-F292-G292-IF((Inputs!$B$17)&lt;Inputs!$B$5,C292+E292-G292,0)))))</f>
        <v>0</v>
      </c>
      <c r="K292" s="3">
        <f>IF(Inputs!$B$28&lt;&gt;"Ready to model","PENDING INPUTS",MIN(C292+E292,MAX(0,H292-J292)))</f>
        <v>0</v>
      </c>
      <c r="L292" s="3">
        <f>IF(Inputs!$B$28&lt;&gt;"Ready to model","PENDING INPUTS",MAX(0,B292+D292-J292))</f>
        <v>0</v>
      </c>
      <c r="M292" s="3">
        <f>IF(Inputs!$B$28&lt;&gt;"Ready to model","PENDING INPUTS",MAX(0,C292+E292-K292))</f>
        <v>0</v>
      </c>
      <c r="N292" s="3">
        <f>IF(Inputs!$B$28&lt;&gt;"Ready to model","PENDING INPUTS",L292+M292)</f>
        <v>0</v>
      </c>
      <c r="O292" s="3">
        <f>IF(Inputs!$B$28&lt;&gt;"Ready to model","PENDING INPUTS",D292+E292+O291)</f>
        <v>4571.2099999999991</v>
      </c>
      <c r="P292" s="3">
        <f>IF(Inputs!$B$28&lt;&gt;"Ready to model","PENDING INPUTS",J292+K292+P291)</f>
        <v>14587.209999999995</v>
      </c>
    </row>
    <row r="293" spans="1:16" ht="27.95" customHeight="1" x14ac:dyDescent="0.25">
      <c r="A293">
        <v>289</v>
      </c>
      <c r="B293" s="3">
        <f>IF(Inputs!$B$28&lt;&gt;"Ready to model","PENDING INPUTS",L292)</f>
        <v>0</v>
      </c>
      <c r="C293" s="3">
        <f>IF(Inputs!$B$28&lt;&gt;"Ready to model","PENDING INPUTS",M292)</f>
        <v>0</v>
      </c>
      <c r="D293" s="3">
        <f>IF(Inputs!$B$28&lt;&gt;"Ready to model","PENDING INPUTS",ROUND(B293*(Inputs!$B$17)/12,2))</f>
        <v>0</v>
      </c>
      <c r="E293" s="3">
        <f>IF(Inputs!$B$28&lt;&gt;"Ready to model","PENDING INPUTS",ROUND(C293*Inputs!$B$5/12,2))</f>
        <v>0</v>
      </c>
      <c r="F293" s="3">
        <f>IF(Inputs!$B$28&lt;&gt;"Ready to model","PENDING INPUTS",MIN(B293+D293,IF(A293&gt;=Inputs!$B$18,B293+D293,ROUND(IF(Inputs!$B$17=0,Inputs!$B$8*(1+Inputs!$B$19*Inputs!$B$20)/Inputs!$B$18,-PMT(Inputs!$B$17/12,Inputs!$B$18,Inputs!$B$8*(1+Inputs!$B$19*Inputs!$B$20))),2))))</f>
        <v>0</v>
      </c>
      <c r="G293" s="3">
        <f>IF(Inputs!$B$28&lt;&gt;"Ready to model","PENDING INPUTS",MIN(C293+E293,Inputs!$B$9))</f>
        <v>0</v>
      </c>
      <c r="H293" s="3">
        <f>IF(Inputs!$B$28&lt;&gt;"Ready to model","PENDING INPUTS",F293+G293)</f>
        <v>0</v>
      </c>
      <c r="I293" s="3">
        <f>IF(Inputs!$B$28&lt;&gt;"Ready to model","PENDING INPUTS",MAX(0,F293+G293-H293))</f>
        <v>0</v>
      </c>
      <c r="J293" s="3">
        <f>IF(Inputs!$B$28&lt;&gt;"Ready to model","PENDING INPUTS",IF(F293+G293&gt;H293,IF(F293+G293=0,0,H293*F293/(F293+G293)),MIN(B293+D293,F293+MAX(0,H293-F293-G293-IF((Inputs!$B$17)&lt;Inputs!$B$5,C293+E293-G293,0)))))</f>
        <v>0</v>
      </c>
      <c r="K293" s="3">
        <f>IF(Inputs!$B$28&lt;&gt;"Ready to model","PENDING INPUTS",MIN(C293+E293,MAX(0,H293-J293)))</f>
        <v>0</v>
      </c>
      <c r="L293" s="3">
        <f>IF(Inputs!$B$28&lt;&gt;"Ready to model","PENDING INPUTS",MAX(0,B293+D293-J293))</f>
        <v>0</v>
      </c>
      <c r="M293" s="3">
        <f>IF(Inputs!$B$28&lt;&gt;"Ready to model","PENDING INPUTS",MAX(0,C293+E293-K293))</f>
        <v>0</v>
      </c>
      <c r="N293" s="3">
        <f>IF(Inputs!$B$28&lt;&gt;"Ready to model","PENDING INPUTS",L293+M293)</f>
        <v>0</v>
      </c>
      <c r="O293" s="3">
        <f>IF(Inputs!$B$28&lt;&gt;"Ready to model","PENDING INPUTS",D293+E293+O292)</f>
        <v>4571.2099999999991</v>
      </c>
      <c r="P293" s="3">
        <f>IF(Inputs!$B$28&lt;&gt;"Ready to model","PENDING INPUTS",J293+K293+P292)</f>
        <v>14587.209999999995</v>
      </c>
    </row>
    <row r="294" spans="1:16" ht="27.95" customHeight="1" x14ac:dyDescent="0.25">
      <c r="A294">
        <v>290</v>
      </c>
      <c r="B294" s="3">
        <f>IF(Inputs!$B$28&lt;&gt;"Ready to model","PENDING INPUTS",L293)</f>
        <v>0</v>
      </c>
      <c r="C294" s="3">
        <f>IF(Inputs!$B$28&lt;&gt;"Ready to model","PENDING INPUTS",M293)</f>
        <v>0</v>
      </c>
      <c r="D294" s="3">
        <f>IF(Inputs!$B$28&lt;&gt;"Ready to model","PENDING INPUTS",ROUND(B294*(Inputs!$B$17)/12,2))</f>
        <v>0</v>
      </c>
      <c r="E294" s="3">
        <f>IF(Inputs!$B$28&lt;&gt;"Ready to model","PENDING INPUTS",ROUND(C294*Inputs!$B$5/12,2))</f>
        <v>0</v>
      </c>
      <c r="F294" s="3">
        <f>IF(Inputs!$B$28&lt;&gt;"Ready to model","PENDING INPUTS",MIN(B294+D294,IF(A294&gt;=Inputs!$B$18,B294+D294,ROUND(IF(Inputs!$B$17=0,Inputs!$B$8*(1+Inputs!$B$19*Inputs!$B$20)/Inputs!$B$18,-PMT(Inputs!$B$17/12,Inputs!$B$18,Inputs!$B$8*(1+Inputs!$B$19*Inputs!$B$20))),2))))</f>
        <v>0</v>
      </c>
      <c r="G294" s="3">
        <f>IF(Inputs!$B$28&lt;&gt;"Ready to model","PENDING INPUTS",MIN(C294+E294,Inputs!$B$9))</f>
        <v>0</v>
      </c>
      <c r="H294" s="3">
        <f>IF(Inputs!$B$28&lt;&gt;"Ready to model","PENDING INPUTS",F294+G294)</f>
        <v>0</v>
      </c>
      <c r="I294" s="3">
        <f>IF(Inputs!$B$28&lt;&gt;"Ready to model","PENDING INPUTS",MAX(0,F294+G294-H294))</f>
        <v>0</v>
      </c>
      <c r="J294" s="3">
        <f>IF(Inputs!$B$28&lt;&gt;"Ready to model","PENDING INPUTS",IF(F294+G294&gt;H294,IF(F294+G294=0,0,H294*F294/(F294+G294)),MIN(B294+D294,F294+MAX(0,H294-F294-G294-IF((Inputs!$B$17)&lt;Inputs!$B$5,C294+E294-G294,0)))))</f>
        <v>0</v>
      </c>
      <c r="K294" s="3">
        <f>IF(Inputs!$B$28&lt;&gt;"Ready to model","PENDING INPUTS",MIN(C294+E294,MAX(0,H294-J294)))</f>
        <v>0</v>
      </c>
      <c r="L294" s="3">
        <f>IF(Inputs!$B$28&lt;&gt;"Ready to model","PENDING INPUTS",MAX(0,B294+D294-J294))</f>
        <v>0</v>
      </c>
      <c r="M294" s="3">
        <f>IF(Inputs!$B$28&lt;&gt;"Ready to model","PENDING INPUTS",MAX(0,C294+E294-K294))</f>
        <v>0</v>
      </c>
      <c r="N294" s="3">
        <f>IF(Inputs!$B$28&lt;&gt;"Ready to model","PENDING INPUTS",L294+M294)</f>
        <v>0</v>
      </c>
      <c r="O294" s="3">
        <f>IF(Inputs!$B$28&lt;&gt;"Ready to model","PENDING INPUTS",D294+E294+O293)</f>
        <v>4571.2099999999991</v>
      </c>
      <c r="P294" s="3">
        <f>IF(Inputs!$B$28&lt;&gt;"Ready to model","PENDING INPUTS",J294+K294+P293)</f>
        <v>14587.209999999995</v>
      </c>
    </row>
    <row r="295" spans="1:16" ht="27.95" customHeight="1" x14ac:dyDescent="0.25">
      <c r="A295">
        <v>291</v>
      </c>
      <c r="B295" s="3">
        <f>IF(Inputs!$B$28&lt;&gt;"Ready to model","PENDING INPUTS",L294)</f>
        <v>0</v>
      </c>
      <c r="C295" s="3">
        <f>IF(Inputs!$B$28&lt;&gt;"Ready to model","PENDING INPUTS",M294)</f>
        <v>0</v>
      </c>
      <c r="D295" s="3">
        <f>IF(Inputs!$B$28&lt;&gt;"Ready to model","PENDING INPUTS",ROUND(B295*(Inputs!$B$17)/12,2))</f>
        <v>0</v>
      </c>
      <c r="E295" s="3">
        <f>IF(Inputs!$B$28&lt;&gt;"Ready to model","PENDING INPUTS",ROUND(C295*Inputs!$B$5/12,2))</f>
        <v>0</v>
      </c>
      <c r="F295" s="3">
        <f>IF(Inputs!$B$28&lt;&gt;"Ready to model","PENDING INPUTS",MIN(B295+D295,IF(A295&gt;=Inputs!$B$18,B295+D295,ROUND(IF(Inputs!$B$17=0,Inputs!$B$8*(1+Inputs!$B$19*Inputs!$B$20)/Inputs!$B$18,-PMT(Inputs!$B$17/12,Inputs!$B$18,Inputs!$B$8*(1+Inputs!$B$19*Inputs!$B$20))),2))))</f>
        <v>0</v>
      </c>
      <c r="G295" s="3">
        <f>IF(Inputs!$B$28&lt;&gt;"Ready to model","PENDING INPUTS",MIN(C295+E295,Inputs!$B$9))</f>
        <v>0</v>
      </c>
      <c r="H295" s="3">
        <f>IF(Inputs!$B$28&lt;&gt;"Ready to model","PENDING INPUTS",F295+G295)</f>
        <v>0</v>
      </c>
      <c r="I295" s="3">
        <f>IF(Inputs!$B$28&lt;&gt;"Ready to model","PENDING INPUTS",MAX(0,F295+G295-H295))</f>
        <v>0</v>
      </c>
      <c r="J295" s="3">
        <f>IF(Inputs!$B$28&lt;&gt;"Ready to model","PENDING INPUTS",IF(F295+G295&gt;H295,IF(F295+G295=0,0,H295*F295/(F295+G295)),MIN(B295+D295,F295+MAX(0,H295-F295-G295-IF((Inputs!$B$17)&lt;Inputs!$B$5,C295+E295-G295,0)))))</f>
        <v>0</v>
      </c>
      <c r="K295" s="3">
        <f>IF(Inputs!$B$28&lt;&gt;"Ready to model","PENDING INPUTS",MIN(C295+E295,MAX(0,H295-J295)))</f>
        <v>0</v>
      </c>
      <c r="L295" s="3">
        <f>IF(Inputs!$B$28&lt;&gt;"Ready to model","PENDING INPUTS",MAX(0,B295+D295-J295))</f>
        <v>0</v>
      </c>
      <c r="M295" s="3">
        <f>IF(Inputs!$B$28&lt;&gt;"Ready to model","PENDING INPUTS",MAX(0,C295+E295-K295))</f>
        <v>0</v>
      </c>
      <c r="N295" s="3">
        <f>IF(Inputs!$B$28&lt;&gt;"Ready to model","PENDING INPUTS",L295+M295)</f>
        <v>0</v>
      </c>
      <c r="O295" s="3">
        <f>IF(Inputs!$B$28&lt;&gt;"Ready to model","PENDING INPUTS",D295+E295+O294)</f>
        <v>4571.2099999999991</v>
      </c>
      <c r="P295" s="3">
        <f>IF(Inputs!$B$28&lt;&gt;"Ready to model","PENDING INPUTS",J295+K295+P294)</f>
        <v>14587.209999999995</v>
      </c>
    </row>
    <row r="296" spans="1:16" ht="27.95" customHeight="1" x14ac:dyDescent="0.25">
      <c r="A296">
        <v>292</v>
      </c>
      <c r="B296" s="3">
        <f>IF(Inputs!$B$28&lt;&gt;"Ready to model","PENDING INPUTS",L295)</f>
        <v>0</v>
      </c>
      <c r="C296" s="3">
        <f>IF(Inputs!$B$28&lt;&gt;"Ready to model","PENDING INPUTS",M295)</f>
        <v>0</v>
      </c>
      <c r="D296" s="3">
        <f>IF(Inputs!$B$28&lt;&gt;"Ready to model","PENDING INPUTS",ROUND(B296*(Inputs!$B$17)/12,2))</f>
        <v>0</v>
      </c>
      <c r="E296" s="3">
        <f>IF(Inputs!$B$28&lt;&gt;"Ready to model","PENDING INPUTS",ROUND(C296*Inputs!$B$5/12,2))</f>
        <v>0</v>
      </c>
      <c r="F296" s="3">
        <f>IF(Inputs!$B$28&lt;&gt;"Ready to model","PENDING INPUTS",MIN(B296+D296,IF(A296&gt;=Inputs!$B$18,B296+D296,ROUND(IF(Inputs!$B$17=0,Inputs!$B$8*(1+Inputs!$B$19*Inputs!$B$20)/Inputs!$B$18,-PMT(Inputs!$B$17/12,Inputs!$B$18,Inputs!$B$8*(1+Inputs!$B$19*Inputs!$B$20))),2))))</f>
        <v>0</v>
      </c>
      <c r="G296" s="3">
        <f>IF(Inputs!$B$28&lt;&gt;"Ready to model","PENDING INPUTS",MIN(C296+E296,Inputs!$B$9))</f>
        <v>0</v>
      </c>
      <c r="H296" s="3">
        <f>IF(Inputs!$B$28&lt;&gt;"Ready to model","PENDING INPUTS",F296+G296)</f>
        <v>0</v>
      </c>
      <c r="I296" s="3">
        <f>IF(Inputs!$B$28&lt;&gt;"Ready to model","PENDING INPUTS",MAX(0,F296+G296-H296))</f>
        <v>0</v>
      </c>
      <c r="J296" s="3">
        <f>IF(Inputs!$B$28&lt;&gt;"Ready to model","PENDING INPUTS",IF(F296+G296&gt;H296,IF(F296+G296=0,0,H296*F296/(F296+G296)),MIN(B296+D296,F296+MAX(0,H296-F296-G296-IF((Inputs!$B$17)&lt;Inputs!$B$5,C296+E296-G296,0)))))</f>
        <v>0</v>
      </c>
      <c r="K296" s="3">
        <f>IF(Inputs!$B$28&lt;&gt;"Ready to model","PENDING INPUTS",MIN(C296+E296,MAX(0,H296-J296)))</f>
        <v>0</v>
      </c>
      <c r="L296" s="3">
        <f>IF(Inputs!$B$28&lt;&gt;"Ready to model","PENDING INPUTS",MAX(0,B296+D296-J296))</f>
        <v>0</v>
      </c>
      <c r="M296" s="3">
        <f>IF(Inputs!$B$28&lt;&gt;"Ready to model","PENDING INPUTS",MAX(0,C296+E296-K296))</f>
        <v>0</v>
      </c>
      <c r="N296" s="3">
        <f>IF(Inputs!$B$28&lt;&gt;"Ready to model","PENDING INPUTS",L296+M296)</f>
        <v>0</v>
      </c>
      <c r="O296" s="3">
        <f>IF(Inputs!$B$28&lt;&gt;"Ready to model","PENDING INPUTS",D296+E296+O295)</f>
        <v>4571.2099999999991</v>
      </c>
      <c r="P296" s="3">
        <f>IF(Inputs!$B$28&lt;&gt;"Ready to model","PENDING INPUTS",J296+K296+P295)</f>
        <v>14587.209999999995</v>
      </c>
    </row>
    <row r="297" spans="1:16" ht="27.95" customHeight="1" x14ac:dyDescent="0.25">
      <c r="A297">
        <v>293</v>
      </c>
      <c r="B297" s="3">
        <f>IF(Inputs!$B$28&lt;&gt;"Ready to model","PENDING INPUTS",L296)</f>
        <v>0</v>
      </c>
      <c r="C297" s="3">
        <f>IF(Inputs!$B$28&lt;&gt;"Ready to model","PENDING INPUTS",M296)</f>
        <v>0</v>
      </c>
      <c r="D297" s="3">
        <f>IF(Inputs!$B$28&lt;&gt;"Ready to model","PENDING INPUTS",ROUND(B297*(Inputs!$B$17)/12,2))</f>
        <v>0</v>
      </c>
      <c r="E297" s="3">
        <f>IF(Inputs!$B$28&lt;&gt;"Ready to model","PENDING INPUTS",ROUND(C297*Inputs!$B$5/12,2))</f>
        <v>0</v>
      </c>
      <c r="F297" s="3">
        <f>IF(Inputs!$B$28&lt;&gt;"Ready to model","PENDING INPUTS",MIN(B297+D297,IF(A297&gt;=Inputs!$B$18,B297+D297,ROUND(IF(Inputs!$B$17=0,Inputs!$B$8*(1+Inputs!$B$19*Inputs!$B$20)/Inputs!$B$18,-PMT(Inputs!$B$17/12,Inputs!$B$18,Inputs!$B$8*(1+Inputs!$B$19*Inputs!$B$20))),2))))</f>
        <v>0</v>
      </c>
      <c r="G297" s="3">
        <f>IF(Inputs!$B$28&lt;&gt;"Ready to model","PENDING INPUTS",MIN(C297+E297,Inputs!$B$9))</f>
        <v>0</v>
      </c>
      <c r="H297" s="3">
        <f>IF(Inputs!$B$28&lt;&gt;"Ready to model","PENDING INPUTS",F297+G297)</f>
        <v>0</v>
      </c>
      <c r="I297" s="3">
        <f>IF(Inputs!$B$28&lt;&gt;"Ready to model","PENDING INPUTS",MAX(0,F297+G297-H297))</f>
        <v>0</v>
      </c>
      <c r="J297" s="3">
        <f>IF(Inputs!$B$28&lt;&gt;"Ready to model","PENDING INPUTS",IF(F297+G297&gt;H297,IF(F297+G297=0,0,H297*F297/(F297+G297)),MIN(B297+D297,F297+MAX(0,H297-F297-G297-IF((Inputs!$B$17)&lt;Inputs!$B$5,C297+E297-G297,0)))))</f>
        <v>0</v>
      </c>
      <c r="K297" s="3">
        <f>IF(Inputs!$B$28&lt;&gt;"Ready to model","PENDING INPUTS",MIN(C297+E297,MAX(0,H297-J297)))</f>
        <v>0</v>
      </c>
      <c r="L297" s="3">
        <f>IF(Inputs!$B$28&lt;&gt;"Ready to model","PENDING INPUTS",MAX(0,B297+D297-J297))</f>
        <v>0</v>
      </c>
      <c r="M297" s="3">
        <f>IF(Inputs!$B$28&lt;&gt;"Ready to model","PENDING INPUTS",MAX(0,C297+E297-K297))</f>
        <v>0</v>
      </c>
      <c r="N297" s="3">
        <f>IF(Inputs!$B$28&lt;&gt;"Ready to model","PENDING INPUTS",L297+M297)</f>
        <v>0</v>
      </c>
      <c r="O297" s="3">
        <f>IF(Inputs!$B$28&lt;&gt;"Ready to model","PENDING INPUTS",D297+E297+O296)</f>
        <v>4571.2099999999991</v>
      </c>
      <c r="P297" s="3">
        <f>IF(Inputs!$B$28&lt;&gt;"Ready to model","PENDING INPUTS",J297+K297+P296)</f>
        <v>14587.209999999995</v>
      </c>
    </row>
    <row r="298" spans="1:16" ht="27.95" customHeight="1" x14ac:dyDescent="0.25">
      <c r="A298">
        <v>294</v>
      </c>
      <c r="B298" s="3">
        <f>IF(Inputs!$B$28&lt;&gt;"Ready to model","PENDING INPUTS",L297)</f>
        <v>0</v>
      </c>
      <c r="C298" s="3">
        <f>IF(Inputs!$B$28&lt;&gt;"Ready to model","PENDING INPUTS",M297)</f>
        <v>0</v>
      </c>
      <c r="D298" s="3">
        <f>IF(Inputs!$B$28&lt;&gt;"Ready to model","PENDING INPUTS",ROUND(B298*(Inputs!$B$17)/12,2))</f>
        <v>0</v>
      </c>
      <c r="E298" s="3">
        <f>IF(Inputs!$B$28&lt;&gt;"Ready to model","PENDING INPUTS",ROUND(C298*Inputs!$B$5/12,2))</f>
        <v>0</v>
      </c>
      <c r="F298" s="3">
        <f>IF(Inputs!$B$28&lt;&gt;"Ready to model","PENDING INPUTS",MIN(B298+D298,IF(A298&gt;=Inputs!$B$18,B298+D298,ROUND(IF(Inputs!$B$17=0,Inputs!$B$8*(1+Inputs!$B$19*Inputs!$B$20)/Inputs!$B$18,-PMT(Inputs!$B$17/12,Inputs!$B$18,Inputs!$B$8*(1+Inputs!$B$19*Inputs!$B$20))),2))))</f>
        <v>0</v>
      </c>
      <c r="G298" s="3">
        <f>IF(Inputs!$B$28&lt;&gt;"Ready to model","PENDING INPUTS",MIN(C298+E298,Inputs!$B$9))</f>
        <v>0</v>
      </c>
      <c r="H298" s="3">
        <f>IF(Inputs!$B$28&lt;&gt;"Ready to model","PENDING INPUTS",F298+G298)</f>
        <v>0</v>
      </c>
      <c r="I298" s="3">
        <f>IF(Inputs!$B$28&lt;&gt;"Ready to model","PENDING INPUTS",MAX(0,F298+G298-H298))</f>
        <v>0</v>
      </c>
      <c r="J298" s="3">
        <f>IF(Inputs!$B$28&lt;&gt;"Ready to model","PENDING INPUTS",IF(F298+G298&gt;H298,IF(F298+G298=0,0,H298*F298/(F298+G298)),MIN(B298+D298,F298+MAX(0,H298-F298-G298-IF((Inputs!$B$17)&lt;Inputs!$B$5,C298+E298-G298,0)))))</f>
        <v>0</v>
      </c>
      <c r="K298" s="3">
        <f>IF(Inputs!$B$28&lt;&gt;"Ready to model","PENDING INPUTS",MIN(C298+E298,MAX(0,H298-J298)))</f>
        <v>0</v>
      </c>
      <c r="L298" s="3">
        <f>IF(Inputs!$B$28&lt;&gt;"Ready to model","PENDING INPUTS",MAX(0,B298+D298-J298))</f>
        <v>0</v>
      </c>
      <c r="M298" s="3">
        <f>IF(Inputs!$B$28&lt;&gt;"Ready to model","PENDING INPUTS",MAX(0,C298+E298-K298))</f>
        <v>0</v>
      </c>
      <c r="N298" s="3">
        <f>IF(Inputs!$B$28&lt;&gt;"Ready to model","PENDING INPUTS",L298+M298)</f>
        <v>0</v>
      </c>
      <c r="O298" s="3">
        <f>IF(Inputs!$B$28&lt;&gt;"Ready to model","PENDING INPUTS",D298+E298+O297)</f>
        <v>4571.2099999999991</v>
      </c>
      <c r="P298" s="3">
        <f>IF(Inputs!$B$28&lt;&gt;"Ready to model","PENDING INPUTS",J298+K298+P297)</f>
        <v>14587.209999999995</v>
      </c>
    </row>
    <row r="299" spans="1:16" ht="27.95" customHeight="1" x14ac:dyDescent="0.25">
      <c r="A299">
        <v>295</v>
      </c>
      <c r="B299" s="3">
        <f>IF(Inputs!$B$28&lt;&gt;"Ready to model","PENDING INPUTS",L298)</f>
        <v>0</v>
      </c>
      <c r="C299" s="3">
        <f>IF(Inputs!$B$28&lt;&gt;"Ready to model","PENDING INPUTS",M298)</f>
        <v>0</v>
      </c>
      <c r="D299" s="3">
        <f>IF(Inputs!$B$28&lt;&gt;"Ready to model","PENDING INPUTS",ROUND(B299*(Inputs!$B$17)/12,2))</f>
        <v>0</v>
      </c>
      <c r="E299" s="3">
        <f>IF(Inputs!$B$28&lt;&gt;"Ready to model","PENDING INPUTS",ROUND(C299*Inputs!$B$5/12,2))</f>
        <v>0</v>
      </c>
      <c r="F299" s="3">
        <f>IF(Inputs!$B$28&lt;&gt;"Ready to model","PENDING INPUTS",MIN(B299+D299,IF(A299&gt;=Inputs!$B$18,B299+D299,ROUND(IF(Inputs!$B$17=0,Inputs!$B$8*(1+Inputs!$B$19*Inputs!$B$20)/Inputs!$B$18,-PMT(Inputs!$B$17/12,Inputs!$B$18,Inputs!$B$8*(1+Inputs!$B$19*Inputs!$B$20))),2))))</f>
        <v>0</v>
      </c>
      <c r="G299" s="3">
        <f>IF(Inputs!$B$28&lt;&gt;"Ready to model","PENDING INPUTS",MIN(C299+E299,Inputs!$B$9))</f>
        <v>0</v>
      </c>
      <c r="H299" s="3">
        <f>IF(Inputs!$B$28&lt;&gt;"Ready to model","PENDING INPUTS",F299+G299)</f>
        <v>0</v>
      </c>
      <c r="I299" s="3">
        <f>IF(Inputs!$B$28&lt;&gt;"Ready to model","PENDING INPUTS",MAX(0,F299+G299-H299))</f>
        <v>0</v>
      </c>
      <c r="J299" s="3">
        <f>IF(Inputs!$B$28&lt;&gt;"Ready to model","PENDING INPUTS",IF(F299+G299&gt;H299,IF(F299+G299=0,0,H299*F299/(F299+G299)),MIN(B299+D299,F299+MAX(0,H299-F299-G299-IF((Inputs!$B$17)&lt;Inputs!$B$5,C299+E299-G299,0)))))</f>
        <v>0</v>
      </c>
      <c r="K299" s="3">
        <f>IF(Inputs!$B$28&lt;&gt;"Ready to model","PENDING INPUTS",MIN(C299+E299,MAX(0,H299-J299)))</f>
        <v>0</v>
      </c>
      <c r="L299" s="3">
        <f>IF(Inputs!$B$28&lt;&gt;"Ready to model","PENDING INPUTS",MAX(0,B299+D299-J299))</f>
        <v>0</v>
      </c>
      <c r="M299" s="3">
        <f>IF(Inputs!$B$28&lt;&gt;"Ready to model","PENDING INPUTS",MAX(0,C299+E299-K299))</f>
        <v>0</v>
      </c>
      <c r="N299" s="3">
        <f>IF(Inputs!$B$28&lt;&gt;"Ready to model","PENDING INPUTS",L299+M299)</f>
        <v>0</v>
      </c>
      <c r="O299" s="3">
        <f>IF(Inputs!$B$28&lt;&gt;"Ready to model","PENDING INPUTS",D299+E299+O298)</f>
        <v>4571.2099999999991</v>
      </c>
      <c r="P299" s="3">
        <f>IF(Inputs!$B$28&lt;&gt;"Ready to model","PENDING INPUTS",J299+K299+P298)</f>
        <v>14587.209999999995</v>
      </c>
    </row>
    <row r="300" spans="1:16" ht="27.95" customHeight="1" x14ac:dyDescent="0.25">
      <c r="A300">
        <v>296</v>
      </c>
      <c r="B300" s="3">
        <f>IF(Inputs!$B$28&lt;&gt;"Ready to model","PENDING INPUTS",L299)</f>
        <v>0</v>
      </c>
      <c r="C300" s="3">
        <f>IF(Inputs!$B$28&lt;&gt;"Ready to model","PENDING INPUTS",M299)</f>
        <v>0</v>
      </c>
      <c r="D300" s="3">
        <f>IF(Inputs!$B$28&lt;&gt;"Ready to model","PENDING INPUTS",ROUND(B300*(Inputs!$B$17)/12,2))</f>
        <v>0</v>
      </c>
      <c r="E300" s="3">
        <f>IF(Inputs!$B$28&lt;&gt;"Ready to model","PENDING INPUTS",ROUND(C300*Inputs!$B$5/12,2))</f>
        <v>0</v>
      </c>
      <c r="F300" s="3">
        <f>IF(Inputs!$B$28&lt;&gt;"Ready to model","PENDING INPUTS",MIN(B300+D300,IF(A300&gt;=Inputs!$B$18,B300+D300,ROUND(IF(Inputs!$B$17=0,Inputs!$B$8*(1+Inputs!$B$19*Inputs!$B$20)/Inputs!$B$18,-PMT(Inputs!$B$17/12,Inputs!$B$18,Inputs!$B$8*(1+Inputs!$B$19*Inputs!$B$20))),2))))</f>
        <v>0</v>
      </c>
      <c r="G300" s="3">
        <f>IF(Inputs!$B$28&lt;&gt;"Ready to model","PENDING INPUTS",MIN(C300+E300,Inputs!$B$9))</f>
        <v>0</v>
      </c>
      <c r="H300" s="3">
        <f>IF(Inputs!$B$28&lt;&gt;"Ready to model","PENDING INPUTS",F300+G300)</f>
        <v>0</v>
      </c>
      <c r="I300" s="3">
        <f>IF(Inputs!$B$28&lt;&gt;"Ready to model","PENDING INPUTS",MAX(0,F300+G300-H300))</f>
        <v>0</v>
      </c>
      <c r="J300" s="3">
        <f>IF(Inputs!$B$28&lt;&gt;"Ready to model","PENDING INPUTS",IF(F300+G300&gt;H300,IF(F300+G300=0,0,H300*F300/(F300+G300)),MIN(B300+D300,F300+MAX(0,H300-F300-G300-IF((Inputs!$B$17)&lt;Inputs!$B$5,C300+E300-G300,0)))))</f>
        <v>0</v>
      </c>
      <c r="K300" s="3">
        <f>IF(Inputs!$B$28&lt;&gt;"Ready to model","PENDING INPUTS",MIN(C300+E300,MAX(0,H300-J300)))</f>
        <v>0</v>
      </c>
      <c r="L300" s="3">
        <f>IF(Inputs!$B$28&lt;&gt;"Ready to model","PENDING INPUTS",MAX(0,B300+D300-J300))</f>
        <v>0</v>
      </c>
      <c r="M300" s="3">
        <f>IF(Inputs!$B$28&lt;&gt;"Ready to model","PENDING INPUTS",MAX(0,C300+E300-K300))</f>
        <v>0</v>
      </c>
      <c r="N300" s="3">
        <f>IF(Inputs!$B$28&lt;&gt;"Ready to model","PENDING INPUTS",L300+M300)</f>
        <v>0</v>
      </c>
      <c r="O300" s="3">
        <f>IF(Inputs!$B$28&lt;&gt;"Ready to model","PENDING INPUTS",D300+E300+O299)</f>
        <v>4571.2099999999991</v>
      </c>
      <c r="P300" s="3">
        <f>IF(Inputs!$B$28&lt;&gt;"Ready to model","PENDING INPUTS",J300+K300+P299)</f>
        <v>14587.209999999995</v>
      </c>
    </row>
    <row r="301" spans="1:16" ht="27.95" customHeight="1" x14ac:dyDescent="0.25">
      <c r="A301">
        <v>297</v>
      </c>
      <c r="B301" s="3">
        <f>IF(Inputs!$B$28&lt;&gt;"Ready to model","PENDING INPUTS",L300)</f>
        <v>0</v>
      </c>
      <c r="C301" s="3">
        <f>IF(Inputs!$B$28&lt;&gt;"Ready to model","PENDING INPUTS",M300)</f>
        <v>0</v>
      </c>
      <c r="D301" s="3">
        <f>IF(Inputs!$B$28&lt;&gt;"Ready to model","PENDING INPUTS",ROUND(B301*(Inputs!$B$17)/12,2))</f>
        <v>0</v>
      </c>
      <c r="E301" s="3">
        <f>IF(Inputs!$B$28&lt;&gt;"Ready to model","PENDING INPUTS",ROUND(C301*Inputs!$B$5/12,2))</f>
        <v>0</v>
      </c>
      <c r="F301" s="3">
        <f>IF(Inputs!$B$28&lt;&gt;"Ready to model","PENDING INPUTS",MIN(B301+D301,IF(A301&gt;=Inputs!$B$18,B301+D301,ROUND(IF(Inputs!$B$17=0,Inputs!$B$8*(1+Inputs!$B$19*Inputs!$B$20)/Inputs!$B$18,-PMT(Inputs!$B$17/12,Inputs!$B$18,Inputs!$B$8*(1+Inputs!$B$19*Inputs!$B$20))),2))))</f>
        <v>0</v>
      </c>
      <c r="G301" s="3">
        <f>IF(Inputs!$B$28&lt;&gt;"Ready to model","PENDING INPUTS",MIN(C301+E301,Inputs!$B$9))</f>
        <v>0</v>
      </c>
      <c r="H301" s="3">
        <f>IF(Inputs!$B$28&lt;&gt;"Ready to model","PENDING INPUTS",F301+G301)</f>
        <v>0</v>
      </c>
      <c r="I301" s="3">
        <f>IF(Inputs!$B$28&lt;&gt;"Ready to model","PENDING INPUTS",MAX(0,F301+G301-H301))</f>
        <v>0</v>
      </c>
      <c r="J301" s="3">
        <f>IF(Inputs!$B$28&lt;&gt;"Ready to model","PENDING INPUTS",IF(F301+G301&gt;H301,IF(F301+G301=0,0,H301*F301/(F301+G301)),MIN(B301+D301,F301+MAX(0,H301-F301-G301-IF((Inputs!$B$17)&lt;Inputs!$B$5,C301+E301-G301,0)))))</f>
        <v>0</v>
      </c>
      <c r="K301" s="3">
        <f>IF(Inputs!$B$28&lt;&gt;"Ready to model","PENDING INPUTS",MIN(C301+E301,MAX(0,H301-J301)))</f>
        <v>0</v>
      </c>
      <c r="L301" s="3">
        <f>IF(Inputs!$B$28&lt;&gt;"Ready to model","PENDING INPUTS",MAX(0,B301+D301-J301))</f>
        <v>0</v>
      </c>
      <c r="M301" s="3">
        <f>IF(Inputs!$B$28&lt;&gt;"Ready to model","PENDING INPUTS",MAX(0,C301+E301-K301))</f>
        <v>0</v>
      </c>
      <c r="N301" s="3">
        <f>IF(Inputs!$B$28&lt;&gt;"Ready to model","PENDING INPUTS",L301+M301)</f>
        <v>0</v>
      </c>
      <c r="O301" s="3">
        <f>IF(Inputs!$B$28&lt;&gt;"Ready to model","PENDING INPUTS",D301+E301+O300)</f>
        <v>4571.2099999999991</v>
      </c>
      <c r="P301" s="3">
        <f>IF(Inputs!$B$28&lt;&gt;"Ready to model","PENDING INPUTS",J301+K301+P300)</f>
        <v>14587.209999999995</v>
      </c>
    </row>
    <row r="302" spans="1:16" ht="27.95" customHeight="1" x14ac:dyDescent="0.25">
      <c r="A302">
        <v>298</v>
      </c>
      <c r="B302" s="3">
        <f>IF(Inputs!$B$28&lt;&gt;"Ready to model","PENDING INPUTS",L301)</f>
        <v>0</v>
      </c>
      <c r="C302" s="3">
        <f>IF(Inputs!$B$28&lt;&gt;"Ready to model","PENDING INPUTS",M301)</f>
        <v>0</v>
      </c>
      <c r="D302" s="3">
        <f>IF(Inputs!$B$28&lt;&gt;"Ready to model","PENDING INPUTS",ROUND(B302*(Inputs!$B$17)/12,2))</f>
        <v>0</v>
      </c>
      <c r="E302" s="3">
        <f>IF(Inputs!$B$28&lt;&gt;"Ready to model","PENDING INPUTS",ROUND(C302*Inputs!$B$5/12,2))</f>
        <v>0</v>
      </c>
      <c r="F302" s="3">
        <f>IF(Inputs!$B$28&lt;&gt;"Ready to model","PENDING INPUTS",MIN(B302+D302,IF(A302&gt;=Inputs!$B$18,B302+D302,ROUND(IF(Inputs!$B$17=0,Inputs!$B$8*(1+Inputs!$B$19*Inputs!$B$20)/Inputs!$B$18,-PMT(Inputs!$B$17/12,Inputs!$B$18,Inputs!$B$8*(1+Inputs!$B$19*Inputs!$B$20))),2))))</f>
        <v>0</v>
      </c>
      <c r="G302" s="3">
        <f>IF(Inputs!$B$28&lt;&gt;"Ready to model","PENDING INPUTS",MIN(C302+E302,Inputs!$B$9))</f>
        <v>0</v>
      </c>
      <c r="H302" s="3">
        <f>IF(Inputs!$B$28&lt;&gt;"Ready to model","PENDING INPUTS",F302+G302)</f>
        <v>0</v>
      </c>
      <c r="I302" s="3">
        <f>IF(Inputs!$B$28&lt;&gt;"Ready to model","PENDING INPUTS",MAX(0,F302+G302-H302))</f>
        <v>0</v>
      </c>
      <c r="J302" s="3">
        <f>IF(Inputs!$B$28&lt;&gt;"Ready to model","PENDING INPUTS",IF(F302+G302&gt;H302,IF(F302+G302=0,0,H302*F302/(F302+G302)),MIN(B302+D302,F302+MAX(0,H302-F302-G302-IF((Inputs!$B$17)&lt;Inputs!$B$5,C302+E302-G302,0)))))</f>
        <v>0</v>
      </c>
      <c r="K302" s="3">
        <f>IF(Inputs!$B$28&lt;&gt;"Ready to model","PENDING INPUTS",MIN(C302+E302,MAX(0,H302-J302)))</f>
        <v>0</v>
      </c>
      <c r="L302" s="3">
        <f>IF(Inputs!$B$28&lt;&gt;"Ready to model","PENDING INPUTS",MAX(0,B302+D302-J302))</f>
        <v>0</v>
      </c>
      <c r="M302" s="3">
        <f>IF(Inputs!$B$28&lt;&gt;"Ready to model","PENDING INPUTS",MAX(0,C302+E302-K302))</f>
        <v>0</v>
      </c>
      <c r="N302" s="3">
        <f>IF(Inputs!$B$28&lt;&gt;"Ready to model","PENDING INPUTS",L302+M302)</f>
        <v>0</v>
      </c>
      <c r="O302" s="3">
        <f>IF(Inputs!$B$28&lt;&gt;"Ready to model","PENDING INPUTS",D302+E302+O301)</f>
        <v>4571.2099999999991</v>
      </c>
      <c r="P302" s="3">
        <f>IF(Inputs!$B$28&lt;&gt;"Ready to model","PENDING INPUTS",J302+K302+P301)</f>
        <v>14587.209999999995</v>
      </c>
    </row>
    <row r="303" spans="1:16" ht="27.95" customHeight="1" x14ac:dyDescent="0.25">
      <c r="A303">
        <v>299</v>
      </c>
      <c r="B303" s="3">
        <f>IF(Inputs!$B$28&lt;&gt;"Ready to model","PENDING INPUTS",L302)</f>
        <v>0</v>
      </c>
      <c r="C303" s="3">
        <f>IF(Inputs!$B$28&lt;&gt;"Ready to model","PENDING INPUTS",M302)</f>
        <v>0</v>
      </c>
      <c r="D303" s="3">
        <f>IF(Inputs!$B$28&lt;&gt;"Ready to model","PENDING INPUTS",ROUND(B303*(Inputs!$B$17)/12,2))</f>
        <v>0</v>
      </c>
      <c r="E303" s="3">
        <f>IF(Inputs!$B$28&lt;&gt;"Ready to model","PENDING INPUTS",ROUND(C303*Inputs!$B$5/12,2))</f>
        <v>0</v>
      </c>
      <c r="F303" s="3">
        <f>IF(Inputs!$B$28&lt;&gt;"Ready to model","PENDING INPUTS",MIN(B303+D303,IF(A303&gt;=Inputs!$B$18,B303+D303,ROUND(IF(Inputs!$B$17=0,Inputs!$B$8*(1+Inputs!$B$19*Inputs!$B$20)/Inputs!$B$18,-PMT(Inputs!$B$17/12,Inputs!$B$18,Inputs!$B$8*(1+Inputs!$B$19*Inputs!$B$20))),2))))</f>
        <v>0</v>
      </c>
      <c r="G303" s="3">
        <f>IF(Inputs!$B$28&lt;&gt;"Ready to model","PENDING INPUTS",MIN(C303+E303,Inputs!$B$9))</f>
        <v>0</v>
      </c>
      <c r="H303" s="3">
        <f>IF(Inputs!$B$28&lt;&gt;"Ready to model","PENDING INPUTS",F303+G303)</f>
        <v>0</v>
      </c>
      <c r="I303" s="3">
        <f>IF(Inputs!$B$28&lt;&gt;"Ready to model","PENDING INPUTS",MAX(0,F303+G303-H303))</f>
        <v>0</v>
      </c>
      <c r="J303" s="3">
        <f>IF(Inputs!$B$28&lt;&gt;"Ready to model","PENDING INPUTS",IF(F303+G303&gt;H303,IF(F303+G303=0,0,H303*F303/(F303+G303)),MIN(B303+D303,F303+MAX(0,H303-F303-G303-IF((Inputs!$B$17)&lt;Inputs!$B$5,C303+E303-G303,0)))))</f>
        <v>0</v>
      </c>
      <c r="K303" s="3">
        <f>IF(Inputs!$B$28&lt;&gt;"Ready to model","PENDING INPUTS",MIN(C303+E303,MAX(0,H303-J303)))</f>
        <v>0</v>
      </c>
      <c r="L303" s="3">
        <f>IF(Inputs!$B$28&lt;&gt;"Ready to model","PENDING INPUTS",MAX(0,B303+D303-J303))</f>
        <v>0</v>
      </c>
      <c r="M303" s="3">
        <f>IF(Inputs!$B$28&lt;&gt;"Ready to model","PENDING INPUTS",MAX(0,C303+E303-K303))</f>
        <v>0</v>
      </c>
      <c r="N303" s="3">
        <f>IF(Inputs!$B$28&lt;&gt;"Ready to model","PENDING INPUTS",L303+M303)</f>
        <v>0</v>
      </c>
      <c r="O303" s="3">
        <f>IF(Inputs!$B$28&lt;&gt;"Ready to model","PENDING INPUTS",D303+E303+O302)</f>
        <v>4571.2099999999991</v>
      </c>
      <c r="P303" s="3">
        <f>IF(Inputs!$B$28&lt;&gt;"Ready to model","PENDING INPUTS",J303+K303+P302)</f>
        <v>14587.209999999995</v>
      </c>
    </row>
    <row r="304" spans="1:16" ht="27.95" customHeight="1" x14ac:dyDescent="0.25">
      <c r="A304">
        <v>300</v>
      </c>
      <c r="B304" s="3">
        <f>IF(Inputs!$B$28&lt;&gt;"Ready to model","PENDING INPUTS",L303)</f>
        <v>0</v>
      </c>
      <c r="C304" s="3">
        <f>IF(Inputs!$B$28&lt;&gt;"Ready to model","PENDING INPUTS",M303)</f>
        <v>0</v>
      </c>
      <c r="D304" s="3">
        <f>IF(Inputs!$B$28&lt;&gt;"Ready to model","PENDING INPUTS",ROUND(B304*(Inputs!$B$17)/12,2))</f>
        <v>0</v>
      </c>
      <c r="E304" s="3">
        <f>IF(Inputs!$B$28&lt;&gt;"Ready to model","PENDING INPUTS",ROUND(C304*Inputs!$B$5/12,2))</f>
        <v>0</v>
      </c>
      <c r="F304" s="3">
        <f>IF(Inputs!$B$28&lt;&gt;"Ready to model","PENDING INPUTS",MIN(B304+D304,IF(A304&gt;=Inputs!$B$18,B304+D304,ROUND(IF(Inputs!$B$17=0,Inputs!$B$8*(1+Inputs!$B$19*Inputs!$B$20)/Inputs!$B$18,-PMT(Inputs!$B$17/12,Inputs!$B$18,Inputs!$B$8*(1+Inputs!$B$19*Inputs!$B$20))),2))))</f>
        <v>0</v>
      </c>
      <c r="G304" s="3">
        <f>IF(Inputs!$B$28&lt;&gt;"Ready to model","PENDING INPUTS",MIN(C304+E304,Inputs!$B$9))</f>
        <v>0</v>
      </c>
      <c r="H304" s="3">
        <f>IF(Inputs!$B$28&lt;&gt;"Ready to model","PENDING INPUTS",F304+G304)</f>
        <v>0</v>
      </c>
      <c r="I304" s="3">
        <f>IF(Inputs!$B$28&lt;&gt;"Ready to model","PENDING INPUTS",MAX(0,F304+G304-H304))</f>
        <v>0</v>
      </c>
      <c r="J304" s="3">
        <f>IF(Inputs!$B$28&lt;&gt;"Ready to model","PENDING INPUTS",IF(F304+G304&gt;H304,IF(F304+G304=0,0,H304*F304/(F304+G304)),MIN(B304+D304,F304+MAX(0,H304-F304-G304-IF((Inputs!$B$17)&lt;Inputs!$B$5,C304+E304-G304,0)))))</f>
        <v>0</v>
      </c>
      <c r="K304" s="3">
        <f>IF(Inputs!$B$28&lt;&gt;"Ready to model","PENDING INPUTS",MIN(C304+E304,MAX(0,H304-J304)))</f>
        <v>0</v>
      </c>
      <c r="L304" s="3">
        <f>IF(Inputs!$B$28&lt;&gt;"Ready to model","PENDING INPUTS",MAX(0,B304+D304-J304))</f>
        <v>0</v>
      </c>
      <c r="M304" s="3">
        <f>IF(Inputs!$B$28&lt;&gt;"Ready to model","PENDING INPUTS",MAX(0,C304+E304-K304))</f>
        <v>0</v>
      </c>
      <c r="N304" s="3">
        <f>IF(Inputs!$B$28&lt;&gt;"Ready to model","PENDING INPUTS",L304+M304)</f>
        <v>0</v>
      </c>
      <c r="O304" s="3">
        <f>IF(Inputs!$B$28&lt;&gt;"Ready to model","PENDING INPUTS",D304+E304+O303)</f>
        <v>4571.2099999999991</v>
      </c>
      <c r="P304" s="3">
        <f>IF(Inputs!$B$28&lt;&gt;"Ready to model","PENDING INPUTS",J304+K304+P303)</f>
        <v>14587.209999999995</v>
      </c>
    </row>
    <row r="305" spans="1:16" ht="27.95" customHeight="1" x14ac:dyDescent="0.25">
      <c r="A305">
        <v>301</v>
      </c>
      <c r="B305" s="3">
        <f>IF(Inputs!$B$28&lt;&gt;"Ready to model","PENDING INPUTS",L304)</f>
        <v>0</v>
      </c>
      <c r="C305" s="3">
        <f>IF(Inputs!$B$28&lt;&gt;"Ready to model","PENDING INPUTS",M304)</f>
        <v>0</v>
      </c>
      <c r="D305" s="3">
        <f>IF(Inputs!$B$28&lt;&gt;"Ready to model","PENDING INPUTS",ROUND(B305*(Inputs!$B$17)/12,2))</f>
        <v>0</v>
      </c>
      <c r="E305" s="3">
        <f>IF(Inputs!$B$28&lt;&gt;"Ready to model","PENDING INPUTS",ROUND(C305*Inputs!$B$5/12,2))</f>
        <v>0</v>
      </c>
      <c r="F305" s="3">
        <f>IF(Inputs!$B$28&lt;&gt;"Ready to model","PENDING INPUTS",MIN(B305+D305,IF(A305&gt;=Inputs!$B$18,B305+D305,ROUND(IF(Inputs!$B$17=0,Inputs!$B$8*(1+Inputs!$B$19*Inputs!$B$20)/Inputs!$B$18,-PMT(Inputs!$B$17/12,Inputs!$B$18,Inputs!$B$8*(1+Inputs!$B$19*Inputs!$B$20))),2))))</f>
        <v>0</v>
      </c>
      <c r="G305" s="3">
        <f>IF(Inputs!$B$28&lt;&gt;"Ready to model","PENDING INPUTS",MIN(C305+E305,Inputs!$B$9))</f>
        <v>0</v>
      </c>
      <c r="H305" s="3">
        <f>IF(Inputs!$B$28&lt;&gt;"Ready to model","PENDING INPUTS",F305+G305)</f>
        <v>0</v>
      </c>
      <c r="I305" s="3">
        <f>IF(Inputs!$B$28&lt;&gt;"Ready to model","PENDING INPUTS",MAX(0,F305+G305-H305))</f>
        <v>0</v>
      </c>
      <c r="J305" s="3">
        <f>IF(Inputs!$B$28&lt;&gt;"Ready to model","PENDING INPUTS",IF(F305+G305&gt;H305,IF(F305+G305=0,0,H305*F305/(F305+G305)),MIN(B305+D305,F305+MAX(0,H305-F305-G305-IF((Inputs!$B$17)&lt;Inputs!$B$5,C305+E305-G305,0)))))</f>
        <v>0</v>
      </c>
      <c r="K305" s="3">
        <f>IF(Inputs!$B$28&lt;&gt;"Ready to model","PENDING INPUTS",MIN(C305+E305,MAX(0,H305-J305)))</f>
        <v>0</v>
      </c>
      <c r="L305" s="3">
        <f>IF(Inputs!$B$28&lt;&gt;"Ready to model","PENDING INPUTS",MAX(0,B305+D305-J305))</f>
        <v>0</v>
      </c>
      <c r="M305" s="3">
        <f>IF(Inputs!$B$28&lt;&gt;"Ready to model","PENDING INPUTS",MAX(0,C305+E305-K305))</f>
        <v>0</v>
      </c>
      <c r="N305" s="3">
        <f>IF(Inputs!$B$28&lt;&gt;"Ready to model","PENDING INPUTS",L305+M305)</f>
        <v>0</v>
      </c>
      <c r="O305" s="3">
        <f>IF(Inputs!$B$28&lt;&gt;"Ready to model","PENDING INPUTS",D305+E305+O304)</f>
        <v>4571.2099999999991</v>
      </c>
      <c r="P305" s="3">
        <f>IF(Inputs!$B$28&lt;&gt;"Ready to model","PENDING INPUTS",J305+K305+P304)</f>
        <v>14587.209999999995</v>
      </c>
    </row>
    <row r="306" spans="1:16" ht="27.95" customHeight="1" x14ac:dyDescent="0.25">
      <c r="A306">
        <v>302</v>
      </c>
      <c r="B306" s="3">
        <f>IF(Inputs!$B$28&lt;&gt;"Ready to model","PENDING INPUTS",L305)</f>
        <v>0</v>
      </c>
      <c r="C306" s="3">
        <f>IF(Inputs!$B$28&lt;&gt;"Ready to model","PENDING INPUTS",M305)</f>
        <v>0</v>
      </c>
      <c r="D306" s="3">
        <f>IF(Inputs!$B$28&lt;&gt;"Ready to model","PENDING INPUTS",ROUND(B306*(Inputs!$B$17)/12,2))</f>
        <v>0</v>
      </c>
      <c r="E306" s="3">
        <f>IF(Inputs!$B$28&lt;&gt;"Ready to model","PENDING INPUTS",ROUND(C306*Inputs!$B$5/12,2))</f>
        <v>0</v>
      </c>
      <c r="F306" s="3">
        <f>IF(Inputs!$B$28&lt;&gt;"Ready to model","PENDING INPUTS",MIN(B306+D306,IF(A306&gt;=Inputs!$B$18,B306+D306,ROUND(IF(Inputs!$B$17=0,Inputs!$B$8*(1+Inputs!$B$19*Inputs!$B$20)/Inputs!$B$18,-PMT(Inputs!$B$17/12,Inputs!$B$18,Inputs!$B$8*(1+Inputs!$B$19*Inputs!$B$20))),2))))</f>
        <v>0</v>
      </c>
      <c r="G306" s="3">
        <f>IF(Inputs!$B$28&lt;&gt;"Ready to model","PENDING INPUTS",MIN(C306+E306,Inputs!$B$9))</f>
        <v>0</v>
      </c>
      <c r="H306" s="3">
        <f>IF(Inputs!$B$28&lt;&gt;"Ready to model","PENDING INPUTS",F306+G306)</f>
        <v>0</v>
      </c>
      <c r="I306" s="3">
        <f>IF(Inputs!$B$28&lt;&gt;"Ready to model","PENDING INPUTS",MAX(0,F306+G306-H306))</f>
        <v>0</v>
      </c>
      <c r="J306" s="3">
        <f>IF(Inputs!$B$28&lt;&gt;"Ready to model","PENDING INPUTS",IF(F306+G306&gt;H306,IF(F306+G306=0,0,H306*F306/(F306+G306)),MIN(B306+D306,F306+MAX(0,H306-F306-G306-IF((Inputs!$B$17)&lt;Inputs!$B$5,C306+E306-G306,0)))))</f>
        <v>0</v>
      </c>
      <c r="K306" s="3">
        <f>IF(Inputs!$B$28&lt;&gt;"Ready to model","PENDING INPUTS",MIN(C306+E306,MAX(0,H306-J306)))</f>
        <v>0</v>
      </c>
      <c r="L306" s="3">
        <f>IF(Inputs!$B$28&lt;&gt;"Ready to model","PENDING INPUTS",MAX(0,B306+D306-J306))</f>
        <v>0</v>
      </c>
      <c r="M306" s="3">
        <f>IF(Inputs!$B$28&lt;&gt;"Ready to model","PENDING INPUTS",MAX(0,C306+E306-K306))</f>
        <v>0</v>
      </c>
      <c r="N306" s="3">
        <f>IF(Inputs!$B$28&lt;&gt;"Ready to model","PENDING INPUTS",L306+M306)</f>
        <v>0</v>
      </c>
      <c r="O306" s="3">
        <f>IF(Inputs!$B$28&lt;&gt;"Ready to model","PENDING INPUTS",D306+E306+O305)</f>
        <v>4571.2099999999991</v>
      </c>
      <c r="P306" s="3">
        <f>IF(Inputs!$B$28&lt;&gt;"Ready to model","PENDING INPUTS",J306+K306+P305)</f>
        <v>14587.209999999995</v>
      </c>
    </row>
    <row r="307" spans="1:16" ht="27.95" customHeight="1" x14ac:dyDescent="0.25">
      <c r="A307">
        <v>303</v>
      </c>
      <c r="B307" s="3">
        <f>IF(Inputs!$B$28&lt;&gt;"Ready to model","PENDING INPUTS",L306)</f>
        <v>0</v>
      </c>
      <c r="C307" s="3">
        <f>IF(Inputs!$B$28&lt;&gt;"Ready to model","PENDING INPUTS",M306)</f>
        <v>0</v>
      </c>
      <c r="D307" s="3">
        <f>IF(Inputs!$B$28&lt;&gt;"Ready to model","PENDING INPUTS",ROUND(B307*(Inputs!$B$17)/12,2))</f>
        <v>0</v>
      </c>
      <c r="E307" s="3">
        <f>IF(Inputs!$B$28&lt;&gt;"Ready to model","PENDING INPUTS",ROUND(C307*Inputs!$B$5/12,2))</f>
        <v>0</v>
      </c>
      <c r="F307" s="3">
        <f>IF(Inputs!$B$28&lt;&gt;"Ready to model","PENDING INPUTS",MIN(B307+D307,IF(A307&gt;=Inputs!$B$18,B307+D307,ROUND(IF(Inputs!$B$17=0,Inputs!$B$8*(1+Inputs!$B$19*Inputs!$B$20)/Inputs!$B$18,-PMT(Inputs!$B$17/12,Inputs!$B$18,Inputs!$B$8*(1+Inputs!$B$19*Inputs!$B$20))),2))))</f>
        <v>0</v>
      </c>
      <c r="G307" s="3">
        <f>IF(Inputs!$B$28&lt;&gt;"Ready to model","PENDING INPUTS",MIN(C307+E307,Inputs!$B$9))</f>
        <v>0</v>
      </c>
      <c r="H307" s="3">
        <f>IF(Inputs!$B$28&lt;&gt;"Ready to model","PENDING INPUTS",F307+G307)</f>
        <v>0</v>
      </c>
      <c r="I307" s="3">
        <f>IF(Inputs!$B$28&lt;&gt;"Ready to model","PENDING INPUTS",MAX(0,F307+G307-H307))</f>
        <v>0</v>
      </c>
      <c r="J307" s="3">
        <f>IF(Inputs!$B$28&lt;&gt;"Ready to model","PENDING INPUTS",IF(F307+G307&gt;H307,IF(F307+G307=0,0,H307*F307/(F307+G307)),MIN(B307+D307,F307+MAX(0,H307-F307-G307-IF((Inputs!$B$17)&lt;Inputs!$B$5,C307+E307-G307,0)))))</f>
        <v>0</v>
      </c>
      <c r="K307" s="3">
        <f>IF(Inputs!$B$28&lt;&gt;"Ready to model","PENDING INPUTS",MIN(C307+E307,MAX(0,H307-J307)))</f>
        <v>0</v>
      </c>
      <c r="L307" s="3">
        <f>IF(Inputs!$B$28&lt;&gt;"Ready to model","PENDING INPUTS",MAX(0,B307+D307-J307))</f>
        <v>0</v>
      </c>
      <c r="M307" s="3">
        <f>IF(Inputs!$B$28&lt;&gt;"Ready to model","PENDING INPUTS",MAX(0,C307+E307-K307))</f>
        <v>0</v>
      </c>
      <c r="N307" s="3">
        <f>IF(Inputs!$B$28&lt;&gt;"Ready to model","PENDING INPUTS",L307+M307)</f>
        <v>0</v>
      </c>
      <c r="O307" s="3">
        <f>IF(Inputs!$B$28&lt;&gt;"Ready to model","PENDING INPUTS",D307+E307+O306)</f>
        <v>4571.2099999999991</v>
      </c>
      <c r="P307" s="3">
        <f>IF(Inputs!$B$28&lt;&gt;"Ready to model","PENDING INPUTS",J307+K307+P306)</f>
        <v>14587.209999999995</v>
      </c>
    </row>
    <row r="308" spans="1:16" ht="27.95" customHeight="1" x14ac:dyDescent="0.25">
      <c r="A308">
        <v>304</v>
      </c>
      <c r="B308" s="3">
        <f>IF(Inputs!$B$28&lt;&gt;"Ready to model","PENDING INPUTS",L307)</f>
        <v>0</v>
      </c>
      <c r="C308" s="3">
        <f>IF(Inputs!$B$28&lt;&gt;"Ready to model","PENDING INPUTS",M307)</f>
        <v>0</v>
      </c>
      <c r="D308" s="3">
        <f>IF(Inputs!$B$28&lt;&gt;"Ready to model","PENDING INPUTS",ROUND(B308*(Inputs!$B$17)/12,2))</f>
        <v>0</v>
      </c>
      <c r="E308" s="3">
        <f>IF(Inputs!$B$28&lt;&gt;"Ready to model","PENDING INPUTS",ROUND(C308*Inputs!$B$5/12,2))</f>
        <v>0</v>
      </c>
      <c r="F308" s="3">
        <f>IF(Inputs!$B$28&lt;&gt;"Ready to model","PENDING INPUTS",MIN(B308+D308,IF(A308&gt;=Inputs!$B$18,B308+D308,ROUND(IF(Inputs!$B$17=0,Inputs!$B$8*(1+Inputs!$B$19*Inputs!$B$20)/Inputs!$B$18,-PMT(Inputs!$B$17/12,Inputs!$B$18,Inputs!$B$8*(1+Inputs!$B$19*Inputs!$B$20))),2))))</f>
        <v>0</v>
      </c>
      <c r="G308" s="3">
        <f>IF(Inputs!$B$28&lt;&gt;"Ready to model","PENDING INPUTS",MIN(C308+E308,Inputs!$B$9))</f>
        <v>0</v>
      </c>
      <c r="H308" s="3">
        <f>IF(Inputs!$B$28&lt;&gt;"Ready to model","PENDING INPUTS",F308+G308)</f>
        <v>0</v>
      </c>
      <c r="I308" s="3">
        <f>IF(Inputs!$B$28&lt;&gt;"Ready to model","PENDING INPUTS",MAX(0,F308+G308-H308))</f>
        <v>0</v>
      </c>
      <c r="J308" s="3">
        <f>IF(Inputs!$B$28&lt;&gt;"Ready to model","PENDING INPUTS",IF(F308+G308&gt;H308,IF(F308+G308=0,0,H308*F308/(F308+G308)),MIN(B308+D308,F308+MAX(0,H308-F308-G308-IF((Inputs!$B$17)&lt;Inputs!$B$5,C308+E308-G308,0)))))</f>
        <v>0</v>
      </c>
      <c r="K308" s="3">
        <f>IF(Inputs!$B$28&lt;&gt;"Ready to model","PENDING INPUTS",MIN(C308+E308,MAX(0,H308-J308)))</f>
        <v>0</v>
      </c>
      <c r="L308" s="3">
        <f>IF(Inputs!$B$28&lt;&gt;"Ready to model","PENDING INPUTS",MAX(0,B308+D308-J308))</f>
        <v>0</v>
      </c>
      <c r="M308" s="3">
        <f>IF(Inputs!$B$28&lt;&gt;"Ready to model","PENDING INPUTS",MAX(0,C308+E308-K308))</f>
        <v>0</v>
      </c>
      <c r="N308" s="3">
        <f>IF(Inputs!$B$28&lt;&gt;"Ready to model","PENDING INPUTS",L308+M308)</f>
        <v>0</v>
      </c>
      <c r="O308" s="3">
        <f>IF(Inputs!$B$28&lt;&gt;"Ready to model","PENDING INPUTS",D308+E308+O307)</f>
        <v>4571.2099999999991</v>
      </c>
      <c r="P308" s="3">
        <f>IF(Inputs!$B$28&lt;&gt;"Ready to model","PENDING INPUTS",J308+K308+P307)</f>
        <v>14587.209999999995</v>
      </c>
    </row>
    <row r="309" spans="1:16" ht="27.95" customHeight="1" x14ac:dyDescent="0.25">
      <c r="A309">
        <v>305</v>
      </c>
      <c r="B309" s="3">
        <f>IF(Inputs!$B$28&lt;&gt;"Ready to model","PENDING INPUTS",L308)</f>
        <v>0</v>
      </c>
      <c r="C309" s="3">
        <f>IF(Inputs!$B$28&lt;&gt;"Ready to model","PENDING INPUTS",M308)</f>
        <v>0</v>
      </c>
      <c r="D309" s="3">
        <f>IF(Inputs!$B$28&lt;&gt;"Ready to model","PENDING INPUTS",ROUND(B309*(Inputs!$B$17)/12,2))</f>
        <v>0</v>
      </c>
      <c r="E309" s="3">
        <f>IF(Inputs!$B$28&lt;&gt;"Ready to model","PENDING INPUTS",ROUND(C309*Inputs!$B$5/12,2))</f>
        <v>0</v>
      </c>
      <c r="F309" s="3">
        <f>IF(Inputs!$B$28&lt;&gt;"Ready to model","PENDING INPUTS",MIN(B309+D309,IF(A309&gt;=Inputs!$B$18,B309+D309,ROUND(IF(Inputs!$B$17=0,Inputs!$B$8*(1+Inputs!$B$19*Inputs!$B$20)/Inputs!$B$18,-PMT(Inputs!$B$17/12,Inputs!$B$18,Inputs!$B$8*(1+Inputs!$B$19*Inputs!$B$20))),2))))</f>
        <v>0</v>
      </c>
      <c r="G309" s="3">
        <f>IF(Inputs!$B$28&lt;&gt;"Ready to model","PENDING INPUTS",MIN(C309+E309,Inputs!$B$9))</f>
        <v>0</v>
      </c>
      <c r="H309" s="3">
        <f>IF(Inputs!$B$28&lt;&gt;"Ready to model","PENDING INPUTS",F309+G309)</f>
        <v>0</v>
      </c>
      <c r="I309" s="3">
        <f>IF(Inputs!$B$28&lt;&gt;"Ready to model","PENDING INPUTS",MAX(0,F309+G309-H309))</f>
        <v>0</v>
      </c>
      <c r="J309" s="3">
        <f>IF(Inputs!$B$28&lt;&gt;"Ready to model","PENDING INPUTS",IF(F309+G309&gt;H309,IF(F309+G309=0,0,H309*F309/(F309+G309)),MIN(B309+D309,F309+MAX(0,H309-F309-G309-IF((Inputs!$B$17)&lt;Inputs!$B$5,C309+E309-G309,0)))))</f>
        <v>0</v>
      </c>
      <c r="K309" s="3">
        <f>IF(Inputs!$B$28&lt;&gt;"Ready to model","PENDING INPUTS",MIN(C309+E309,MAX(0,H309-J309)))</f>
        <v>0</v>
      </c>
      <c r="L309" s="3">
        <f>IF(Inputs!$B$28&lt;&gt;"Ready to model","PENDING INPUTS",MAX(0,B309+D309-J309))</f>
        <v>0</v>
      </c>
      <c r="M309" s="3">
        <f>IF(Inputs!$B$28&lt;&gt;"Ready to model","PENDING INPUTS",MAX(0,C309+E309-K309))</f>
        <v>0</v>
      </c>
      <c r="N309" s="3">
        <f>IF(Inputs!$B$28&lt;&gt;"Ready to model","PENDING INPUTS",L309+M309)</f>
        <v>0</v>
      </c>
      <c r="O309" s="3">
        <f>IF(Inputs!$B$28&lt;&gt;"Ready to model","PENDING INPUTS",D309+E309+O308)</f>
        <v>4571.2099999999991</v>
      </c>
      <c r="P309" s="3">
        <f>IF(Inputs!$B$28&lt;&gt;"Ready to model","PENDING INPUTS",J309+K309+P308)</f>
        <v>14587.209999999995</v>
      </c>
    </row>
    <row r="310" spans="1:16" ht="27.95" customHeight="1" x14ac:dyDescent="0.25">
      <c r="A310">
        <v>306</v>
      </c>
      <c r="B310" s="3">
        <f>IF(Inputs!$B$28&lt;&gt;"Ready to model","PENDING INPUTS",L309)</f>
        <v>0</v>
      </c>
      <c r="C310" s="3">
        <f>IF(Inputs!$B$28&lt;&gt;"Ready to model","PENDING INPUTS",M309)</f>
        <v>0</v>
      </c>
      <c r="D310" s="3">
        <f>IF(Inputs!$B$28&lt;&gt;"Ready to model","PENDING INPUTS",ROUND(B310*(Inputs!$B$17)/12,2))</f>
        <v>0</v>
      </c>
      <c r="E310" s="3">
        <f>IF(Inputs!$B$28&lt;&gt;"Ready to model","PENDING INPUTS",ROUND(C310*Inputs!$B$5/12,2))</f>
        <v>0</v>
      </c>
      <c r="F310" s="3">
        <f>IF(Inputs!$B$28&lt;&gt;"Ready to model","PENDING INPUTS",MIN(B310+D310,IF(A310&gt;=Inputs!$B$18,B310+D310,ROUND(IF(Inputs!$B$17=0,Inputs!$B$8*(1+Inputs!$B$19*Inputs!$B$20)/Inputs!$B$18,-PMT(Inputs!$B$17/12,Inputs!$B$18,Inputs!$B$8*(1+Inputs!$B$19*Inputs!$B$20))),2))))</f>
        <v>0</v>
      </c>
      <c r="G310" s="3">
        <f>IF(Inputs!$B$28&lt;&gt;"Ready to model","PENDING INPUTS",MIN(C310+E310,Inputs!$B$9))</f>
        <v>0</v>
      </c>
      <c r="H310" s="3">
        <f>IF(Inputs!$B$28&lt;&gt;"Ready to model","PENDING INPUTS",F310+G310)</f>
        <v>0</v>
      </c>
      <c r="I310" s="3">
        <f>IF(Inputs!$B$28&lt;&gt;"Ready to model","PENDING INPUTS",MAX(0,F310+G310-H310))</f>
        <v>0</v>
      </c>
      <c r="J310" s="3">
        <f>IF(Inputs!$B$28&lt;&gt;"Ready to model","PENDING INPUTS",IF(F310+G310&gt;H310,IF(F310+G310=0,0,H310*F310/(F310+G310)),MIN(B310+D310,F310+MAX(0,H310-F310-G310-IF((Inputs!$B$17)&lt;Inputs!$B$5,C310+E310-G310,0)))))</f>
        <v>0</v>
      </c>
      <c r="K310" s="3">
        <f>IF(Inputs!$B$28&lt;&gt;"Ready to model","PENDING INPUTS",MIN(C310+E310,MAX(0,H310-J310)))</f>
        <v>0</v>
      </c>
      <c r="L310" s="3">
        <f>IF(Inputs!$B$28&lt;&gt;"Ready to model","PENDING INPUTS",MAX(0,B310+D310-J310))</f>
        <v>0</v>
      </c>
      <c r="M310" s="3">
        <f>IF(Inputs!$B$28&lt;&gt;"Ready to model","PENDING INPUTS",MAX(0,C310+E310-K310))</f>
        <v>0</v>
      </c>
      <c r="N310" s="3">
        <f>IF(Inputs!$B$28&lt;&gt;"Ready to model","PENDING INPUTS",L310+M310)</f>
        <v>0</v>
      </c>
      <c r="O310" s="3">
        <f>IF(Inputs!$B$28&lt;&gt;"Ready to model","PENDING INPUTS",D310+E310+O309)</f>
        <v>4571.2099999999991</v>
      </c>
      <c r="P310" s="3">
        <f>IF(Inputs!$B$28&lt;&gt;"Ready to model","PENDING INPUTS",J310+K310+P309)</f>
        <v>14587.209999999995</v>
      </c>
    </row>
    <row r="311" spans="1:16" ht="27.95" customHeight="1" x14ac:dyDescent="0.25">
      <c r="A311">
        <v>307</v>
      </c>
      <c r="B311" s="3">
        <f>IF(Inputs!$B$28&lt;&gt;"Ready to model","PENDING INPUTS",L310)</f>
        <v>0</v>
      </c>
      <c r="C311" s="3">
        <f>IF(Inputs!$B$28&lt;&gt;"Ready to model","PENDING INPUTS",M310)</f>
        <v>0</v>
      </c>
      <c r="D311" s="3">
        <f>IF(Inputs!$B$28&lt;&gt;"Ready to model","PENDING INPUTS",ROUND(B311*(Inputs!$B$17)/12,2))</f>
        <v>0</v>
      </c>
      <c r="E311" s="3">
        <f>IF(Inputs!$B$28&lt;&gt;"Ready to model","PENDING INPUTS",ROUND(C311*Inputs!$B$5/12,2))</f>
        <v>0</v>
      </c>
      <c r="F311" s="3">
        <f>IF(Inputs!$B$28&lt;&gt;"Ready to model","PENDING INPUTS",MIN(B311+D311,IF(A311&gt;=Inputs!$B$18,B311+D311,ROUND(IF(Inputs!$B$17=0,Inputs!$B$8*(1+Inputs!$B$19*Inputs!$B$20)/Inputs!$B$18,-PMT(Inputs!$B$17/12,Inputs!$B$18,Inputs!$B$8*(1+Inputs!$B$19*Inputs!$B$20))),2))))</f>
        <v>0</v>
      </c>
      <c r="G311" s="3">
        <f>IF(Inputs!$B$28&lt;&gt;"Ready to model","PENDING INPUTS",MIN(C311+E311,Inputs!$B$9))</f>
        <v>0</v>
      </c>
      <c r="H311" s="3">
        <f>IF(Inputs!$B$28&lt;&gt;"Ready to model","PENDING INPUTS",F311+G311)</f>
        <v>0</v>
      </c>
      <c r="I311" s="3">
        <f>IF(Inputs!$B$28&lt;&gt;"Ready to model","PENDING INPUTS",MAX(0,F311+G311-H311))</f>
        <v>0</v>
      </c>
      <c r="J311" s="3">
        <f>IF(Inputs!$B$28&lt;&gt;"Ready to model","PENDING INPUTS",IF(F311+G311&gt;H311,IF(F311+G311=0,0,H311*F311/(F311+G311)),MIN(B311+D311,F311+MAX(0,H311-F311-G311-IF((Inputs!$B$17)&lt;Inputs!$B$5,C311+E311-G311,0)))))</f>
        <v>0</v>
      </c>
      <c r="K311" s="3">
        <f>IF(Inputs!$B$28&lt;&gt;"Ready to model","PENDING INPUTS",MIN(C311+E311,MAX(0,H311-J311)))</f>
        <v>0</v>
      </c>
      <c r="L311" s="3">
        <f>IF(Inputs!$B$28&lt;&gt;"Ready to model","PENDING INPUTS",MAX(0,B311+D311-J311))</f>
        <v>0</v>
      </c>
      <c r="M311" s="3">
        <f>IF(Inputs!$B$28&lt;&gt;"Ready to model","PENDING INPUTS",MAX(0,C311+E311-K311))</f>
        <v>0</v>
      </c>
      <c r="N311" s="3">
        <f>IF(Inputs!$B$28&lt;&gt;"Ready to model","PENDING INPUTS",L311+M311)</f>
        <v>0</v>
      </c>
      <c r="O311" s="3">
        <f>IF(Inputs!$B$28&lt;&gt;"Ready to model","PENDING INPUTS",D311+E311+O310)</f>
        <v>4571.2099999999991</v>
      </c>
      <c r="P311" s="3">
        <f>IF(Inputs!$B$28&lt;&gt;"Ready to model","PENDING INPUTS",J311+K311+P310)</f>
        <v>14587.209999999995</v>
      </c>
    </row>
    <row r="312" spans="1:16" ht="27.95" customHeight="1" x14ac:dyDescent="0.25">
      <c r="A312">
        <v>308</v>
      </c>
      <c r="B312" s="3">
        <f>IF(Inputs!$B$28&lt;&gt;"Ready to model","PENDING INPUTS",L311)</f>
        <v>0</v>
      </c>
      <c r="C312" s="3">
        <f>IF(Inputs!$B$28&lt;&gt;"Ready to model","PENDING INPUTS",M311)</f>
        <v>0</v>
      </c>
      <c r="D312" s="3">
        <f>IF(Inputs!$B$28&lt;&gt;"Ready to model","PENDING INPUTS",ROUND(B312*(Inputs!$B$17)/12,2))</f>
        <v>0</v>
      </c>
      <c r="E312" s="3">
        <f>IF(Inputs!$B$28&lt;&gt;"Ready to model","PENDING INPUTS",ROUND(C312*Inputs!$B$5/12,2))</f>
        <v>0</v>
      </c>
      <c r="F312" s="3">
        <f>IF(Inputs!$B$28&lt;&gt;"Ready to model","PENDING INPUTS",MIN(B312+D312,IF(A312&gt;=Inputs!$B$18,B312+D312,ROUND(IF(Inputs!$B$17=0,Inputs!$B$8*(1+Inputs!$B$19*Inputs!$B$20)/Inputs!$B$18,-PMT(Inputs!$B$17/12,Inputs!$B$18,Inputs!$B$8*(1+Inputs!$B$19*Inputs!$B$20))),2))))</f>
        <v>0</v>
      </c>
      <c r="G312" s="3">
        <f>IF(Inputs!$B$28&lt;&gt;"Ready to model","PENDING INPUTS",MIN(C312+E312,Inputs!$B$9))</f>
        <v>0</v>
      </c>
      <c r="H312" s="3">
        <f>IF(Inputs!$B$28&lt;&gt;"Ready to model","PENDING INPUTS",F312+G312)</f>
        <v>0</v>
      </c>
      <c r="I312" s="3">
        <f>IF(Inputs!$B$28&lt;&gt;"Ready to model","PENDING INPUTS",MAX(0,F312+G312-H312))</f>
        <v>0</v>
      </c>
      <c r="J312" s="3">
        <f>IF(Inputs!$B$28&lt;&gt;"Ready to model","PENDING INPUTS",IF(F312+G312&gt;H312,IF(F312+G312=0,0,H312*F312/(F312+G312)),MIN(B312+D312,F312+MAX(0,H312-F312-G312-IF((Inputs!$B$17)&lt;Inputs!$B$5,C312+E312-G312,0)))))</f>
        <v>0</v>
      </c>
      <c r="K312" s="3">
        <f>IF(Inputs!$B$28&lt;&gt;"Ready to model","PENDING INPUTS",MIN(C312+E312,MAX(0,H312-J312)))</f>
        <v>0</v>
      </c>
      <c r="L312" s="3">
        <f>IF(Inputs!$B$28&lt;&gt;"Ready to model","PENDING INPUTS",MAX(0,B312+D312-J312))</f>
        <v>0</v>
      </c>
      <c r="M312" s="3">
        <f>IF(Inputs!$B$28&lt;&gt;"Ready to model","PENDING INPUTS",MAX(0,C312+E312-K312))</f>
        <v>0</v>
      </c>
      <c r="N312" s="3">
        <f>IF(Inputs!$B$28&lt;&gt;"Ready to model","PENDING INPUTS",L312+M312)</f>
        <v>0</v>
      </c>
      <c r="O312" s="3">
        <f>IF(Inputs!$B$28&lt;&gt;"Ready to model","PENDING INPUTS",D312+E312+O311)</f>
        <v>4571.2099999999991</v>
      </c>
      <c r="P312" s="3">
        <f>IF(Inputs!$B$28&lt;&gt;"Ready to model","PENDING INPUTS",J312+K312+P311)</f>
        <v>14587.209999999995</v>
      </c>
    </row>
    <row r="313" spans="1:16" ht="27.95" customHeight="1" x14ac:dyDescent="0.25">
      <c r="A313">
        <v>309</v>
      </c>
      <c r="B313" s="3">
        <f>IF(Inputs!$B$28&lt;&gt;"Ready to model","PENDING INPUTS",L312)</f>
        <v>0</v>
      </c>
      <c r="C313" s="3">
        <f>IF(Inputs!$B$28&lt;&gt;"Ready to model","PENDING INPUTS",M312)</f>
        <v>0</v>
      </c>
      <c r="D313" s="3">
        <f>IF(Inputs!$B$28&lt;&gt;"Ready to model","PENDING INPUTS",ROUND(B313*(Inputs!$B$17)/12,2))</f>
        <v>0</v>
      </c>
      <c r="E313" s="3">
        <f>IF(Inputs!$B$28&lt;&gt;"Ready to model","PENDING INPUTS",ROUND(C313*Inputs!$B$5/12,2))</f>
        <v>0</v>
      </c>
      <c r="F313" s="3">
        <f>IF(Inputs!$B$28&lt;&gt;"Ready to model","PENDING INPUTS",MIN(B313+D313,IF(A313&gt;=Inputs!$B$18,B313+D313,ROUND(IF(Inputs!$B$17=0,Inputs!$B$8*(1+Inputs!$B$19*Inputs!$B$20)/Inputs!$B$18,-PMT(Inputs!$B$17/12,Inputs!$B$18,Inputs!$B$8*(1+Inputs!$B$19*Inputs!$B$20))),2))))</f>
        <v>0</v>
      </c>
      <c r="G313" s="3">
        <f>IF(Inputs!$B$28&lt;&gt;"Ready to model","PENDING INPUTS",MIN(C313+E313,Inputs!$B$9))</f>
        <v>0</v>
      </c>
      <c r="H313" s="3">
        <f>IF(Inputs!$B$28&lt;&gt;"Ready to model","PENDING INPUTS",F313+G313)</f>
        <v>0</v>
      </c>
      <c r="I313" s="3">
        <f>IF(Inputs!$B$28&lt;&gt;"Ready to model","PENDING INPUTS",MAX(0,F313+G313-H313))</f>
        <v>0</v>
      </c>
      <c r="J313" s="3">
        <f>IF(Inputs!$B$28&lt;&gt;"Ready to model","PENDING INPUTS",IF(F313+G313&gt;H313,IF(F313+G313=0,0,H313*F313/(F313+G313)),MIN(B313+D313,F313+MAX(0,H313-F313-G313-IF((Inputs!$B$17)&lt;Inputs!$B$5,C313+E313-G313,0)))))</f>
        <v>0</v>
      </c>
      <c r="K313" s="3">
        <f>IF(Inputs!$B$28&lt;&gt;"Ready to model","PENDING INPUTS",MIN(C313+E313,MAX(0,H313-J313)))</f>
        <v>0</v>
      </c>
      <c r="L313" s="3">
        <f>IF(Inputs!$B$28&lt;&gt;"Ready to model","PENDING INPUTS",MAX(0,B313+D313-J313))</f>
        <v>0</v>
      </c>
      <c r="M313" s="3">
        <f>IF(Inputs!$B$28&lt;&gt;"Ready to model","PENDING INPUTS",MAX(0,C313+E313-K313))</f>
        <v>0</v>
      </c>
      <c r="N313" s="3">
        <f>IF(Inputs!$B$28&lt;&gt;"Ready to model","PENDING INPUTS",L313+M313)</f>
        <v>0</v>
      </c>
      <c r="O313" s="3">
        <f>IF(Inputs!$B$28&lt;&gt;"Ready to model","PENDING INPUTS",D313+E313+O312)</f>
        <v>4571.2099999999991</v>
      </c>
      <c r="P313" s="3">
        <f>IF(Inputs!$B$28&lt;&gt;"Ready to model","PENDING INPUTS",J313+K313+P312)</f>
        <v>14587.209999999995</v>
      </c>
    </row>
    <row r="314" spans="1:16" ht="27.95" customHeight="1" x14ac:dyDescent="0.25">
      <c r="A314">
        <v>310</v>
      </c>
      <c r="B314" s="3">
        <f>IF(Inputs!$B$28&lt;&gt;"Ready to model","PENDING INPUTS",L313)</f>
        <v>0</v>
      </c>
      <c r="C314" s="3">
        <f>IF(Inputs!$B$28&lt;&gt;"Ready to model","PENDING INPUTS",M313)</f>
        <v>0</v>
      </c>
      <c r="D314" s="3">
        <f>IF(Inputs!$B$28&lt;&gt;"Ready to model","PENDING INPUTS",ROUND(B314*(Inputs!$B$17)/12,2))</f>
        <v>0</v>
      </c>
      <c r="E314" s="3">
        <f>IF(Inputs!$B$28&lt;&gt;"Ready to model","PENDING INPUTS",ROUND(C314*Inputs!$B$5/12,2))</f>
        <v>0</v>
      </c>
      <c r="F314" s="3">
        <f>IF(Inputs!$B$28&lt;&gt;"Ready to model","PENDING INPUTS",MIN(B314+D314,IF(A314&gt;=Inputs!$B$18,B314+D314,ROUND(IF(Inputs!$B$17=0,Inputs!$B$8*(1+Inputs!$B$19*Inputs!$B$20)/Inputs!$B$18,-PMT(Inputs!$B$17/12,Inputs!$B$18,Inputs!$B$8*(1+Inputs!$B$19*Inputs!$B$20))),2))))</f>
        <v>0</v>
      </c>
      <c r="G314" s="3">
        <f>IF(Inputs!$B$28&lt;&gt;"Ready to model","PENDING INPUTS",MIN(C314+E314,Inputs!$B$9))</f>
        <v>0</v>
      </c>
      <c r="H314" s="3">
        <f>IF(Inputs!$B$28&lt;&gt;"Ready to model","PENDING INPUTS",F314+G314)</f>
        <v>0</v>
      </c>
      <c r="I314" s="3">
        <f>IF(Inputs!$B$28&lt;&gt;"Ready to model","PENDING INPUTS",MAX(0,F314+G314-H314))</f>
        <v>0</v>
      </c>
      <c r="J314" s="3">
        <f>IF(Inputs!$B$28&lt;&gt;"Ready to model","PENDING INPUTS",IF(F314+G314&gt;H314,IF(F314+G314=0,0,H314*F314/(F314+G314)),MIN(B314+D314,F314+MAX(0,H314-F314-G314-IF((Inputs!$B$17)&lt;Inputs!$B$5,C314+E314-G314,0)))))</f>
        <v>0</v>
      </c>
      <c r="K314" s="3">
        <f>IF(Inputs!$B$28&lt;&gt;"Ready to model","PENDING INPUTS",MIN(C314+E314,MAX(0,H314-J314)))</f>
        <v>0</v>
      </c>
      <c r="L314" s="3">
        <f>IF(Inputs!$B$28&lt;&gt;"Ready to model","PENDING INPUTS",MAX(0,B314+D314-J314))</f>
        <v>0</v>
      </c>
      <c r="M314" s="3">
        <f>IF(Inputs!$B$28&lt;&gt;"Ready to model","PENDING INPUTS",MAX(0,C314+E314-K314))</f>
        <v>0</v>
      </c>
      <c r="N314" s="3">
        <f>IF(Inputs!$B$28&lt;&gt;"Ready to model","PENDING INPUTS",L314+M314)</f>
        <v>0</v>
      </c>
      <c r="O314" s="3">
        <f>IF(Inputs!$B$28&lt;&gt;"Ready to model","PENDING INPUTS",D314+E314+O313)</f>
        <v>4571.2099999999991</v>
      </c>
      <c r="P314" s="3">
        <f>IF(Inputs!$B$28&lt;&gt;"Ready to model","PENDING INPUTS",J314+K314+P313)</f>
        <v>14587.209999999995</v>
      </c>
    </row>
    <row r="315" spans="1:16" ht="27.95" customHeight="1" x14ac:dyDescent="0.25">
      <c r="A315">
        <v>311</v>
      </c>
      <c r="B315" s="3">
        <f>IF(Inputs!$B$28&lt;&gt;"Ready to model","PENDING INPUTS",L314)</f>
        <v>0</v>
      </c>
      <c r="C315" s="3">
        <f>IF(Inputs!$B$28&lt;&gt;"Ready to model","PENDING INPUTS",M314)</f>
        <v>0</v>
      </c>
      <c r="D315" s="3">
        <f>IF(Inputs!$B$28&lt;&gt;"Ready to model","PENDING INPUTS",ROUND(B315*(Inputs!$B$17)/12,2))</f>
        <v>0</v>
      </c>
      <c r="E315" s="3">
        <f>IF(Inputs!$B$28&lt;&gt;"Ready to model","PENDING INPUTS",ROUND(C315*Inputs!$B$5/12,2))</f>
        <v>0</v>
      </c>
      <c r="F315" s="3">
        <f>IF(Inputs!$B$28&lt;&gt;"Ready to model","PENDING INPUTS",MIN(B315+D315,IF(A315&gt;=Inputs!$B$18,B315+D315,ROUND(IF(Inputs!$B$17=0,Inputs!$B$8*(1+Inputs!$B$19*Inputs!$B$20)/Inputs!$B$18,-PMT(Inputs!$B$17/12,Inputs!$B$18,Inputs!$B$8*(1+Inputs!$B$19*Inputs!$B$20))),2))))</f>
        <v>0</v>
      </c>
      <c r="G315" s="3">
        <f>IF(Inputs!$B$28&lt;&gt;"Ready to model","PENDING INPUTS",MIN(C315+E315,Inputs!$B$9))</f>
        <v>0</v>
      </c>
      <c r="H315" s="3">
        <f>IF(Inputs!$B$28&lt;&gt;"Ready to model","PENDING INPUTS",F315+G315)</f>
        <v>0</v>
      </c>
      <c r="I315" s="3">
        <f>IF(Inputs!$B$28&lt;&gt;"Ready to model","PENDING INPUTS",MAX(0,F315+G315-H315))</f>
        <v>0</v>
      </c>
      <c r="J315" s="3">
        <f>IF(Inputs!$B$28&lt;&gt;"Ready to model","PENDING INPUTS",IF(F315+G315&gt;H315,IF(F315+G315=0,0,H315*F315/(F315+G315)),MIN(B315+D315,F315+MAX(0,H315-F315-G315-IF((Inputs!$B$17)&lt;Inputs!$B$5,C315+E315-G315,0)))))</f>
        <v>0</v>
      </c>
      <c r="K315" s="3">
        <f>IF(Inputs!$B$28&lt;&gt;"Ready to model","PENDING INPUTS",MIN(C315+E315,MAX(0,H315-J315)))</f>
        <v>0</v>
      </c>
      <c r="L315" s="3">
        <f>IF(Inputs!$B$28&lt;&gt;"Ready to model","PENDING INPUTS",MAX(0,B315+D315-J315))</f>
        <v>0</v>
      </c>
      <c r="M315" s="3">
        <f>IF(Inputs!$B$28&lt;&gt;"Ready to model","PENDING INPUTS",MAX(0,C315+E315-K315))</f>
        <v>0</v>
      </c>
      <c r="N315" s="3">
        <f>IF(Inputs!$B$28&lt;&gt;"Ready to model","PENDING INPUTS",L315+M315)</f>
        <v>0</v>
      </c>
      <c r="O315" s="3">
        <f>IF(Inputs!$B$28&lt;&gt;"Ready to model","PENDING INPUTS",D315+E315+O314)</f>
        <v>4571.2099999999991</v>
      </c>
      <c r="P315" s="3">
        <f>IF(Inputs!$B$28&lt;&gt;"Ready to model","PENDING INPUTS",J315+K315+P314)</f>
        <v>14587.209999999995</v>
      </c>
    </row>
    <row r="316" spans="1:16" ht="27.95" customHeight="1" x14ac:dyDescent="0.25">
      <c r="A316">
        <v>312</v>
      </c>
      <c r="B316" s="3">
        <f>IF(Inputs!$B$28&lt;&gt;"Ready to model","PENDING INPUTS",L315)</f>
        <v>0</v>
      </c>
      <c r="C316" s="3">
        <f>IF(Inputs!$B$28&lt;&gt;"Ready to model","PENDING INPUTS",M315)</f>
        <v>0</v>
      </c>
      <c r="D316" s="3">
        <f>IF(Inputs!$B$28&lt;&gt;"Ready to model","PENDING INPUTS",ROUND(B316*(Inputs!$B$17)/12,2))</f>
        <v>0</v>
      </c>
      <c r="E316" s="3">
        <f>IF(Inputs!$B$28&lt;&gt;"Ready to model","PENDING INPUTS",ROUND(C316*Inputs!$B$5/12,2))</f>
        <v>0</v>
      </c>
      <c r="F316" s="3">
        <f>IF(Inputs!$B$28&lt;&gt;"Ready to model","PENDING INPUTS",MIN(B316+D316,IF(A316&gt;=Inputs!$B$18,B316+D316,ROUND(IF(Inputs!$B$17=0,Inputs!$B$8*(1+Inputs!$B$19*Inputs!$B$20)/Inputs!$B$18,-PMT(Inputs!$B$17/12,Inputs!$B$18,Inputs!$B$8*(1+Inputs!$B$19*Inputs!$B$20))),2))))</f>
        <v>0</v>
      </c>
      <c r="G316" s="3">
        <f>IF(Inputs!$B$28&lt;&gt;"Ready to model","PENDING INPUTS",MIN(C316+E316,Inputs!$B$9))</f>
        <v>0</v>
      </c>
      <c r="H316" s="3">
        <f>IF(Inputs!$B$28&lt;&gt;"Ready to model","PENDING INPUTS",F316+G316)</f>
        <v>0</v>
      </c>
      <c r="I316" s="3">
        <f>IF(Inputs!$B$28&lt;&gt;"Ready to model","PENDING INPUTS",MAX(0,F316+G316-H316))</f>
        <v>0</v>
      </c>
      <c r="J316" s="3">
        <f>IF(Inputs!$B$28&lt;&gt;"Ready to model","PENDING INPUTS",IF(F316+G316&gt;H316,IF(F316+G316=0,0,H316*F316/(F316+G316)),MIN(B316+D316,F316+MAX(0,H316-F316-G316-IF((Inputs!$B$17)&lt;Inputs!$B$5,C316+E316-G316,0)))))</f>
        <v>0</v>
      </c>
      <c r="K316" s="3">
        <f>IF(Inputs!$B$28&lt;&gt;"Ready to model","PENDING INPUTS",MIN(C316+E316,MAX(0,H316-J316)))</f>
        <v>0</v>
      </c>
      <c r="L316" s="3">
        <f>IF(Inputs!$B$28&lt;&gt;"Ready to model","PENDING INPUTS",MAX(0,B316+D316-J316))</f>
        <v>0</v>
      </c>
      <c r="M316" s="3">
        <f>IF(Inputs!$B$28&lt;&gt;"Ready to model","PENDING INPUTS",MAX(0,C316+E316-K316))</f>
        <v>0</v>
      </c>
      <c r="N316" s="3">
        <f>IF(Inputs!$B$28&lt;&gt;"Ready to model","PENDING INPUTS",L316+M316)</f>
        <v>0</v>
      </c>
      <c r="O316" s="3">
        <f>IF(Inputs!$B$28&lt;&gt;"Ready to model","PENDING INPUTS",D316+E316+O315)</f>
        <v>4571.2099999999991</v>
      </c>
      <c r="P316" s="3">
        <f>IF(Inputs!$B$28&lt;&gt;"Ready to model","PENDING INPUTS",J316+K316+P315)</f>
        <v>14587.209999999995</v>
      </c>
    </row>
    <row r="317" spans="1:16" ht="27.95" customHeight="1" x14ac:dyDescent="0.25">
      <c r="A317">
        <v>313</v>
      </c>
      <c r="B317" s="3">
        <f>IF(Inputs!$B$28&lt;&gt;"Ready to model","PENDING INPUTS",L316)</f>
        <v>0</v>
      </c>
      <c r="C317" s="3">
        <f>IF(Inputs!$B$28&lt;&gt;"Ready to model","PENDING INPUTS",M316)</f>
        <v>0</v>
      </c>
      <c r="D317" s="3">
        <f>IF(Inputs!$B$28&lt;&gt;"Ready to model","PENDING INPUTS",ROUND(B317*(Inputs!$B$17)/12,2))</f>
        <v>0</v>
      </c>
      <c r="E317" s="3">
        <f>IF(Inputs!$B$28&lt;&gt;"Ready to model","PENDING INPUTS",ROUND(C317*Inputs!$B$5/12,2))</f>
        <v>0</v>
      </c>
      <c r="F317" s="3">
        <f>IF(Inputs!$B$28&lt;&gt;"Ready to model","PENDING INPUTS",MIN(B317+D317,IF(A317&gt;=Inputs!$B$18,B317+D317,ROUND(IF(Inputs!$B$17=0,Inputs!$B$8*(1+Inputs!$B$19*Inputs!$B$20)/Inputs!$B$18,-PMT(Inputs!$B$17/12,Inputs!$B$18,Inputs!$B$8*(1+Inputs!$B$19*Inputs!$B$20))),2))))</f>
        <v>0</v>
      </c>
      <c r="G317" s="3">
        <f>IF(Inputs!$B$28&lt;&gt;"Ready to model","PENDING INPUTS",MIN(C317+E317,Inputs!$B$9))</f>
        <v>0</v>
      </c>
      <c r="H317" s="3">
        <f>IF(Inputs!$B$28&lt;&gt;"Ready to model","PENDING INPUTS",F317+G317)</f>
        <v>0</v>
      </c>
      <c r="I317" s="3">
        <f>IF(Inputs!$B$28&lt;&gt;"Ready to model","PENDING INPUTS",MAX(0,F317+G317-H317))</f>
        <v>0</v>
      </c>
      <c r="J317" s="3">
        <f>IF(Inputs!$B$28&lt;&gt;"Ready to model","PENDING INPUTS",IF(F317+G317&gt;H317,IF(F317+G317=0,0,H317*F317/(F317+G317)),MIN(B317+D317,F317+MAX(0,H317-F317-G317-IF((Inputs!$B$17)&lt;Inputs!$B$5,C317+E317-G317,0)))))</f>
        <v>0</v>
      </c>
      <c r="K317" s="3">
        <f>IF(Inputs!$B$28&lt;&gt;"Ready to model","PENDING INPUTS",MIN(C317+E317,MAX(0,H317-J317)))</f>
        <v>0</v>
      </c>
      <c r="L317" s="3">
        <f>IF(Inputs!$B$28&lt;&gt;"Ready to model","PENDING INPUTS",MAX(0,B317+D317-J317))</f>
        <v>0</v>
      </c>
      <c r="M317" s="3">
        <f>IF(Inputs!$B$28&lt;&gt;"Ready to model","PENDING INPUTS",MAX(0,C317+E317-K317))</f>
        <v>0</v>
      </c>
      <c r="N317" s="3">
        <f>IF(Inputs!$B$28&lt;&gt;"Ready to model","PENDING INPUTS",L317+M317)</f>
        <v>0</v>
      </c>
      <c r="O317" s="3">
        <f>IF(Inputs!$B$28&lt;&gt;"Ready to model","PENDING INPUTS",D317+E317+O316)</f>
        <v>4571.2099999999991</v>
      </c>
      <c r="P317" s="3">
        <f>IF(Inputs!$B$28&lt;&gt;"Ready to model","PENDING INPUTS",J317+K317+P316)</f>
        <v>14587.209999999995</v>
      </c>
    </row>
    <row r="318" spans="1:16" ht="27.95" customHeight="1" x14ac:dyDescent="0.25">
      <c r="A318">
        <v>314</v>
      </c>
      <c r="B318" s="3">
        <f>IF(Inputs!$B$28&lt;&gt;"Ready to model","PENDING INPUTS",L317)</f>
        <v>0</v>
      </c>
      <c r="C318" s="3">
        <f>IF(Inputs!$B$28&lt;&gt;"Ready to model","PENDING INPUTS",M317)</f>
        <v>0</v>
      </c>
      <c r="D318" s="3">
        <f>IF(Inputs!$B$28&lt;&gt;"Ready to model","PENDING INPUTS",ROUND(B318*(Inputs!$B$17)/12,2))</f>
        <v>0</v>
      </c>
      <c r="E318" s="3">
        <f>IF(Inputs!$B$28&lt;&gt;"Ready to model","PENDING INPUTS",ROUND(C318*Inputs!$B$5/12,2))</f>
        <v>0</v>
      </c>
      <c r="F318" s="3">
        <f>IF(Inputs!$B$28&lt;&gt;"Ready to model","PENDING INPUTS",MIN(B318+D318,IF(A318&gt;=Inputs!$B$18,B318+D318,ROUND(IF(Inputs!$B$17=0,Inputs!$B$8*(1+Inputs!$B$19*Inputs!$B$20)/Inputs!$B$18,-PMT(Inputs!$B$17/12,Inputs!$B$18,Inputs!$B$8*(1+Inputs!$B$19*Inputs!$B$20))),2))))</f>
        <v>0</v>
      </c>
      <c r="G318" s="3">
        <f>IF(Inputs!$B$28&lt;&gt;"Ready to model","PENDING INPUTS",MIN(C318+E318,Inputs!$B$9))</f>
        <v>0</v>
      </c>
      <c r="H318" s="3">
        <f>IF(Inputs!$B$28&lt;&gt;"Ready to model","PENDING INPUTS",F318+G318)</f>
        <v>0</v>
      </c>
      <c r="I318" s="3">
        <f>IF(Inputs!$B$28&lt;&gt;"Ready to model","PENDING INPUTS",MAX(0,F318+G318-H318))</f>
        <v>0</v>
      </c>
      <c r="J318" s="3">
        <f>IF(Inputs!$B$28&lt;&gt;"Ready to model","PENDING INPUTS",IF(F318+G318&gt;H318,IF(F318+G318=0,0,H318*F318/(F318+G318)),MIN(B318+D318,F318+MAX(0,H318-F318-G318-IF((Inputs!$B$17)&lt;Inputs!$B$5,C318+E318-G318,0)))))</f>
        <v>0</v>
      </c>
      <c r="K318" s="3">
        <f>IF(Inputs!$B$28&lt;&gt;"Ready to model","PENDING INPUTS",MIN(C318+E318,MAX(0,H318-J318)))</f>
        <v>0</v>
      </c>
      <c r="L318" s="3">
        <f>IF(Inputs!$B$28&lt;&gt;"Ready to model","PENDING INPUTS",MAX(0,B318+D318-J318))</f>
        <v>0</v>
      </c>
      <c r="M318" s="3">
        <f>IF(Inputs!$B$28&lt;&gt;"Ready to model","PENDING INPUTS",MAX(0,C318+E318-K318))</f>
        <v>0</v>
      </c>
      <c r="N318" s="3">
        <f>IF(Inputs!$B$28&lt;&gt;"Ready to model","PENDING INPUTS",L318+M318)</f>
        <v>0</v>
      </c>
      <c r="O318" s="3">
        <f>IF(Inputs!$B$28&lt;&gt;"Ready to model","PENDING INPUTS",D318+E318+O317)</f>
        <v>4571.2099999999991</v>
      </c>
      <c r="P318" s="3">
        <f>IF(Inputs!$B$28&lt;&gt;"Ready to model","PENDING INPUTS",J318+K318+P317)</f>
        <v>14587.209999999995</v>
      </c>
    </row>
    <row r="319" spans="1:16" ht="27.95" customHeight="1" x14ac:dyDescent="0.25">
      <c r="A319">
        <v>315</v>
      </c>
      <c r="B319" s="3">
        <f>IF(Inputs!$B$28&lt;&gt;"Ready to model","PENDING INPUTS",L318)</f>
        <v>0</v>
      </c>
      <c r="C319" s="3">
        <f>IF(Inputs!$B$28&lt;&gt;"Ready to model","PENDING INPUTS",M318)</f>
        <v>0</v>
      </c>
      <c r="D319" s="3">
        <f>IF(Inputs!$B$28&lt;&gt;"Ready to model","PENDING INPUTS",ROUND(B319*(Inputs!$B$17)/12,2))</f>
        <v>0</v>
      </c>
      <c r="E319" s="3">
        <f>IF(Inputs!$B$28&lt;&gt;"Ready to model","PENDING INPUTS",ROUND(C319*Inputs!$B$5/12,2))</f>
        <v>0</v>
      </c>
      <c r="F319" s="3">
        <f>IF(Inputs!$B$28&lt;&gt;"Ready to model","PENDING INPUTS",MIN(B319+D319,IF(A319&gt;=Inputs!$B$18,B319+D319,ROUND(IF(Inputs!$B$17=0,Inputs!$B$8*(1+Inputs!$B$19*Inputs!$B$20)/Inputs!$B$18,-PMT(Inputs!$B$17/12,Inputs!$B$18,Inputs!$B$8*(1+Inputs!$B$19*Inputs!$B$20))),2))))</f>
        <v>0</v>
      </c>
      <c r="G319" s="3">
        <f>IF(Inputs!$B$28&lt;&gt;"Ready to model","PENDING INPUTS",MIN(C319+E319,Inputs!$B$9))</f>
        <v>0</v>
      </c>
      <c r="H319" s="3">
        <f>IF(Inputs!$B$28&lt;&gt;"Ready to model","PENDING INPUTS",F319+G319)</f>
        <v>0</v>
      </c>
      <c r="I319" s="3">
        <f>IF(Inputs!$B$28&lt;&gt;"Ready to model","PENDING INPUTS",MAX(0,F319+G319-H319))</f>
        <v>0</v>
      </c>
      <c r="J319" s="3">
        <f>IF(Inputs!$B$28&lt;&gt;"Ready to model","PENDING INPUTS",IF(F319+G319&gt;H319,IF(F319+G319=0,0,H319*F319/(F319+G319)),MIN(B319+D319,F319+MAX(0,H319-F319-G319-IF((Inputs!$B$17)&lt;Inputs!$B$5,C319+E319-G319,0)))))</f>
        <v>0</v>
      </c>
      <c r="K319" s="3">
        <f>IF(Inputs!$B$28&lt;&gt;"Ready to model","PENDING INPUTS",MIN(C319+E319,MAX(0,H319-J319)))</f>
        <v>0</v>
      </c>
      <c r="L319" s="3">
        <f>IF(Inputs!$B$28&lt;&gt;"Ready to model","PENDING INPUTS",MAX(0,B319+D319-J319))</f>
        <v>0</v>
      </c>
      <c r="M319" s="3">
        <f>IF(Inputs!$B$28&lt;&gt;"Ready to model","PENDING INPUTS",MAX(0,C319+E319-K319))</f>
        <v>0</v>
      </c>
      <c r="N319" s="3">
        <f>IF(Inputs!$B$28&lt;&gt;"Ready to model","PENDING INPUTS",L319+M319)</f>
        <v>0</v>
      </c>
      <c r="O319" s="3">
        <f>IF(Inputs!$B$28&lt;&gt;"Ready to model","PENDING INPUTS",D319+E319+O318)</f>
        <v>4571.2099999999991</v>
      </c>
      <c r="P319" s="3">
        <f>IF(Inputs!$B$28&lt;&gt;"Ready to model","PENDING INPUTS",J319+K319+P318)</f>
        <v>14587.209999999995</v>
      </c>
    </row>
    <row r="320" spans="1:16" ht="27.95" customHeight="1" x14ac:dyDescent="0.25">
      <c r="A320">
        <v>316</v>
      </c>
      <c r="B320" s="3">
        <f>IF(Inputs!$B$28&lt;&gt;"Ready to model","PENDING INPUTS",L319)</f>
        <v>0</v>
      </c>
      <c r="C320" s="3">
        <f>IF(Inputs!$B$28&lt;&gt;"Ready to model","PENDING INPUTS",M319)</f>
        <v>0</v>
      </c>
      <c r="D320" s="3">
        <f>IF(Inputs!$B$28&lt;&gt;"Ready to model","PENDING INPUTS",ROUND(B320*(Inputs!$B$17)/12,2))</f>
        <v>0</v>
      </c>
      <c r="E320" s="3">
        <f>IF(Inputs!$B$28&lt;&gt;"Ready to model","PENDING INPUTS",ROUND(C320*Inputs!$B$5/12,2))</f>
        <v>0</v>
      </c>
      <c r="F320" s="3">
        <f>IF(Inputs!$B$28&lt;&gt;"Ready to model","PENDING INPUTS",MIN(B320+D320,IF(A320&gt;=Inputs!$B$18,B320+D320,ROUND(IF(Inputs!$B$17=0,Inputs!$B$8*(1+Inputs!$B$19*Inputs!$B$20)/Inputs!$B$18,-PMT(Inputs!$B$17/12,Inputs!$B$18,Inputs!$B$8*(1+Inputs!$B$19*Inputs!$B$20))),2))))</f>
        <v>0</v>
      </c>
      <c r="G320" s="3">
        <f>IF(Inputs!$B$28&lt;&gt;"Ready to model","PENDING INPUTS",MIN(C320+E320,Inputs!$B$9))</f>
        <v>0</v>
      </c>
      <c r="H320" s="3">
        <f>IF(Inputs!$B$28&lt;&gt;"Ready to model","PENDING INPUTS",F320+G320)</f>
        <v>0</v>
      </c>
      <c r="I320" s="3">
        <f>IF(Inputs!$B$28&lt;&gt;"Ready to model","PENDING INPUTS",MAX(0,F320+G320-H320))</f>
        <v>0</v>
      </c>
      <c r="J320" s="3">
        <f>IF(Inputs!$B$28&lt;&gt;"Ready to model","PENDING INPUTS",IF(F320+G320&gt;H320,IF(F320+G320=0,0,H320*F320/(F320+G320)),MIN(B320+D320,F320+MAX(0,H320-F320-G320-IF((Inputs!$B$17)&lt;Inputs!$B$5,C320+E320-G320,0)))))</f>
        <v>0</v>
      </c>
      <c r="K320" s="3">
        <f>IF(Inputs!$B$28&lt;&gt;"Ready to model","PENDING INPUTS",MIN(C320+E320,MAX(0,H320-J320)))</f>
        <v>0</v>
      </c>
      <c r="L320" s="3">
        <f>IF(Inputs!$B$28&lt;&gt;"Ready to model","PENDING INPUTS",MAX(0,B320+D320-J320))</f>
        <v>0</v>
      </c>
      <c r="M320" s="3">
        <f>IF(Inputs!$B$28&lt;&gt;"Ready to model","PENDING INPUTS",MAX(0,C320+E320-K320))</f>
        <v>0</v>
      </c>
      <c r="N320" s="3">
        <f>IF(Inputs!$B$28&lt;&gt;"Ready to model","PENDING INPUTS",L320+M320)</f>
        <v>0</v>
      </c>
      <c r="O320" s="3">
        <f>IF(Inputs!$B$28&lt;&gt;"Ready to model","PENDING INPUTS",D320+E320+O319)</f>
        <v>4571.2099999999991</v>
      </c>
      <c r="P320" s="3">
        <f>IF(Inputs!$B$28&lt;&gt;"Ready to model","PENDING INPUTS",J320+K320+P319)</f>
        <v>14587.209999999995</v>
      </c>
    </row>
    <row r="321" spans="1:16" ht="27.95" customHeight="1" x14ac:dyDescent="0.25">
      <c r="A321">
        <v>317</v>
      </c>
      <c r="B321" s="3">
        <f>IF(Inputs!$B$28&lt;&gt;"Ready to model","PENDING INPUTS",L320)</f>
        <v>0</v>
      </c>
      <c r="C321" s="3">
        <f>IF(Inputs!$B$28&lt;&gt;"Ready to model","PENDING INPUTS",M320)</f>
        <v>0</v>
      </c>
      <c r="D321" s="3">
        <f>IF(Inputs!$B$28&lt;&gt;"Ready to model","PENDING INPUTS",ROUND(B321*(Inputs!$B$17)/12,2))</f>
        <v>0</v>
      </c>
      <c r="E321" s="3">
        <f>IF(Inputs!$B$28&lt;&gt;"Ready to model","PENDING INPUTS",ROUND(C321*Inputs!$B$5/12,2))</f>
        <v>0</v>
      </c>
      <c r="F321" s="3">
        <f>IF(Inputs!$B$28&lt;&gt;"Ready to model","PENDING INPUTS",MIN(B321+D321,IF(A321&gt;=Inputs!$B$18,B321+D321,ROUND(IF(Inputs!$B$17=0,Inputs!$B$8*(1+Inputs!$B$19*Inputs!$B$20)/Inputs!$B$18,-PMT(Inputs!$B$17/12,Inputs!$B$18,Inputs!$B$8*(1+Inputs!$B$19*Inputs!$B$20))),2))))</f>
        <v>0</v>
      </c>
      <c r="G321" s="3">
        <f>IF(Inputs!$B$28&lt;&gt;"Ready to model","PENDING INPUTS",MIN(C321+E321,Inputs!$B$9))</f>
        <v>0</v>
      </c>
      <c r="H321" s="3">
        <f>IF(Inputs!$B$28&lt;&gt;"Ready to model","PENDING INPUTS",F321+G321)</f>
        <v>0</v>
      </c>
      <c r="I321" s="3">
        <f>IF(Inputs!$B$28&lt;&gt;"Ready to model","PENDING INPUTS",MAX(0,F321+G321-H321))</f>
        <v>0</v>
      </c>
      <c r="J321" s="3">
        <f>IF(Inputs!$B$28&lt;&gt;"Ready to model","PENDING INPUTS",IF(F321+G321&gt;H321,IF(F321+G321=0,0,H321*F321/(F321+G321)),MIN(B321+D321,F321+MAX(0,H321-F321-G321-IF((Inputs!$B$17)&lt;Inputs!$B$5,C321+E321-G321,0)))))</f>
        <v>0</v>
      </c>
      <c r="K321" s="3">
        <f>IF(Inputs!$B$28&lt;&gt;"Ready to model","PENDING INPUTS",MIN(C321+E321,MAX(0,H321-J321)))</f>
        <v>0</v>
      </c>
      <c r="L321" s="3">
        <f>IF(Inputs!$B$28&lt;&gt;"Ready to model","PENDING INPUTS",MAX(0,B321+D321-J321))</f>
        <v>0</v>
      </c>
      <c r="M321" s="3">
        <f>IF(Inputs!$B$28&lt;&gt;"Ready to model","PENDING INPUTS",MAX(0,C321+E321-K321))</f>
        <v>0</v>
      </c>
      <c r="N321" s="3">
        <f>IF(Inputs!$B$28&lt;&gt;"Ready to model","PENDING INPUTS",L321+M321)</f>
        <v>0</v>
      </c>
      <c r="O321" s="3">
        <f>IF(Inputs!$B$28&lt;&gt;"Ready to model","PENDING INPUTS",D321+E321+O320)</f>
        <v>4571.2099999999991</v>
      </c>
      <c r="P321" s="3">
        <f>IF(Inputs!$B$28&lt;&gt;"Ready to model","PENDING INPUTS",J321+K321+P320)</f>
        <v>14587.209999999995</v>
      </c>
    </row>
    <row r="322" spans="1:16" ht="27.95" customHeight="1" x14ac:dyDescent="0.25">
      <c r="A322">
        <v>318</v>
      </c>
      <c r="B322" s="3">
        <f>IF(Inputs!$B$28&lt;&gt;"Ready to model","PENDING INPUTS",L321)</f>
        <v>0</v>
      </c>
      <c r="C322" s="3">
        <f>IF(Inputs!$B$28&lt;&gt;"Ready to model","PENDING INPUTS",M321)</f>
        <v>0</v>
      </c>
      <c r="D322" s="3">
        <f>IF(Inputs!$B$28&lt;&gt;"Ready to model","PENDING INPUTS",ROUND(B322*(Inputs!$B$17)/12,2))</f>
        <v>0</v>
      </c>
      <c r="E322" s="3">
        <f>IF(Inputs!$B$28&lt;&gt;"Ready to model","PENDING INPUTS",ROUND(C322*Inputs!$B$5/12,2))</f>
        <v>0</v>
      </c>
      <c r="F322" s="3">
        <f>IF(Inputs!$B$28&lt;&gt;"Ready to model","PENDING INPUTS",MIN(B322+D322,IF(A322&gt;=Inputs!$B$18,B322+D322,ROUND(IF(Inputs!$B$17=0,Inputs!$B$8*(1+Inputs!$B$19*Inputs!$B$20)/Inputs!$B$18,-PMT(Inputs!$B$17/12,Inputs!$B$18,Inputs!$B$8*(1+Inputs!$B$19*Inputs!$B$20))),2))))</f>
        <v>0</v>
      </c>
      <c r="G322" s="3">
        <f>IF(Inputs!$B$28&lt;&gt;"Ready to model","PENDING INPUTS",MIN(C322+E322,Inputs!$B$9))</f>
        <v>0</v>
      </c>
      <c r="H322" s="3">
        <f>IF(Inputs!$B$28&lt;&gt;"Ready to model","PENDING INPUTS",F322+G322)</f>
        <v>0</v>
      </c>
      <c r="I322" s="3">
        <f>IF(Inputs!$B$28&lt;&gt;"Ready to model","PENDING INPUTS",MAX(0,F322+G322-H322))</f>
        <v>0</v>
      </c>
      <c r="J322" s="3">
        <f>IF(Inputs!$B$28&lt;&gt;"Ready to model","PENDING INPUTS",IF(F322+G322&gt;H322,IF(F322+G322=0,0,H322*F322/(F322+G322)),MIN(B322+D322,F322+MAX(0,H322-F322-G322-IF((Inputs!$B$17)&lt;Inputs!$B$5,C322+E322-G322,0)))))</f>
        <v>0</v>
      </c>
      <c r="K322" s="3">
        <f>IF(Inputs!$B$28&lt;&gt;"Ready to model","PENDING INPUTS",MIN(C322+E322,MAX(0,H322-J322)))</f>
        <v>0</v>
      </c>
      <c r="L322" s="3">
        <f>IF(Inputs!$B$28&lt;&gt;"Ready to model","PENDING INPUTS",MAX(0,B322+D322-J322))</f>
        <v>0</v>
      </c>
      <c r="M322" s="3">
        <f>IF(Inputs!$B$28&lt;&gt;"Ready to model","PENDING INPUTS",MAX(0,C322+E322-K322))</f>
        <v>0</v>
      </c>
      <c r="N322" s="3">
        <f>IF(Inputs!$B$28&lt;&gt;"Ready to model","PENDING INPUTS",L322+M322)</f>
        <v>0</v>
      </c>
      <c r="O322" s="3">
        <f>IF(Inputs!$B$28&lt;&gt;"Ready to model","PENDING INPUTS",D322+E322+O321)</f>
        <v>4571.2099999999991</v>
      </c>
      <c r="P322" s="3">
        <f>IF(Inputs!$B$28&lt;&gt;"Ready to model","PENDING INPUTS",J322+K322+P321)</f>
        <v>14587.209999999995</v>
      </c>
    </row>
    <row r="323" spans="1:16" ht="27.95" customHeight="1" x14ac:dyDescent="0.25">
      <c r="A323">
        <v>319</v>
      </c>
      <c r="B323" s="3">
        <f>IF(Inputs!$B$28&lt;&gt;"Ready to model","PENDING INPUTS",L322)</f>
        <v>0</v>
      </c>
      <c r="C323" s="3">
        <f>IF(Inputs!$B$28&lt;&gt;"Ready to model","PENDING INPUTS",M322)</f>
        <v>0</v>
      </c>
      <c r="D323" s="3">
        <f>IF(Inputs!$B$28&lt;&gt;"Ready to model","PENDING INPUTS",ROUND(B323*(Inputs!$B$17)/12,2))</f>
        <v>0</v>
      </c>
      <c r="E323" s="3">
        <f>IF(Inputs!$B$28&lt;&gt;"Ready to model","PENDING INPUTS",ROUND(C323*Inputs!$B$5/12,2))</f>
        <v>0</v>
      </c>
      <c r="F323" s="3">
        <f>IF(Inputs!$B$28&lt;&gt;"Ready to model","PENDING INPUTS",MIN(B323+D323,IF(A323&gt;=Inputs!$B$18,B323+D323,ROUND(IF(Inputs!$B$17=0,Inputs!$B$8*(1+Inputs!$B$19*Inputs!$B$20)/Inputs!$B$18,-PMT(Inputs!$B$17/12,Inputs!$B$18,Inputs!$B$8*(1+Inputs!$B$19*Inputs!$B$20))),2))))</f>
        <v>0</v>
      </c>
      <c r="G323" s="3">
        <f>IF(Inputs!$B$28&lt;&gt;"Ready to model","PENDING INPUTS",MIN(C323+E323,Inputs!$B$9))</f>
        <v>0</v>
      </c>
      <c r="H323" s="3">
        <f>IF(Inputs!$B$28&lt;&gt;"Ready to model","PENDING INPUTS",F323+G323)</f>
        <v>0</v>
      </c>
      <c r="I323" s="3">
        <f>IF(Inputs!$B$28&lt;&gt;"Ready to model","PENDING INPUTS",MAX(0,F323+G323-H323))</f>
        <v>0</v>
      </c>
      <c r="J323" s="3">
        <f>IF(Inputs!$B$28&lt;&gt;"Ready to model","PENDING INPUTS",IF(F323+G323&gt;H323,IF(F323+G323=0,0,H323*F323/(F323+G323)),MIN(B323+D323,F323+MAX(0,H323-F323-G323-IF((Inputs!$B$17)&lt;Inputs!$B$5,C323+E323-G323,0)))))</f>
        <v>0</v>
      </c>
      <c r="K323" s="3">
        <f>IF(Inputs!$B$28&lt;&gt;"Ready to model","PENDING INPUTS",MIN(C323+E323,MAX(0,H323-J323)))</f>
        <v>0</v>
      </c>
      <c r="L323" s="3">
        <f>IF(Inputs!$B$28&lt;&gt;"Ready to model","PENDING INPUTS",MAX(0,B323+D323-J323))</f>
        <v>0</v>
      </c>
      <c r="M323" s="3">
        <f>IF(Inputs!$B$28&lt;&gt;"Ready to model","PENDING INPUTS",MAX(0,C323+E323-K323))</f>
        <v>0</v>
      </c>
      <c r="N323" s="3">
        <f>IF(Inputs!$B$28&lt;&gt;"Ready to model","PENDING INPUTS",L323+M323)</f>
        <v>0</v>
      </c>
      <c r="O323" s="3">
        <f>IF(Inputs!$B$28&lt;&gt;"Ready to model","PENDING INPUTS",D323+E323+O322)</f>
        <v>4571.2099999999991</v>
      </c>
      <c r="P323" s="3">
        <f>IF(Inputs!$B$28&lt;&gt;"Ready to model","PENDING INPUTS",J323+K323+P322)</f>
        <v>14587.209999999995</v>
      </c>
    </row>
    <row r="324" spans="1:16" ht="27.95" customHeight="1" x14ac:dyDescent="0.25">
      <c r="A324">
        <v>320</v>
      </c>
      <c r="B324" s="3">
        <f>IF(Inputs!$B$28&lt;&gt;"Ready to model","PENDING INPUTS",L323)</f>
        <v>0</v>
      </c>
      <c r="C324" s="3">
        <f>IF(Inputs!$B$28&lt;&gt;"Ready to model","PENDING INPUTS",M323)</f>
        <v>0</v>
      </c>
      <c r="D324" s="3">
        <f>IF(Inputs!$B$28&lt;&gt;"Ready to model","PENDING INPUTS",ROUND(B324*(Inputs!$B$17)/12,2))</f>
        <v>0</v>
      </c>
      <c r="E324" s="3">
        <f>IF(Inputs!$B$28&lt;&gt;"Ready to model","PENDING INPUTS",ROUND(C324*Inputs!$B$5/12,2))</f>
        <v>0</v>
      </c>
      <c r="F324" s="3">
        <f>IF(Inputs!$B$28&lt;&gt;"Ready to model","PENDING INPUTS",MIN(B324+D324,IF(A324&gt;=Inputs!$B$18,B324+D324,ROUND(IF(Inputs!$B$17=0,Inputs!$B$8*(1+Inputs!$B$19*Inputs!$B$20)/Inputs!$B$18,-PMT(Inputs!$B$17/12,Inputs!$B$18,Inputs!$B$8*(1+Inputs!$B$19*Inputs!$B$20))),2))))</f>
        <v>0</v>
      </c>
      <c r="G324" s="3">
        <f>IF(Inputs!$B$28&lt;&gt;"Ready to model","PENDING INPUTS",MIN(C324+E324,Inputs!$B$9))</f>
        <v>0</v>
      </c>
      <c r="H324" s="3">
        <f>IF(Inputs!$B$28&lt;&gt;"Ready to model","PENDING INPUTS",F324+G324)</f>
        <v>0</v>
      </c>
      <c r="I324" s="3">
        <f>IF(Inputs!$B$28&lt;&gt;"Ready to model","PENDING INPUTS",MAX(0,F324+G324-H324))</f>
        <v>0</v>
      </c>
      <c r="J324" s="3">
        <f>IF(Inputs!$B$28&lt;&gt;"Ready to model","PENDING INPUTS",IF(F324+G324&gt;H324,IF(F324+G324=0,0,H324*F324/(F324+G324)),MIN(B324+D324,F324+MAX(0,H324-F324-G324-IF((Inputs!$B$17)&lt;Inputs!$B$5,C324+E324-G324,0)))))</f>
        <v>0</v>
      </c>
      <c r="K324" s="3">
        <f>IF(Inputs!$B$28&lt;&gt;"Ready to model","PENDING INPUTS",MIN(C324+E324,MAX(0,H324-J324)))</f>
        <v>0</v>
      </c>
      <c r="L324" s="3">
        <f>IF(Inputs!$B$28&lt;&gt;"Ready to model","PENDING INPUTS",MAX(0,B324+D324-J324))</f>
        <v>0</v>
      </c>
      <c r="M324" s="3">
        <f>IF(Inputs!$B$28&lt;&gt;"Ready to model","PENDING INPUTS",MAX(0,C324+E324-K324))</f>
        <v>0</v>
      </c>
      <c r="N324" s="3">
        <f>IF(Inputs!$B$28&lt;&gt;"Ready to model","PENDING INPUTS",L324+M324)</f>
        <v>0</v>
      </c>
      <c r="O324" s="3">
        <f>IF(Inputs!$B$28&lt;&gt;"Ready to model","PENDING INPUTS",D324+E324+O323)</f>
        <v>4571.2099999999991</v>
      </c>
      <c r="P324" s="3">
        <f>IF(Inputs!$B$28&lt;&gt;"Ready to model","PENDING INPUTS",J324+K324+P323)</f>
        <v>14587.209999999995</v>
      </c>
    </row>
    <row r="325" spans="1:16" ht="27.95" customHeight="1" x14ac:dyDescent="0.25">
      <c r="A325">
        <v>321</v>
      </c>
      <c r="B325" s="3">
        <f>IF(Inputs!$B$28&lt;&gt;"Ready to model","PENDING INPUTS",L324)</f>
        <v>0</v>
      </c>
      <c r="C325" s="3">
        <f>IF(Inputs!$B$28&lt;&gt;"Ready to model","PENDING INPUTS",M324)</f>
        <v>0</v>
      </c>
      <c r="D325" s="3">
        <f>IF(Inputs!$B$28&lt;&gt;"Ready to model","PENDING INPUTS",ROUND(B325*(Inputs!$B$17)/12,2))</f>
        <v>0</v>
      </c>
      <c r="E325" s="3">
        <f>IF(Inputs!$B$28&lt;&gt;"Ready to model","PENDING INPUTS",ROUND(C325*Inputs!$B$5/12,2))</f>
        <v>0</v>
      </c>
      <c r="F325" s="3">
        <f>IF(Inputs!$B$28&lt;&gt;"Ready to model","PENDING INPUTS",MIN(B325+D325,IF(A325&gt;=Inputs!$B$18,B325+D325,ROUND(IF(Inputs!$B$17=0,Inputs!$B$8*(1+Inputs!$B$19*Inputs!$B$20)/Inputs!$B$18,-PMT(Inputs!$B$17/12,Inputs!$B$18,Inputs!$B$8*(1+Inputs!$B$19*Inputs!$B$20))),2))))</f>
        <v>0</v>
      </c>
      <c r="G325" s="3">
        <f>IF(Inputs!$B$28&lt;&gt;"Ready to model","PENDING INPUTS",MIN(C325+E325,Inputs!$B$9))</f>
        <v>0</v>
      </c>
      <c r="H325" s="3">
        <f>IF(Inputs!$B$28&lt;&gt;"Ready to model","PENDING INPUTS",F325+G325)</f>
        <v>0</v>
      </c>
      <c r="I325" s="3">
        <f>IF(Inputs!$B$28&lt;&gt;"Ready to model","PENDING INPUTS",MAX(0,F325+G325-H325))</f>
        <v>0</v>
      </c>
      <c r="J325" s="3">
        <f>IF(Inputs!$B$28&lt;&gt;"Ready to model","PENDING INPUTS",IF(F325+G325&gt;H325,IF(F325+G325=0,0,H325*F325/(F325+G325)),MIN(B325+D325,F325+MAX(0,H325-F325-G325-IF((Inputs!$B$17)&lt;Inputs!$B$5,C325+E325-G325,0)))))</f>
        <v>0</v>
      </c>
      <c r="K325" s="3">
        <f>IF(Inputs!$B$28&lt;&gt;"Ready to model","PENDING INPUTS",MIN(C325+E325,MAX(0,H325-J325)))</f>
        <v>0</v>
      </c>
      <c r="L325" s="3">
        <f>IF(Inputs!$B$28&lt;&gt;"Ready to model","PENDING INPUTS",MAX(0,B325+D325-J325))</f>
        <v>0</v>
      </c>
      <c r="M325" s="3">
        <f>IF(Inputs!$B$28&lt;&gt;"Ready to model","PENDING INPUTS",MAX(0,C325+E325-K325))</f>
        <v>0</v>
      </c>
      <c r="N325" s="3">
        <f>IF(Inputs!$B$28&lt;&gt;"Ready to model","PENDING INPUTS",L325+M325)</f>
        <v>0</v>
      </c>
      <c r="O325" s="3">
        <f>IF(Inputs!$B$28&lt;&gt;"Ready to model","PENDING INPUTS",D325+E325+O324)</f>
        <v>4571.2099999999991</v>
      </c>
      <c r="P325" s="3">
        <f>IF(Inputs!$B$28&lt;&gt;"Ready to model","PENDING INPUTS",J325+K325+P324)</f>
        <v>14587.209999999995</v>
      </c>
    </row>
    <row r="326" spans="1:16" ht="27.95" customHeight="1" x14ac:dyDescent="0.25">
      <c r="A326">
        <v>322</v>
      </c>
      <c r="B326" s="3">
        <f>IF(Inputs!$B$28&lt;&gt;"Ready to model","PENDING INPUTS",L325)</f>
        <v>0</v>
      </c>
      <c r="C326" s="3">
        <f>IF(Inputs!$B$28&lt;&gt;"Ready to model","PENDING INPUTS",M325)</f>
        <v>0</v>
      </c>
      <c r="D326" s="3">
        <f>IF(Inputs!$B$28&lt;&gt;"Ready to model","PENDING INPUTS",ROUND(B326*(Inputs!$B$17)/12,2))</f>
        <v>0</v>
      </c>
      <c r="E326" s="3">
        <f>IF(Inputs!$B$28&lt;&gt;"Ready to model","PENDING INPUTS",ROUND(C326*Inputs!$B$5/12,2))</f>
        <v>0</v>
      </c>
      <c r="F326" s="3">
        <f>IF(Inputs!$B$28&lt;&gt;"Ready to model","PENDING INPUTS",MIN(B326+D326,IF(A326&gt;=Inputs!$B$18,B326+D326,ROUND(IF(Inputs!$B$17=0,Inputs!$B$8*(1+Inputs!$B$19*Inputs!$B$20)/Inputs!$B$18,-PMT(Inputs!$B$17/12,Inputs!$B$18,Inputs!$B$8*(1+Inputs!$B$19*Inputs!$B$20))),2))))</f>
        <v>0</v>
      </c>
      <c r="G326" s="3">
        <f>IF(Inputs!$B$28&lt;&gt;"Ready to model","PENDING INPUTS",MIN(C326+E326,Inputs!$B$9))</f>
        <v>0</v>
      </c>
      <c r="H326" s="3">
        <f>IF(Inputs!$B$28&lt;&gt;"Ready to model","PENDING INPUTS",F326+G326)</f>
        <v>0</v>
      </c>
      <c r="I326" s="3">
        <f>IF(Inputs!$B$28&lt;&gt;"Ready to model","PENDING INPUTS",MAX(0,F326+G326-H326))</f>
        <v>0</v>
      </c>
      <c r="J326" s="3">
        <f>IF(Inputs!$B$28&lt;&gt;"Ready to model","PENDING INPUTS",IF(F326+G326&gt;H326,IF(F326+G326=0,0,H326*F326/(F326+G326)),MIN(B326+D326,F326+MAX(0,H326-F326-G326-IF((Inputs!$B$17)&lt;Inputs!$B$5,C326+E326-G326,0)))))</f>
        <v>0</v>
      </c>
      <c r="K326" s="3">
        <f>IF(Inputs!$B$28&lt;&gt;"Ready to model","PENDING INPUTS",MIN(C326+E326,MAX(0,H326-J326)))</f>
        <v>0</v>
      </c>
      <c r="L326" s="3">
        <f>IF(Inputs!$B$28&lt;&gt;"Ready to model","PENDING INPUTS",MAX(0,B326+D326-J326))</f>
        <v>0</v>
      </c>
      <c r="M326" s="3">
        <f>IF(Inputs!$B$28&lt;&gt;"Ready to model","PENDING INPUTS",MAX(0,C326+E326-K326))</f>
        <v>0</v>
      </c>
      <c r="N326" s="3">
        <f>IF(Inputs!$B$28&lt;&gt;"Ready to model","PENDING INPUTS",L326+M326)</f>
        <v>0</v>
      </c>
      <c r="O326" s="3">
        <f>IF(Inputs!$B$28&lt;&gt;"Ready to model","PENDING INPUTS",D326+E326+O325)</f>
        <v>4571.2099999999991</v>
      </c>
      <c r="P326" s="3">
        <f>IF(Inputs!$B$28&lt;&gt;"Ready to model","PENDING INPUTS",J326+K326+P325)</f>
        <v>14587.209999999995</v>
      </c>
    </row>
    <row r="327" spans="1:16" ht="27.95" customHeight="1" x14ac:dyDescent="0.25">
      <c r="A327">
        <v>323</v>
      </c>
      <c r="B327" s="3">
        <f>IF(Inputs!$B$28&lt;&gt;"Ready to model","PENDING INPUTS",L326)</f>
        <v>0</v>
      </c>
      <c r="C327" s="3">
        <f>IF(Inputs!$B$28&lt;&gt;"Ready to model","PENDING INPUTS",M326)</f>
        <v>0</v>
      </c>
      <c r="D327" s="3">
        <f>IF(Inputs!$B$28&lt;&gt;"Ready to model","PENDING INPUTS",ROUND(B327*(Inputs!$B$17)/12,2))</f>
        <v>0</v>
      </c>
      <c r="E327" s="3">
        <f>IF(Inputs!$B$28&lt;&gt;"Ready to model","PENDING INPUTS",ROUND(C327*Inputs!$B$5/12,2))</f>
        <v>0</v>
      </c>
      <c r="F327" s="3">
        <f>IF(Inputs!$B$28&lt;&gt;"Ready to model","PENDING INPUTS",MIN(B327+D327,IF(A327&gt;=Inputs!$B$18,B327+D327,ROUND(IF(Inputs!$B$17=0,Inputs!$B$8*(1+Inputs!$B$19*Inputs!$B$20)/Inputs!$B$18,-PMT(Inputs!$B$17/12,Inputs!$B$18,Inputs!$B$8*(1+Inputs!$B$19*Inputs!$B$20))),2))))</f>
        <v>0</v>
      </c>
      <c r="G327" s="3">
        <f>IF(Inputs!$B$28&lt;&gt;"Ready to model","PENDING INPUTS",MIN(C327+E327,Inputs!$B$9))</f>
        <v>0</v>
      </c>
      <c r="H327" s="3">
        <f>IF(Inputs!$B$28&lt;&gt;"Ready to model","PENDING INPUTS",F327+G327)</f>
        <v>0</v>
      </c>
      <c r="I327" s="3">
        <f>IF(Inputs!$B$28&lt;&gt;"Ready to model","PENDING INPUTS",MAX(0,F327+G327-H327))</f>
        <v>0</v>
      </c>
      <c r="J327" s="3">
        <f>IF(Inputs!$B$28&lt;&gt;"Ready to model","PENDING INPUTS",IF(F327+G327&gt;H327,IF(F327+G327=0,0,H327*F327/(F327+G327)),MIN(B327+D327,F327+MAX(0,H327-F327-G327-IF((Inputs!$B$17)&lt;Inputs!$B$5,C327+E327-G327,0)))))</f>
        <v>0</v>
      </c>
      <c r="K327" s="3">
        <f>IF(Inputs!$B$28&lt;&gt;"Ready to model","PENDING INPUTS",MIN(C327+E327,MAX(0,H327-J327)))</f>
        <v>0</v>
      </c>
      <c r="L327" s="3">
        <f>IF(Inputs!$B$28&lt;&gt;"Ready to model","PENDING INPUTS",MAX(0,B327+D327-J327))</f>
        <v>0</v>
      </c>
      <c r="M327" s="3">
        <f>IF(Inputs!$B$28&lt;&gt;"Ready to model","PENDING INPUTS",MAX(0,C327+E327-K327))</f>
        <v>0</v>
      </c>
      <c r="N327" s="3">
        <f>IF(Inputs!$B$28&lt;&gt;"Ready to model","PENDING INPUTS",L327+M327)</f>
        <v>0</v>
      </c>
      <c r="O327" s="3">
        <f>IF(Inputs!$B$28&lt;&gt;"Ready to model","PENDING INPUTS",D327+E327+O326)</f>
        <v>4571.2099999999991</v>
      </c>
      <c r="P327" s="3">
        <f>IF(Inputs!$B$28&lt;&gt;"Ready to model","PENDING INPUTS",J327+K327+P326)</f>
        <v>14587.209999999995</v>
      </c>
    </row>
    <row r="328" spans="1:16" ht="27.95" customHeight="1" x14ac:dyDescent="0.25">
      <c r="A328">
        <v>324</v>
      </c>
      <c r="B328" s="3">
        <f>IF(Inputs!$B$28&lt;&gt;"Ready to model","PENDING INPUTS",L327)</f>
        <v>0</v>
      </c>
      <c r="C328" s="3">
        <f>IF(Inputs!$B$28&lt;&gt;"Ready to model","PENDING INPUTS",M327)</f>
        <v>0</v>
      </c>
      <c r="D328" s="3">
        <f>IF(Inputs!$B$28&lt;&gt;"Ready to model","PENDING INPUTS",ROUND(B328*(Inputs!$B$17)/12,2))</f>
        <v>0</v>
      </c>
      <c r="E328" s="3">
        <f>IF(Inputs!$B$28&lt;&gt;"Ready to model","PENDING INPUTS",ROUND(C328*Inputs!$B$5/12,2))</f>
        <v>0</v>
      </c>
      <c r="F328" s="3">
        <f>IF(Inputs!$B$28&lt;&gt;"Ready to model","PENDING INPUTS",MIN(B328+D328,IF(A328&gt;=Inputs!$B$18,B328+D328,ROUND(IF(Inputs!$B$17=0,Inputs!$B$8*(1+Inputs!$B$19*Inputs!$B$20)/Inputs!$B$18,-PMT(Inputs!$B$17/12,Inputs!$B$18,Inputs!$B$8*(1+Inputs!$B$19*Inputs!$B$20))),2))))</f>
        <v>0</v>
      </c>
      <c r="G328" s="3">
        <f>IF(Inputs!$B$28&lt;&gt;"Ready to model","PENDING INPUTS",MIN(C328+E328,Inputs!$B$9))</f>
        <v>0</v>
      </c>
      <c r="H328" s="3">
        <f>IF(Inputs!$B$28&lt;&gt;"Ready to model","PENDING INPUTS",F328+G328)</f>
        <v>0</v>
      </c>
      <c r="I328" s="3">
        <f>IF(Inputs!$B$28&lt;&gt;"Ready to model","PENDING INPUTS",MAX(0,F328+G328-H328))</f>
        <v>0</v>
      </c>
      <c r="J328" s="3">
        <f>IF(Inputs!$B$28&lt;&gt;"Ready to model","PENDING INPUTS",IF(F328+G328&gt;H328,IF(F328+G328=0,0,H328*F328/(F328+G328)),MIN(B328+D328,F328+MAX(0,H328-F328-G328-IF((Inputs!$B$17)&lt;Inputs!$B$5,C328+E328-G328,0)))))</f>
        <v>0</v>
      </c>
      <c r="K328" s="3">
        <f>IF(Inputs!$B$28&lt;&gt;"Ready to model","PENDING INPUTS",MIN(C328+E328,MAX(0,H328-J328)))</f>
        <v>0</v>
      </c>
      <c r="L328" s="3">
        <f>IF(Inputs!$B$28&lt;&gt;"Ready to model","PENDING INPUTS",MAX(0,B328+D328-J328))</f>
        <v>0</v>
      </c>
      <c r="M328" s="3">
        <f>IF(Inputs!$B$28&lt;&gt;"Ready to model","PENDING INPUTS",MAX(0,C328+E328-K328))</f>
        <v>0</v>
      </c>
      <c r="N328" s="3">
        <f>IF(Inputs!$B$28&lt;&gt;"Ready to model","PENDING INPUTS",L328+M328)</f>
        <v>0</v>
      </c>
      <c r="O328" s="3">
        <f>IF(Inputs!$B$28&lt;&gt;"Ready to model","PENDING INPUTS",D328+E328+O327)</f>
        <v>4571.2099999999991</v>
      </c>
      <c r="P328" s="3">
        <f>IF(Inputs!$B$28&lt;&gt;"Ready to model","PENDING INPUTS",J328+K328+P327)</f>
        <v>14587.209999999995</v>
      </c>
    </row>
    <row r="329" spans="1:16" ht="27.95" customHeight="1" x14ac:dyDescent="0.25">
      <c r="A329">
        <v>325</v>
      </c>
      <c r="B329" s="3">
        <f>IF(Inputs!$B$28&lt;&gt;"Ready to model","PENDING INPUTS",L328)</f>
        <v>0</v>
      </c>
      <c r="C329" s="3">
        <f>IF(Inputs!$B$28&lt;&gt;"Ready to model","PENDING INPUTS",M328)</f>
        <v>0</v>
      </c>
      <c r="D329" s="3">
        <f>IF(Inputs!$B$28&lt;&gt;"Ready to model","PENDING INPUTS",ROUND(B329*(Inputs!$B$17)/12,2))</f>
        <v>0</v>
      </c>
      <c r="E329" s="3">
        <f>IF(Inputs!$B$28&lt;&gt;"Ready to model","PENDING INPUTS",ROUND(C329*Inputs!$B$5/12,2))</f>
        <v>0</v>
      </c>
      <c r="F329" s="3">
        <f>IF(Inputs!$B$28&lt;&gt;"Ready to model","PENDING INPUTS",MIN(B329+D329,IF(A329&gt;=Inputs!$B$18,B329+D329,ROUND(IF(Inputs!$B$17=0,Inputs!$B$8*(1+Inputs!$B$19*Inputs!$B$20)/Inputs!$B$18,-PMT(Inputs!$B$17/12,Inputs!$B$18,Inputs!$B$8*(1+Inputs!$B$19*Inputs!$B$20))),2))))</f>
        <v>0</v>
      </c>
      <c r="G329" s="3">
        <f>IF(Inputs!$B$28&lt;&gt;"Ready to model","PENDING INPUTS",MIN(C329+E329,Inputs!$B$9))</f>
        <v>0</v>
      </c>
      <c r="H329" s="3">
        <f>IF(Inputs!$B$28&lt;&gt;"Ready to model","PENDING INPUTS",F329+G329)</f>
        <v>0</v>
      </c>
      <c r="I329" s="3">
        <f>IF(Inputs!$B$28&lt;&gt;"Ready to model","PENDING INPUTS",MAX(0,F329+G329-H329))</f>
        <v>0</v>
      </c>
      <c r="J329" s="3">
        <f>IF(Inputs!$B$28&lt;&gt;"Ready to model","PENDING INPUTS",IF(F329+G329&gt;H329,IF(F329+G329=0,0,H329*F329/(F329+G329)),MIN(B329+D329,F329+MAX(0,H329-F329-G329-IF((Inputs!$B$17)&lt;Inputs!$B$5,C329+E329-G329,0)))))</f>
        <v>0</v>
      </c>
      <c r="K329" s="3">
        <f>IF(Inputs!$B$28&lt;&gt;"Ready to model","PENDING INPUTS",MIN(C329+E329,MAX(0,H329-J329)))</f>
        <v>0</v>
      </c>
      <c r="L329" s="3">
        <f>IF(Inputs!$B$28&lt;&gt;"Ready to model","PENDING INPUTS",MAX(0,B329+D329-J329))</f>
        <v>0</v>
      </c>
      <c r="M329" s="3">
        <f>IF(Inputs!$B$28&lt;&gt;"Ready to model","PENDING INPUTS",MAX(0,C329+E329-K329))</f>
        <v>0</v>
      </c>
      <c r="N329" s="3">
        <f>IF(Inputs!$B$28&lt;&gt;"Ready to model","PENDING INPUTS",L329+M329)</f>
        <v>0</v>
      </c>
      <c r="O329" s="3">
        <f>IF(Inputs!$B$28&lt;&gt;"Ready to model","PENDING INPUTS",D329+E329+O328)</f>
        <v>4571.2099999999991</v>
      </c>
      <c r="P329" s="3">
        <f>IF(Inputs!$B$28&lt;&gt;"Ready to model","PENDING INPUTS",J329+K329+P328)</f>
        <v>14587.209999999995</v>
      </c>
    </row>
    <row r="330" spans="1:16" ht="27.95" customHeight="1" x14ac:dyDescent="0.25">
      <c r="A330">
        <v>326</v>
      </c>
      <c r="B330" s="3">
        <f>IF(Inputs!$B$28&lt;&gt;"Ready to model","PENDING INPUTS",L329)</f>
        <v>0</v>
      </c>
      <c r="C330" s="3">
        <f>IF(Inputs!$B$28&lt;&gt;"Ready to model","PENDING INPUTS",M329)</f>
        <v>0</v>
      </c>
      <c r="D330" s="3">
        <f>IF(Inputs!$B$28&lt;&gt;"Ready to model","PENDING INPUTS",ROUND(B330*(Inputs!$B$17)/12,2))</f>
        <v>0</v>
      </c>
      <c r="E330" s="3">
        <f>IF(Inputs!$B$28&lt;&gt;"Ready to model","PENDING INPUTS",ROUND(C330*Inputs!$B$5/12,2))</f>
        <v>0</v>
      </c>
      <c r="F330" s="3">
        <f>IF(Inputs!$B$28&lt;&gt;"Ready to model","PENDING INPUTS",MIN(B330+D330,IF(A330&gt;=Inputs!$B$18,B330+D330,ROUND(IF(Inputs!$B$17=0,Inputs!$B$8*(1+Inputs!$B$19*Inputs!$B$20)/Inputs!$B$18,-PMT(Inputs!$B$17/12,Inputs!$B$18,Inputs!$B$8*(1+Inputs!$B$19*Inputs!$B$20))),2))))</f>
        <v>0</v>
      </c>
      <c r="G330" s="3">
        <f>IF(Inputs!$B$28&lt;&gt;"Ready to model","PENDING INPUTS",MIN(C330+E330,Inputs!$B$9))</f>
        <v>0</v>
      </c>
      <c r="H330" s="3">
        <f>IF(Inputs!$B$28&lt;&gt;"Ready to model","PENDING INPUTS",F330+G330)</f>
        <v>0</v>
      </c>
      <c r="I330" s="3">
        <f>IF(Inputs!$B$28&lt;&gt;"Ready to model","PENDING INPUTS",MAX(0,F330+G330-H330))</f>
        <v>0</v>
      </c>
      <c r="J330" s="3">
        <f>IF(Inputs!$B$28&lt;&gt;"Ready to model","PENDING INPUTS",IF(F330+G330&gt;H330,IF(F330+G330=0,0,H330*F330/(F330+G330)),MIN(B330+D330,F330+MAX(0,H330-F330-G330-IF((Inputs!$B$17)&lt;Inputs!$B$5,C330+E330-G330,0)))))</f>
        <v>0</v>
      </c>
      <c r="K330" s="3">
        <f>IF(Inputs!$B$28&lt;&gt;"Ready to model","PENDING INPUTS",MIN(C330+E330,MAX(0,H330-J330)))</f>
        <v>0</v>
      </c>
      <c r="L330" s="3">
        <f>IF(Inputs!$B$28&lt;&gt;"Ready to model","PENDING INPUTS",MAX(0,B330+D330-J330))</f>
        <v>0</v>
      </c>
      <c r="M330" s="3">
        <f>IF(Inputs!$B$28&lt;&gt;"Ready to model","PENDING INPUTS",MAX(0,C330+E330-K330))</f>
        <v>0</v>
      </c>
      <c r="N330" s="3">
        <f>IF(Inputs!$B$28&lt;&gt;"Ready to model","PENDING INPUTS",L330+M330)</f>
        <v>0</v>
      </c>
      <c r="O330" s="3">
        <f>IF(Inputs!$B$28&lt;&gt;"Ready to model","PENDING INPUTS",D330+E330+O329)</f>
        <v>4571.2099999999991</v>
      </c>
      <c r="P330" s="3">
        <f>IF(Inputs!$B$28&lt;&gt;"Ready to model","PENDING INPUTS",J330+K330+P329)</f>
        <v>14587.209999999995</v>
      </c>
    </row>
    <row r="331" spans="1:16" ht="27.95" customHeight="1" x14ac:dyDescent="0.25">
      <c r="A331">
        <v>327</v>
      </c>
      <c r="B331" s="3">
        <f>IF(Inputs!$B$28&lt;&gt;"Ready to model","PENDING INPUTS",L330)</f>
        <v>0</v>
      </c>
      <c r="C331" s="3">
        <f>IF(Inputs!$B$28&lt;&gt;"Ready to model","PENDING INPUTS",M330)</f>
        <v>0</v>
      </c>
      <c r="D331" s="3">
        <f>IF(Inputs!$B$28&lt;&gt;"Ready to model","PENDING INPUTS",ROUND(B331*(Inputs!$B$17)/12,2))</f>
        <v>0</v>
      </c>
      <c r="E331" s="3">
        <f>IF(Inputs!$B$28&lt;&gt;"Ready to model","PENDING INPUTS",ROUND(C331*Inputs!$B$5/12,2))</f>
        <v>0</v>
      </c>
      <c r="F331" s="3">
        <f>IF(Inputs!$B$28&lt;&gt;"Ready to model","PENDING INPUTS",MIN(B331+D331,IF(A331&gt;=Inputs!$B$18,B331+D331,ROUND(IF(Inputs!$B$17=0,Inputs!$B$8*(1+Inputs!$B$19*Inputs!$B$20)/Inputs!$B$18,-PMT(Inputs!$B$17/12,Inputs!$B$18,Inputs!$B$8*(1+Inputs!$B$19*Inputs!$B$20))),2))))</f>
        <v>0</v>
      </c>
      <c r="G331" s="3">
        <f>IF(Inputs!$B$28&lt;&gt;"Ready to model","PENDING INPUTS",MIN(C331+E331,Inputs!$B$9))</f>
        <v>0</v>
      </c>
      <c r="H331" s="3">
        <f>IF(Inputs!$B$28&lt;&gt;"Ready to model","PENDING INPUTS",F331+G331)</f>
        <v>0</v>
      </c>
      <c r="I331" s="3">
        <f>IF(Inputs!$B$28&lt;&gt;"Ready to model","PENDING INPUTS",MAX(0,F331+G331-H331))</f>
        <v>0</v>
      </c>
      <c r="J331" s="3">
        <f>IF(Inputs!$B$28&lt;&gt;"Ready to model","PENDING INPUTS",IF(F331+G331&gt;H331,IF(F331+G331=0,0,H331*F331/(F331+G331)),MIN(B331+D331,F331+MAX(0,H331-F331-G331-IF((Inputs!$B$17)&lt;Inputs!$B$5,C331+E331-G331,0)))))</f>
        <v>0</v>
      </c>
      <c r="K331" s="3">
        <f>IF(Inputs!$B$28&lt;&gt;"Ready to model","PENDING INPUTS",MIN(C331+E331,MAX(0,H331-J331)))</f>
        <v>0</v>
      </c>
      <c r="L331" s="3">
        <f>IF(Inputs!$B$28&lt;&gt;"Ready to model","PENDING INPUTS",MAX(0,B331+D331-J331))</f>
        <v>0</v>
      </c>
      <c r="M331" s="3">
        <f>IF(Inputs!$B$28&lt;&gt;"Ready to model","PENDING INPUTS",MAX(0,C331+E331-K331))</f>
        <v>0</v>
      </c>
      <c r="N331" s="3">
        <f>IF(Inputs!$B$28&lt;&gt;"Ready to model","PENDING INPUTS",L331+M331)</f>
        <v>0</v>
      </c>
      <c r="O331" s="3">
        <f>IF(Inputs!$B$28&lt;&gt;"Ready to model","PENDING INPUTS",D331+E331+O330)</f>
        <v>4571.2099999999991</v>
      </c>
      <c r="P331" s="3">
        <f>IF(Inputs!$B$28&lt;&gt;"Ready to model","PENDING INPUTS",J331+K331+P330)</f>
        <v>14587.209999999995</v>
      </c>
    </row>
    <row r="332" spans="1:16" ht="27.95" customHeight="1" x14ac:dyDescent="0.25">
      <c r="A332">
        <v>328</v>
      </c>
      <c r="B332" s="3">
        <f>IF(Inputs!$B$28&lt;&gt;"Ready to model","PENDING INPUTS",L331)</f>
        <v>0</v>
      </c>
      <c r="C332" s="3">
        <f>IF(Inputs!$B$28&lt;&gt;"Ready to model","PENDING INPUTS",M331)</f>
        <v>0</v>
      </c>
      <c r="D332" s="3">
        <f>IF(Inputs!$B$28&lt;&gt;"Ready to model","PENDING INPUTS",ROUND(B332*(Inputs!$B$17)/12,2))</f>
        <v>0</v>
      </c>
      <c r="E332" s="3">
        <f>IF(Inputs!$B$28&lt;&gt;"Ready to model","PENDING INPUTS",ROUND(C332*Inputs!$B$5/12,2))</f>
        <v>0</v>
      </c>
      <c r="F332" s="3">
        <f>IF(Inputs!$B$28&lt;&gt;"Ready to model","PENDING INPUTS",MIN(B332+D332,IF(A332&gt;=Inputs!$B$18,B332+D332,ROUND(IF(Inputs!$B$17=0,Inputs!$B$8*(1+Inputs!$B$19*Inputs!$B$20)/Inputs!$B$18,-PMT(Inputs!$B$17/12,Inputs!$B$18,Inputs!$B$8*(1+Inputs!$B$19*Inputs!$B$20))),2))))</f>
        <v>0</v>
      </c>
      <c r="G332" s="3">
        <f>IF(Inputs!$B$28&lt;&gt;"Ready to model","PENDING INPUTS",MIN(C332+E332,Inputs!$B$9))</f>
        <v>0</v>
      </c>
      <c r="H332" s="3">
        <f>IF(Inputs!$B$28&lt;&gt;"Ready to model","PENDING INPUTS",F332+G332)</f>
        <v>0</v>
      </c>
      <c r="I332" s="3">
        <f>IF(Inputs!$B$28&lt;&gt;"Ready to model","PENDING INPUTS",MAX(0,F332+G332-H332))</f>
        <v>0</v>
      </c>
      <c r="J332" s="3">
        <f>IF(Inputs!$B$28&lt;&gt;"Ready to model","PENDING INPUTS",IF(F332+G332&gt;H332,IF(F332+G332=0,0,H332*F332/(F332+G332)),MIN(B332+D332,F332+MAX(0,H332-F332-G332-IF((Inputs!$B$17)&lt;Inputs!$B$5,C332+E332-G332,0)))))</f>
        <v>0</v>
      </c>
      <c r="K332" s="3">
        <f>IF(Inputs!$B$28&lt;&gt;"Ready to model","PENDING INPUTS",MIN(C332+E332,MAX(0,H332-J332)))</f>
        <v>0</v>
      </c>
      <c r="L332" s="3">
        <f>IF(Inputs!$B$28&lt;&gt;"Ready to model","PENDING INPUTS",MAX(0,B332+D332-J332))</f>
        <v>0</v>
      </c>
      <c r="M332" s="3">
        <f>IF(Inputs!$B$28&lt;&gt;"Ready to model","PENDING INPUTS",MAX(0,C332+E332-K332))</f>
        <v>0</v>
      </c>
      <c r="N332" s="3">
        <f>IF(Inputs!$B$28&lt;&gt;"Ready to model","PENDING INPUTS",L332+M332)</f>
        <v>0</v>
      </c>
      <c r="O332" s="3">
        <f>IF(Inputs!$B$28&lt;&gt;"Ready to model","PENDING INPUTS",D332+E332+O331)</f>
        <v>4571.2099999999991</v>
      </c>
      <c r="P332" s="3">
        <f>IF(Inputs!$B$28&lt;&gt;"Ready to model","PENDING INPUTS",J332+K332+P331)</f>
        <v>14587.209999999995</v>
      </c>
    </row>
    <row r="333" spans="1:16" ht="27.95" customHeight="1" x14ac:dyDescent="0.25">
      <c r="A333">
        <v>329</v>
      </c>
      <c r="B333" s="3">
        <f>IF(Inputs!$B$28&lt;&gt;"Ready to model","PENDING INPUTS",L332)</f>
        <v>0</v>
      </c>
      <c r="C333" s="3">
        <f>IF(Inputs!$B$28&lt;&gt;"Ready to model","PENDING INPUTS",M332)</f>
        <v>0</v>
      </c>
      <c r="D333" s="3">
        <f>IF(Inputs!$B$28&lt;&gt;"Ready to model","PENDING INPUTS",ROUND(B333*(Inputs!$B$17)/12,2))</f>
        <v>0</v>
      </c>
      <c r="E333" s="3">
        <f>IF(Inputs!$B$28&lt;&gt;"Ready to model","PENDING INPUTS",ROUND(C333*Inputs!$B$5/12,2))</f>
        <v>0</v>
      </c>
      <c r="F333" s="3">
        <f>IF(Inputs!$B$28&lt;&gt;"Ready to model","PENDING INPUTS",MIN(B333+D333,IF(A333&gt;=Inputs!$B$18,B333+D333,ROUND(IF(Inputs!$B$17=0,Inputs!$B$8*(1+Inputs!$B$19*Inputs!$B$20)/Inputs!$B$18,-PMT(Inputs!$B$17/12,Inputs!$B$18,Inputs!$B$8*(1+Inputs!$B$19*Inputs!$B$20))),2))))</f>
        <v>0</v>
      </c>
      <c r="G333" s="3">
        <f>IF(Inputs!$B$28&lt;&gt;"Ready to model","PENDING INPUTS",MIN(C333+E333,Inputs!$B$9))</f>
        <v>0</v>
      </c>
      <c r="H333" s="3">
        <f>IF(Inputs!$B$28&lt;&gt;"Ready to model","PENDING INPUTS",F333+G333)</f>
        <v>0</v>
      </c>
      <c r="I333" s="3">
        <f>IF(Inputs!$B$28&lt;&gt;"Ready to model","PENDING INPUTS",MAX(0,F333+G333-H333))</f>
        <v>0</v>
      </c>
      <c r="J333" s="3">
        <f>IF(Inputs!$B$28&lt;&gt;"Ready to model","PENDING INPUTS",IF(F333+G333&gt;H333,IF(F333+G333=0,0,H333*F333/(F333+G333)),MIN(B333+D333,F333+MAX(0,H333-F333-G333-IF((Inputs!$B$17)&lt;Inputs!$B$5,C333+E333-G333,0)))))</f>
        <v>0</v>
      </c>
      <c r="K333" s="3">
        <f>IF(Inputs!$B$28&lt;&gt;"Ready to model","PENDING INPUTS",MIN(C333+E333,MAX(0,H333-J333)))</f>
        <v>0</v>
      </c>
      <c r="L333" s="3">
        <f>IF(Inputs!$B$28&lt;&gt;"Ready to model","PENDING INPUTS",MAX(0,B333+D333-J333))</f>
        <v>0</v>
      </c>
      <c r="M333" s="3">
        <f>IF(Inputs!$B$28&lt;&gt;"Ready to model","PENDING INPUTS",MAX(0,C333+E333-K333))</f>
        <v>0</v>
      </c>
      <c r="N333" s="3">
        <f>IF(Inputs!$B$28&lt;&gt;"Ready to model","PENDING INPUTS",L333+M333)</f>
        <v>0</v>
      </c>
      <c r="O333" s="3">
        <f>IF(Inputs!$B$28&lt;&gt;"Ready to model","PENDING INPUTS",D333+E333+O332)</f>
        <v>4571.2099999999991</v>
      </c>
      <c r="P333" s="3">
        <f>IF(Inputs!$B$28&lt;&gt;"Ready to model","PENDING INPUTS",J333+K333+P332)</f>
        <v>14587.209999999995</v>
      </c>
    </row>
    <row r="334" spans="1:16" ht="27.95" customHeight="1" x14ac:dyDescent="0.25">
      <c r="A334">
        <v>330</v>
      </c>
      <c r="B334" s="3">
        <f>IF(Inputs!$B$28&lt;&gt;"Ready to model","PENDING INPUTS",L333)</f>
        <v>0</v>
      </c>
      <c r="C334" s="3">
        <f>IF(Inputs!$B$28&lt;&gt;"Ready to model","PENDING INPUTS",M333)</f>
        <v>0</v>
      </c>
      <c r="D334" s="3">
        <f>IF(Inputs!$B$28&lt;&gt;"Ready to model","PENDING INPUTS",ROUND(B334*(Inputs!$B$17)/12,2))</f>
        <v>0</v>
      </c>
      <c r="E334" s="3">
        <f>IF(Inputs!$B$28&lt;&gt;"Ready to model","PENDING INPUTS",ROUND(C334*Inputs!$B$5/12,2))</f>
        <v>0</v>
      </c>
      <c r="F334" s="3">
        <f>IF(Inputs!$B$28&lt;&gt;"Ready to model","PENDING INPUTS",MIN(B334+D334,IF(A334&gt;=Inputs!$B$18,B334+D334,ROUND(IF(Inputs!$B$17=0,Inputs!$B$8*(1+Inputs!$B$19*Inputs!$B$20)/Inputs!$B$18,-PMT(Inputs!$B$17/12,Inputs!$B$18,Inputs!$B$8*(1+Inputs!$B$19*Inputs!$B$20))),2))))</f>
        <v>0</v>
      </c>
      <c r="G334" s="3">
        <f>IF(Inputs!$B$28&lt;&gt;"Ready to model","PENDING INPUTS",MIN(C334+E334,Inputs!$B$9))</f>
        <v>0</v>
      </c>
      <c r="H334" s="3">
        <f>IF(Inputs!$B$28&lt;&gt;"Ready to model","PENDING INPUTS",F334+G334)</f>
        <v>0</v>
      </c>
      <c r="I334" s="3">
        <f>IF(Inputs!$B$28&lt;&gt;"Ready to model","PENDING INPUTS",MAX(0,F334+G334-H334))</f>
        <v>0</v>
      </c>
      <c r="J334" s="3">
        <f>IF(Inputs!$B$28&lt;&gt;"Ready to model","PENDING INPUTS",IF(F334+G334&gt;H334,IF(F334+G334=0,0,H334*F334/(F334+G334)),MIN(B334+D334,F334+MAX(0,H334-F334-G334-IF((Inputs!$B$17)&lt;Inputs!$B$5,C334+E334-G334,0)))))</f>
        <v>0</v>
      </c>
      <c r="K334" s="3">
        <f>IF(Inputs!$B$28&lt;&gt;"Ready to model","PENDING INPUTS",MIN(C334+E334,MAX(0,H334-J334)))</f>
        <v>0</v>
      </c>
      <c r="L334" s="3">
        <f>IF(Inputs!$B$28&lt;&gt;"Ready to model","PENDING INPUTS",MAX(0,B334+D334-J334))</f>
        <v>0</v>
      </c>
      <c r="M334" s="3">
        <f>IF(Inputs!$B$28&lt;&gt;"Ready to model","PENDING INPUTS",MAX(0,C334+E334-K334))</f>
        <v>0</v>
      </c>
      <c r="N334" s="3">
        <f>IF(Inputs!$B$28&lt;&gt;"Ready to model","PENDING INPUTS",L334+M334)</f>
        <v>0</v>
      </c>
      <c r="O334" s="3">
        <f>IF(Inputs!$B$28&lt;&gt;"Ready to model","PENDING INPUTS",D334+E334+O333)</f>
        <v>4571.2099999999991</v>
      </c>
      <c r="P334" s="3">
        <f>IF(Inputs!$B$28&lt;&gt;"Ready to model","PENDING INPUTS",J334+K334+P333)</f>
        <v>14587.209999999995</v>
      </c>
    </row>
    <row r="335" spans="1:16" ht="27.95" customHeight="1" x14ac:dyDescent="0.25">
      <c r="A335">
        <v>331</v>
      </c>
      <c r="B335" s="3">
        <f>IF(Inputs!$B$28&lt;&gt;"Ready to model","PENDING INPUTS",L334)</f>
        <v>0</v>
      </c>
      <c r="C335" s="3">
        <f>IF(Inputs!$B$28&lt;&gt;"Ready to model","PENDING INPUTS",M334)</f>
        <v>0</v>
      </c>
      <c r="D335" s="3">
        <f>IF(Inputs!$B$28&lt;&gt;"Ready to model","PENDING INPUTS",ROUND(B335*(Inputs!$B$17)/12,2))</f>
        <v>0</v>
      </c>
      <c r="E335" s="3">
        <f>IF(Inputs!$B$28&lt;&gt;"Ready to model","PENDING INPUTS",ROUND(C335*Inputs!$B$5/12,2))</f>
        <v>0</v>
      </c>
      <c r="F335" s="3">
        <f>IF(Inputs!$B$28&lt;&gt;"Ready to model","PENDING INPUTS",MIN(B335+D335,IF(A335&gt;=Inputs!$B$18,B335+D335,ROUND(IF(Inputs!$B$17=0,Inputs!$B$8*(1+Inputs!$B$19*Inputs!$B$20)/Inputs!$B$18,-PMT(Inputs!$B$17/12,Inputs!$B$18,Inputs!$B$8*(1+Inputs!$B$19*Inputs!$B$20))),2))))</f>
        <v>0</v>
      </c>
      <c r="G335" s="3">
        <f>IF(Inputs!$B$28&lt;&gt;"Ready to model","PENDING INPUTS",MIN(C335+E335,Inputs!$B$9))</f>
        <v>0</v>
      </c>
      <c r="H335" s="3">
        <f>IF(Inputs!$B$28&lt;&gt;"Ready to model","PENDING INPUTS",F335+G335)</f>
        <v>0</v>
      </c>
      <c r="I335" s="3">
        <f>IF(Inputs!$B$28&lt;&gt;"Ready to model","PENDING INPUTS",MAX(0,F335+G335-H335))</f>
        <v>0</v>
      </c>
      <c r="J335" s="3">
        <f>IF(Inputs!$B$28&lt;&gt;"Ready to model","PENDING INPUTS",IF(F335+G335&gt;H335,IF(F335+G335=0,0,H335*F335/(F335+G335)),MIN(B335+D335,F335+MAX(0,H335-F335-G335-IF((Inputs!$B$17)&lt;Inputs!$B$5,C335+E335-G335,0)))))</f>
        <v>0</v>
      </c>
      <c r="K335" s="3">
        <f>IF(Inputs!$B$28&lt;&gt;"Ready to model","PENDING INPUTS",MIN(C335+E335,MAX(0,H335-J335)))</f>
        <v>0</v>
      </c>
      <c r="L335" s="3">
        <f>IF(Inputs!$B$28&lt;&gt;"Ready to model","PENDING INPUTS",MAX(0,B335+D335-J335))</f>
        <v>0</v>
      </c>
      <c r="M335" s="3">
        <f>IF(Inputs!$B$28&lt;&gt;"Ready to model","PENDING INPUTS",MAX(0,C335+E335-K335))</f>
        <v>0</v>
      </c>
      <c r="N335" s="3">
        <f>IF(Inputs!$B$28&lt;&gt;"Ready to model","PENDING INPUTS",L335+M335)</f>
        <v>0</v>
      </c>
      <c r="O335" s="3">
        <f>IF(Inputs!$B$28&lt;&gt;"Ready to model","PENDING INPUTS",D335+E335+O334)</f>
        <v>4571.2099999999991</v>
      </c>
      <c r="P335" s="3">
        <f>IF(Inputs!$B$28&lt;&gt;"Ready to model","PENDING INPUTS",J335+K335+P334)</f>
        <v>14587.209999999995</v>
      </c>
    </row>
    <row r="336" spans="1:16" ht="27.95" customHeight="1" x14ac:dyDescent="0.25">
      <c r="A336">
        <v>332</v>
      </c>
      <c r="B336" s="3">
        <f>IF(Inputs!$B$28&lt;&gt;"Ready to model","PENDING INPUTS",L335)</f>
        <v>0</v>
      </c>
      <c r="C336" s="3">
        <f>IF(Inputs!$B$28&lt;&gt;"Ready to model","PENDING INPUTS",M335)</f>
        <v>0</v>
      </c>
      <c r="D336" s="3">
        <f>IF(Inputs!$B$28&lt;&gt;"Ready to model","PENDING INPUTS",ROUND(B336*(Inputs!$B$17)/12,2))</f>
        <v>0</v>
      </c>
      <c r="E336" s="3">
        <f>IF(Inputs!$B$28&lt;&gt;"Ready to model","PENDING INPUTS",ROUND(C336*Inputs!$B$5/12,2))</f>
        <v>0</v>
      </c>
      <c r="F336" s="3">
        <f>IF(Inputs!$B$28&lt;&gt;"Ready to model","PENDING INPUTS",MIN(B336+D336,IF(A336&gt;=Inputs!$B$18,B336+D336,ROUND(IF(Inputs!$B$17=0,Inputs!$B$8*(1+Inputs!$B$19*Inputs!$B$20)/Inputs!$B$18,-PMT(Inputs!$B$17/12,Inputs!$B$18,Inputs!$B$8*(1+Inputs!$B$19*Inputs!$B$20))),2))))</f>
        <v>0</v>
      </c>
      <c r="G336" s="3">
        <f>IF(Inputs!$B$28&lt;&gt;"Ready to model","PENDING INPUTS",MIN(C336+E336,Inputs!$B$9))</f>
        <v>0</v>
      </c>
      <c r="H336" s="3">
        <f>IF(Inputs!$B$28&lt;&gt;"Ready to model","PENDING INPUTS",F336+G336)</f>
        <v>0</v>
      </c>
      <c r="I336" s="3">
        <f>IF(Inputs!$B$28&lt;&gt;"Ready to model","PENDING INPUTS",MAX(0,F336+G336-H336))</f>
        <v>0</v>
      </c>
      <c r="J336" s="3">
        <f>IF(Inputs!$B$28&lt;&gt;"Ready to model","PENDING INPUTS",IF(F336+G336&gt;H336,IF(F336+G336=0,0,H336*F336/(F336+G336)),MIN(B336+D336,F336+MAX(0,H336-F336-G336-IF((Inputs!$B$17)&lt;Inputs!$B$5,C336+E336-G336,0)))))</f>
        <v>0</v>
      </c>
      <c r="K336" s="3">
        <f>IF(Inputs!$B$28&lt;&gt;"Ready to model","PENDING INPUTS",MIN(C336+E336,MAX(0,H336-J336)))</f>
        <v>0</v>
      </c>
      <c r="L336" s="3">
        <f>IF(Inputs!$B$28&lt;&gt;"Ready to model","PENDING INPUTS",MAX(0,B336+D336-J336))</f>
        <v>0</v>
      </c>
      <c r="M336" s="3">
        <f>IF(Inputs!$B$28&lt;&gt;"Ready to model","PENDING INPUTS",MAX(0,C336+E336-K336))</f>
        <v>0</v>
      </c>
      <c r="N336" s="3">
        <f>IF(Inputs!$B$28&lt;&gt;"Ready to model","PENDING INPUTS",L336+M336)</f>
        <v>0</v>
      </c>
      <c r="O336" s="3">
        <f>IF(Inputs!$B$28&lt;&gt;"Ready to model","PENDING INPUTS",D336+E336+O335)</f>
        <v>4571.2099999999991</v>
      </c>
      <c r="P336" s="3">
        <f>IF(Inputs!$B$28&lt;&gt;"Ready to model","PENDING INPUTS",J336+K336+P335)</f>
        <v>14587.209999999995</v>
      </c>
    </row>
    <row r="337" spans="1:16" ht="27.95" customHeight="1" x14ac:dyDescent="0.25">
      <c r="A337">
        <v>333</v>
      </c>
      <c r="B337" s="3">
        <f>IF(Inputs!$B$28&lt;&gt;"Ready to model","PENDING INPUTS",L336)</f>
        <v>0</v>
      </c>
      <c r="C337" s="3">
        <f>IF(Inputs!$B$28&lt;&gt;"Ready to model","PENDING INPUTS",M336)</f>
        <v>0</v>
      </c>
      <c r="D337" s="3">
        <f>IF(Inputs!$B$28&lt;&gt;"Ready to model","PENDING INPUTS",ROUND(B337*(Inputs!$B$17)/12,2))</f>
        <v>0</v>
      </c>
      <c r="E337" s="3">
        <f>IF(Inputs!$B$28&lt;&gt;"Ready to model","PENDING INPUTS",ROUND(C337*Inputs!$B$5/12,2))</f>
        <v>0</v>
      </c>
      <c r="F337" s="3">
        <f>IF(Inputs!$B$28&lt;&gt;"Ready to model","PENDING INPUTS",MIN(B337+D337,IF(A337&gt;=Inputs!$B$18,B337+D337,ROUND(IF(Inputs!$B$17=0,Inputs!$B$8*(1+Inputs!$B$19*Inputs!$B$20)/Inputs!$B$18,-PMT(Inputs!$B$17/12,Inputs!$B$18,Inputs!$B$8*(1+Inputs!$B$19*Inputs!$B$20))),2))))</f>
        <v>0</v>
      </c>
      <c r="G337" s="3">
        <f>IF(Inputs!$B$28&lt;&gt;"Ready to model","PENDING INPUTS",MIN(C337+E337,Inputs!$B$9))</f>
        <v>0</v>
      </c>
      <c r="H337" s="3">
        <f>IF(Inputs!$B$28&lt;&gt;"Ready to model","PENDING INPUTS",F337+G337)</f>
        <v>0</v>
      </c>
      <c r="I337" s="3">
        <f>IF(Inputs!$B$28&lt;&gt;"Ready to model","PENDING INPUTS",MAX(0,F337+G337-H337))</f>
        <v>0</v>
      </c>
      <c r="J337" s="3">
        <f>IF(Inputs!$B$28&lt;&gt;"Ready to model","PENDING INPUTS",IF(F337+G337&gt;H337,IF(F337+G337=0,0,H337*F337/(F337+G337)),MIN(B337+D337,F337+MAX(0,H337-F337-G337-IF((Inputs!$B$17)&lt;Inputs!$B$5,C337+E337-G337,0)))))</f>
        <v>0</v>
      </c>
      <c r="K337" s="3">
        <f>IF(Inputs!$B$28&lt;&gt;"Ready to model","PENDING INPUTS",MIN(C337+E337,MAX(0,H337-J337)))</f>
        <v>0</v>
      </c>
      <c r="L337" s="3">
        <f>IF(Inputs!$B$28&lt;&gt;"Ready to model","PENDING INPUTS",MAX(0,B337+D337-J337))</f>
        <v>0</v>
      </c>
      <c r="M337" s="3">
        <f>IF(Inputs!$B$28&lt;&gt;"Ready to model","PENDING INPUTS",MAX(0,C337+E337-K337))</f>
        <v>0</v>
      </c>
      <c r="N337" s="3">
        <f>IF(Inputs!$B$28&lt;&gt;"Ready to model","PENDING INPUTS",L337+M337)</f>
        <v>0</v>
      </c>
      <c r="O337" s="3">
        <f>IF(Inputs!$B$28&lt;&gt;"Ready to model","PENDING INPUTS",D337+E337+O336)</f>
        <v>4571.2099999999991</v>
      </c>
      <c r="P337" s="3">
        <f>IF(Inputs!$B$28&lt;&gt;"Ready to model","PENDING INPUTS",J337+K337+P336)</f>
        <v>14587.209999999995</v>
      </c>
    </row>
    <row r="338" spans="1:16" ht="27.95" customHeight="1" x14ac:dyDescent="0.25">
      <c r="A338">
        <v>334</v>
      </c>
      <c r="B338" s="3">
        <f>IF(Inputs!$B$28&lt;&gt;"Ready to model","PENDING INPUTS",L337)</f>
        <v>0</v>
      </c>
      <c r="C338" s="3">
        <f>IF(Inputs!$B$28&lt;&gt;"Ready to model","PENDING INPUTS",M337)</f>
        <v>0</v>
      </c>
      <c r="D338" s="3">
        <f>IF(Inputs!$B$28&lt;&gt;"Ready to model","PENDING INPUTS",ROUND(B338*(Inputs!$B$17)/12,2))</f>
        <v>0</v>
      </c>
      <c r="E338" s="3">
        <f>IF(Inputs!$B$28&lt;&gt;"Ready to model","PENDING INPUTS",ROUND(C338*Inputs!$B$5/12,2))</f>
        <v>0</v>
      </c>
      <c r="F338" s="3">
        <f>IF(Inputs!$B$28&lt;&gt;"Ready to model","PENDING INPUTS",MIN(B338+D338,IF(A338&gt;=Inputs!$B$18,B338+D338,ROUND(IF(Inputs!$B$17=0,Inputs!$B$8*(1+Inputs!$B$19*Inputs!$B$20)/Inputs!$B$18,-PMT(Inputs!$B$17/12,Inputs!$B$18,Inputs!$B$8*(1+Inputs!$B$19*Inputs!$B$20))),2))))</f>
        <v>0</v>
      </c>
      <c r="G338" s="3">
        <f>IF(Inputs!$B$28&lt;&gt;"Ready to model","PENDING INPUTS",MIN(C338+E338,Inputs!$B$9))</f>
        <v>0</v>
      </c>
      <c r="H338" s="3">
        <f>IF(Inputs!$B$28&lt;&gt;"Ready to model","PENDING INPUTS",F338+G338)</f>
        <v>0</v>
      </c>
      <c r="I338" s="3">
        <f>IF(Inputs!$B$28&lt;&gt;"Ready to model","PENDING INPUTS",MAX(0,F338+G338-H338))</f>
        <v>0</v>
      </c>
      <c r="J338" s="3">
        <f>IF(Inputs!$B$28&lt;&gt;"Ready to model","PENDING INPUTS",IF(F338+G338&gt;H338,IF(F338+G338=0,0,H338*F338/(F338+G338)),MIN(B338+D338,F338+MAX(0,H338-F338-G338-IF((Inputs!$B$17)&lt;Inputs!$B$5,C338+E338-G338,0)))))</f>
        <v>0</v>
      </c>
      <c r="K338" s="3">
        <f>IF(Inputs!$B$28&lt;&gt;"Ready to model","PENDING INPUTS",MIN(C338+E338,MAX(0,H338-J338)))</f>
        <v>0</v>
      </c>
      <c r="L338" s="3">
        <f>IF(Inputs!$B$28&lt;&gt;"Ready to model","PENDING INPUTS",MAX(0,B338+D338-J338))</f>
        <v>0</v>
      </c>
      <c r="M338" s="3">
        <f>IF(Inputs!$B$28&lt;&gt;"Ready to model","PENDING INPUTS",MAX(0,C338+E338-K338))</f>
        <v>0</v>
      </c>
      <c r="N338" s="3">
        <f>IF(Inputs!$B$28&lt;&gt;"Ready to model","PENDING INPUTS",L338+M338)</f>
        <v>0</v>
      </c>
      <c r="O338" s="3">
        <f>IF(Inputs!$B$28&lt;&gt;"Ready to model","PENDING INPUTS",D338+E338+O337)</f>
        <v>4571.2099999999991</v>
      </c>
      <c r="P338" s="3">
        <f>IF(Inputs!$B$28&lt;&gt;"Ready to model","PENDING INPUTS",J338+K338+P337)</f>
        <v>14587.209999999995</v>
      </c>
    </row>
    <row r="339" spans="1:16" ht="27.95" customHeight="1" x14ac:dyDescent="0.25">
      <c r="A339">
        <v>335</v>
      </c>
      <c r="B339" s="3">
        <f>IF(Inputs!$B$28&lt;&gt;"Ready to model","PENDING INPUTS",L338)</f>
        <v>0</v>
      </c>
      <c r="C339" s="3">
        <f>IF(Inputs!$B$28&lt;&gt;"Ready to model","PENDING INPUTS",M338)</f>
        <v>0</v>
      </c>
      <c r="D339" s="3">
        <f>IF(Inputs!$B$28&lt;&gt;"Ready to model","PENDING INPUTS",ROUND(B339*(Inputs!$B$17)/12,2))</f>
        <v>0</v>
      </c>
      <c r="E339" s="3">
        <f>IF(Inputs!$B$28&lt;&gt;"Ready to model","PENDING INPUTS",ROUND(C339*Inputs!$B$5/12,2))</f>
        <v>0</v>
      </c>
      <c r="F339" s="3">
        <f>IF(Inputs!$B$28&lt;&gt;"Ready to model","PENDING INPUTS",MIN(B339+D339,IF(A339&gt;=Inputs!$B$18,B339+D339,ROUND(IF(Inputs!$B$17=0,Inputs!$B$8*(1+Inputs!$B$19*Inputs!$B$20)/Inputs!$B$18,-PMT(Inputs!$B$17/12,Inputs!$B$18,Inputs!$B$8*(1+Inputs!$B$19*Inputs!$B$20))),2))))</f>
        <v>0</v>
      </c>
      <c r="G339" s="3">
        <f>IF(Inputs!$B$28&lt;&gt;"Ready to model","PENDING INPUTS",MIN(C339+E339,Inputs!$B$9))</f>
        <v>0</v>
      </c>
      <c r="H339" s="3">
        <f>IF(Inputs!$B$28&lt;&gt;"Ready to model","PENDING INPUTS",F339+G339)</f>
        <v>0</v>
      </c>
      <c r="I339" s="3">
        <f>IF(Inputs!$B$28&lt;&gt;"Ready to model","PENDING INPUTS",MAX(0,F339+G339-H339))</f>
        <v>0</v>
      </c>
      <c r="J339" s="3">
        <f>IF(Inputs!$B$28&lt;&gt;"Ready to model","PENDING INPUTS",IF(F339+G339&gt;H339,IF(F339+G339=0,0,H339*F339/(F339+G339)),MIN(B339+D339,F339+MAX(0,H339-F339-G339-IF((Inputs!$B$17)&lt;Inputs!$B$5,C339+E339-G339,0)))))</f>
        <v>0</v>
      </c>
      <c r="K339" s="3">
        <f>IF(Inputs!$B$28&lt;&gt;"Ready to model","PENDING INPUTS",MIN(C339+E339,MAX(0,H339-J339)))</f>
        <v>0</v>
      </c>
      <c r="L339" s="3">
        <f>IF(Inputs!$B$28&lt;&gt;"Ready to model","PENDING INPUTS",MAX(0,B339+D339-J339))</f>
        <v>0</v>
      </c>
      <c r="M339" s="3">
        <f>IF(Inputs!$B$28&lt;&gt;"Ready to model","PENDING INPUTS",MAX(0,C339+E339-K339))</f>
        <v>0</v>
      </c>
      <c r="N339" s="3">
        <f>IF(Inputs!$B$28&lt;&gt;"Ready to model","PENDING INPUTS",L339+M339)</f>
        <v>0</v>
      </c>
      <c r="O339" s="3">
        <f>IF(Inputs!$B$28&lt;&gt;"Ready to model","PENDING INPUTS",D339+E339+O338)</f>
        <v>4571.2099999999991</v>
      </c>
      <c r="P339" s="3">
        <f>IF(Inputs!$B$28&lt;&gt;"Ready to model","PENDING INPUTS",J339+K339+P338)</f>
        <v>14587.209999999995</v>
      </c>
    </row>
    <row r="340" spans="1:16" ht="27.95" customHeight="1" x14ac:dyDescent="0.25">
      <c r="A340">
        <v>336</v>
      </c>
      <c r="B340" s="3">
        <f>IF(Inputs!$B$28&lt;&gt;"Ready to model","PENDING INPUTS",L339)</f>
        <v>0</v>
      </c>
      <c r="C340" s="3">
        <f>IF(Inputs!$B$28&lt;&gt;"Ready to model","PENDING INPUTS",M339)</f>
        <v>0</v>
      </c>
      <c r="D340" s="3">
        <f>IF(Inputs!$B$28&lt;&gt;"Ready to model","PENDING INPUTS",ROUND(B340*(Inputs!$B$17)/12,2))</f>
        <v>0</v>
      </c>
      <c r="E340" s="3">
        <f>IF(Inputs!$B$28&lt;&gt;"Ready to model","PENDING INPUTS",ROUND(C340*Inputs!$B$5/12,2))</f>
        <v>0</v>
      </c>
      <c r="F340" s="3">
        <f>IF(Inputs!$B$28&lt;&gt;"Ready to model","PENDING INPUTS",MIN(B340+D340,IF(A340&gt;=Inputs!$B$18,B340+D340,ROUND(IF(Inputs!$B$17=0,Inputs!$B$8*(1+Inputs!$B$19*Inputs!$B$20)/Inputs!$B$18,-PMT(Inputs!$B$17/12,Inputs!$B$18,Inputs!$B$8*(1+Inputs!$B$19*Inputs!$B$20))),2))))</f>
        <v>0</v>
      </c>
      <c r="G340" s="3">
        <f>IF(Inputs!$B$28&lt;&gt;"Ready to model","PENDING INPUTS",MIN(C340+E340,Inputs!$B$9))</f>
        <v>0</v>
      </c>
      <c r="H340" s="3">
        <f>IF(Inputs!$B$28&lt;&gt;"Ready to model","PENDING INPUTS",F340+G340)</f>
        <v>0</v>
      </c>
      <c r="I340" s="3">
        <f>IF(Inputs!$B$28&lt;&gt;"Ready to model","PENDING INPUTS",MAX(0,F340+G340-H340))</f>
        <v>0</v>
      </c>
      <c r="J340" s="3">
        <f>IF(Inputs!$B$28&lt;&gt;"Ready to model","PENDING INPUTS",IF(F340+G340&gt;H340,IF(F340+G340=0,0,H340*F340/(F340+G340)),MIN(B340+D340,F340+MAX(0,H340-F340-G340-IF((Inputs!$B$17)&lt;Inputs!$B$5,C340+E340-G340,0)))))</f>
        <v>0</v>
      </c>
      <c r="K340" s="3">
        <f>IF(Inputs!$B$28&lt;&gt;"Ready to model","PENDING INPUTS",MIN(C340+E340,MAX(0,H340-J340)))</f>
        <v>0</v>
      </c>
      <c r="L340" s="3">
        <f>IF(Inputs!$B$28&lt;&gt;"Ready to model","PENDING INPUTS",MAX(0,B340+D340-J340))</f>
        <v>0</v>
      </c>
      <c r="M340" s="3">
        <f>IF(Inputs!$B$28&lt;&gt;"Ready to model","PENDING INPUTS",MAX(0,C340+E340-K340))</f>
        <v>0</v>
      </c>
      <c r="N340" s="3">
        <f>IF(Inputs!$B$28&lt;&gt;"Ready to model","PENDING INPUTS",L340+M340)</f>
        <v>0</v>
      </c>
      <c r="O340" s="3">
        <f>IF(Inputs!$B$28&lt;&gt;"Ready to model","PENDING INPUTS",D340+E340+O339)</f>
        <v>4571.2099999999991</v>
      </c>
      <c r="P340" s="3">
        <f>IF(Inputs!$B$28&lt;&gt;"Ready to model","PENDING INPUTS",J340+K340+P339)</f>
        <v>14587.209999999995</v>
      </c>
    </row>
    <row r="341" spans="1:16" ht="27.95" customHeight="1" x14ac:dyDescent="0.25">
      <c r="A341">
        <v>337</v>
      </c>
      <c r="B341" s="3">
        <f>IF(Inputs!$B$28&lt;&gt;"Ready to model","PENDING INPUTS",L340)</f>
        <v>0</v>
      </c>
      <c r="C341" s="3">
        <f>IF(Inputs!$B$28&lt;&gt;"Ready to model","PENDING INPUTS",M340)</f>
        <v>0</v>
      </c>
      <c r="D341" s="3">
        <f>IF(Inputs!$B$28&lt;&gt;"Ready to model","PENDING INPUTS",ROUND(B341*(Inputs!$B$17)/12,2))</f>
        <v>0</v>
      </c>
      <c r="E341" s="3">
        <f>IF(Inputs!$B$28&lt;&gt;"Ready to model","PENDING INPUTS",ROUND(C341*Inputs!$B$5/12,2))</f>
        <v>0</v>
      </c>
      <c r="F341" s="3">
        <f>IF(Inputs!$B$28&lt;&gt;"Ready to model","PENDING INPUTS",MIN(B341+D341,IF(A341&gt;=Inputs!$B$18,B341+D341,ROUND(IF(Inputs!$B$17=0,Inputs!$B$8*(1+Inputs!$B$19*Inputs!$B$20)/Inputs!$B$18,-PMT(Inputs!$B$17/12,Inputs!$B$18,Inputs!$B$8*(1+Inputs!$B$19*Inputs!$B$20))),2))))</f>
        <v>0</v>
      </c>
      <c r="G341" s="3">
        <f>IF(Inputs!$B$28&lt;&gt;"Ready to model","PENDING INPUTS",MIN(C341+E341,Inputs!$B$9))</f>
        <v>0</v>
      </c>
      <c r="H341" s="3">
        <f>IF(Inputs!$B$28&lt;&gt;"Ready to model","PENDING INPUTS",F341+G341)</f>
        <v>0</v>
      </c>
      <c r="I341" s="3">
        <f>IF(Inputs!$B$28&lt;&gt;"Ready to model","PENDING INPUTS",MAX(0,F341+G341-H341))</f>
        <v>0</v>
      </c>
      <c r="J341" s="3">
        <f>IF(Inputs!$B$28&lt;&gt;"Ready to model","PENDING INPUTS",IF(F341+G341&gt;H341,IF(F341+G341=0,0,H341*F341/(F341+G341)),MIN(B341+D341,F341+MAX(0,H341-F341-G341-IF((Inputs!$B$17)&lt;Inputs!$B$5,C341+E341-G341,0)))))</f>
        <v>0</v>
      </c>
      <c r="K341" s="3">
        <f>IF(Inputs!$B$28&lt;&gt;"Ready to model","PENDING INPUTS",MIN(C341+E341,MAX(0,H341-J341)))</f>
        <v>0</v>
      </c>
      <c r="L341" s="3">
        <f>IF(Inputs!$B$28&lt;&gt;"Ready to model","PENDING INPUTS",MAX(0,B341+D341-J341))</f>
        <v>0</v>
      </c>
      <c r="M341" s="3">
        <f>IF(Inputs!$B$28&lt;&gt;"Ready to model","PENDING INPUTS",MAX(0,C341+E341-K341))</f>
        <v>0</v>
      </c>
      <c r="N341" s="3">
        <f>IF(Inputs!$B$28&lt;&gt;"Ready to model","PENDING INPUTS",L341+M341)</f>
        <v>0</v>
      </c>
      <c r="O341" s="3">
        <f>IF(Inputs!$B$28&lt;&gt;"Ready to model","PENDING INPUTS",D341+E341+O340)</f>
        <v>4571.2099999999991</v>
      </c>
      <c r="P341" s="3">
        <f>IF(Inputs!$B$28&lt;&gt;"Ready to model","PENDING INPUTS",J341+K341+P340)</f>
        <v>14587.209999999995</v>
      </c>
    </row>
    <row r="342" spans="1:16" ht="27.95" customHeight="1" x14ac:dyDescent="0.25">
      <c r="A342">
        <v>338</v>
      </c>
      <c r="B342" s="3">
        <f>IF(Inputs!$B$28&lt;&gt;"Ready to model","PENDING INPUTS",L341)</f>
        <v>0</v>
      </c>
      <c r="C342" s="3">
        <f>IF(Inputs!$B$28&lt;&gt;"Ready to model","PENDING INPUTS",M341)</f>
        <v>0</v>
      </c>
      <c r="D342" s="3">
        <f>IF(Inputs!$B$28&lt;&gt;"Ready to model","PENDING INPUTS",ROUND(B342*(Inputs!$B$17)/12,2))</f>
        <v>0</v>
      </c>
      <c r="E342" s="3">
        <f>IF(Inputs!$B$28&lt;&gt;"Ready to model","PENDING INPUTS",ROUND(C342*Inputs!$B$5/12,2))</f>
        <v>0</v>
      </c>
      <c r="F342" s="3">
        <f>IF(Inputs!$B$28&lt;&gt;"Ready to model","PENDING INPUTS",MIN(B342+D342,IF(A342&gt;=Inputs!$B$18,B342+D342,ROUND(IF(Inputs!$B$17=0,Inputs!$B$8*(1+Inputs!$B$19*Inputs!$B$20)/Inputs!$B$18,-PMT(Inputs!$B$17/12,Inputs!$B$18,Inputs!$B$8*(1+Inputs!$B$19*Inputs!$B$20))),2))))</f>
        <v>0</v>
      </c>
      <c r="G342" s="3">
        <f>IF(Inputs!$B$28&lt;&gt;"Ready to model","PENDING INPUTS",MIN(C342+E342,Inputs!$B$9))</f>
        <v>0</v>
      </c>
      <c r="H342" s="3">
        <f>IF(Inputs!$B$28&lt;&gt;"Ready to model","PENDING INPUTS",F342+G342)</f>
        <v>0</v>
      </c>
      <c r="I342" s="3">
        <f>IF(Inputs!$B$28&lt;&gt;"Ready to model","PENDING INPUTS",MAX(0,F342+G342-H342))</f>
        <v>0</v>
      </c>
      <c r="J342" s="3">
        <f>IF(Inputs!$B$28&lt;&gt;"Ready to model","PENDING INPUTS",IF(F342+G342&gt;H342,IF(F342+G342=0,0,H342*F342/(F342+G342)),MIN(B342+D342,F342+MAX(0,H342-F342-G342-IF((Inputs!$B$17)&lt;Inputs!$B$5,C342+E342-G342,0)))))</f>
        <v>0</v>
      </c>
      <c r="K342" s="3">
        <f>IF(Inputs!$B$28&lt;&gt;"Ready to model","PENDING INPUTS",MIN(C342+E342,MAX(0,H342-J342)))</f>
        <v>0</v>
      </c>
      <c r="L342" s="3">
        <f>IF(Inputs!$B$28&lt;&gt;"Ready to model","PENDING INPUTS",MAX(0,B342+D342-J342))</f>
        <v>0</v>
      </c>
      <c r="M342" s="3">
        <f>IF(Inputs!$B$28&lt;&gt;"Ready to model","PENDING INPUTS",MAX(0,C342+E342-K342))</f>
        <v>0</v>
      </c>
      <c r="N342" s="3">
        <f>IF(Inputs!$B$28&lt;&gt;"Ready to model","PENDING INPUTS",L342+M342)</f>
        <v>0</v>
      </c>
      <c r="O342" s="3">
        <f>IF(Inputs!$B$28&lt;&gt;"Ready to model","PENDING INPUTS",D342+E342+O341)</f>
        <v>4571.2099999999991</v>
      </c>
      <c r="P342" s="3">
        <f>IF(Inputs!$B$28&lt;&gt;"Ready to model","PENDING INPUTS",J342+K342+P341)</f>
        <v>14587.209999999995</v>
      </c>
    </row>
    <row r="343" spans="1:16" ht="27.95" customHeight="1" x14ac:dyDescent="0.25">
      <c r="A343">
        <v>339</v>
      </c>
      <c r="B343" s="3">
        <f>IF(Inputs!$B$28&lt;&gt;"Ready to model","PENDING INPUTS",L342)</f>
        <v>0</v>
      </c>
      <c r="C343" s="3">
        <f>IF(Inputs!$B$28&lt;&gt;"Ready to model","PENDING INPUTS",M342)</f>
        <v>0</v>
      </c>
      <c r="D343" s="3">
        <f>IF(Inputs!$B$28&lt;&gt;"Ready to model","PENDING INPUTS",ROUND(B343*(Inputs!$B$17)/12,2))</f>
        <v>0</v>
      </c>
      <c r="E343" s="3">
        <f>IF(Inputs!$B$28&lt;&gt;"Ready to model","PENDING INPUTS",ROUND(C343*Inputs!$B$5/12,2))</f>
        <v>0</v>
      </c>
      <c r="F343" s="3">
        <f>IF(Inputs!$B$28&lt;&gt;"Ready to model","PENDING INPUTS",MIN(B343+D343,IF(A343&gt;=Inputs!$B$18,B343+D343,ROUND(IF(Inputs!$B$17=0,Inputs!$B$8*(1+Inputs!$B$19*Inputs!$B$20)/Inputs!$B$18,-PMT(Inputs!$B$17/12,Inputs!$B$18,Inputs!$B$8*(1+Inputs!$B$19*Inputs!$B$20))),2))))</f>
        <v>0</v>
      </c>
      <c r="G343" s="3">
        <f>IF(Inputs!$B$28&lt;&gt;"Ready to model","PENDING INPUTS",MIN(C343+E343,Inputs!$B$9))</f>
        <v>0</v>
      </c>
      <c r="H343" s="3">
        <f>IF(Inputs!$B$28&lt;&gt;"Ready to model","PENDING INPUTS",F343+G343)</f>
        <v>0</v>
      </c>
      <c r="I343" s="3">
        <f>IF(Inputs!$B$28&lt;&gt;"Ready to model","PENDING INPUTS",MAX(0,F343+G343-H343))</f>
        <v>0</v>
      </c>
      <c r="J343" s="3">
        <f>IF(Inputs!$B$28&lt;&gt;"Ready to model","PENDING INPUTS",IF(F343+G343&gt;H343,IF(F343+G343=0,0,H343*F343/(F343+G343)),MIN(B343+D343,F343+MAX(0,H343-F343-G343-IF((Inputs!$B$17)&lt;Inputs!$B$5,C343+E343-G343,0)))))</f>
        <v>0</v>
      </c>
      <c r="K343" s="3">
        <f>IF(Inputs!$B$28&lt;&gt;"Ready to model","PENDING INPUTS",MIN(C343+E343,MAX(0,H343-J343)))</f>
        <v>0</v>
      </c>
      <c r="L343" s="3">
        <f>IF(Inputs!$B$28&lt;&gt;"Ready to model","PENDING INPUTS",MAX(0,B343+D343-J343))</f>
        <v>0</v>
      </c>
      <c r="M343" s="3">
        <f>IF(Inputs!$B$28&lt;&gt;"Ready to model","PENDING INPUTS",MAX(0,C343+E343-K343))</f>
        <v>0</v>
      </c>
      <c r="N343" s="3">
        <f>IF(Inputs!$B$28&lt;&gt;"Ready to model","PENDING INPUTS",L343+M343)</f>
        <v>0</v>
      </c>
      <c r="O343" s="3">
        <f>IF(Inputs!$B$28&lt;&gt;"Ready to model","PENDING INPUTS",D343+E343+O342)</f>
        <v>4571.2099999999991</v>
      </c>
      <c r="P343" s="3">
        <f>IF(Inputs!$B$28&lt;&gt;"Ready to model","PENDING INPUTS",J343+K343+P342)</f>
        <v>14587.209999999995</v>
      </c>
    </row>
    <row r="344" spans="1:16" ht="27.95" customHeight="1" x14ac:dyDescent="0.25">
      <c r="A344">
        <v>340</v>
      </c>
      <c r="B344" s="3">
        <f>IF(Inputs!$B$28&lt;&gt;"Ready to model","PENDING INPUTS",L343)</f>
        <v>0</v>
      </c>
      <c r="C344" s="3">
        <f>IF(Inputs!$B$28&lt;&gt;"Ready to model","PENDING INPUTS",M343)</f>
        <v>0</v>
      </c>
      <c r="D344" s="3">
        <f>IF(Inputs!$B$28&lt;&gt;"Ready to model","PENDING INPUTS",ROUND(B344*(Inputs!$B$17)/12,2))</f>
        <v>0</v>
      </c>
      <c r="E344" s="3">
        <f>IF(Inputs!$B$28&lt;&gt;"Ready to model","PENDING INPUTS",ROUND(C344*Inputs!$B$5/12,2))</f>
        <v>0</v>
      </c>
      <c r="F344" s="3">
        <f>IF(Inputs!$B$28&lt;&gt;"Ready to model","PENDING INPUTS",MIN(B344+D344,IF(A344&gt;=Inputs!$B$18,B344+D344,ROUND(IF(Inputs!$B$17=0,Inputs!$B$8*(1+Inputs!$B$19*Inputs!$B$20)/Inputs!$B$18,-PMT(Inputs!$B$17/12,Inputs!$B$18,Inputs!$B$8*(1+Inputs!$B$19*Inputs!$B$20))),2))))</f>
        <v>0</v>
      </c>
      <c r="G344" s="3">
        <f>IF(Inputs!$B$28&lt;&gt;"Ready to model","PENDING INPUTS",MIN(C344+E344,Inputs!$B$9))</f>
        <v>0</v>
      </c>
      <c r="H344" s="3">
        <f>IF(Inputs!$B$28&lt;&gt;"Ready to model","PENDING INPUTS",F344+G344)</f>
        <v>0</v>
      </c>
      <c r="I344" s="3">
        <f>IF(Inputs!$B$28&lt;&gt;"Ready to model","PENDING INPUTS",MAX(0,F344+G344-H344))</f>
        <v>0</v>
      </c>
      <c r="J344" s="3">
        <f>IF(Inputs!$B$28&lt;&gt;"Ready to model","PENDING INPUTS",IF(F344+G344&gt;H344,IF(F344+G344=0,0,H344*F344/(F344+G344)),MIN(B344+D344,F344+MAX(0,H344-F344-G344-IF((Inputs!$B$17)&lt;Inputs!$B$5,C344+E344-G344,0)))))</f>
        <v>0</v>
      </c>
      <c r="K344" s="3">
        <f>IF(Inputs!$B$28&lt;&gt;"Ready to model","PENDING INPUTS",MIN(C344+E344,MAX(0,H344-J344)))</f>
        <v>0</v>
      </c>
      <c r="L344" s="3">
        <f>IF(Inputs!$B$28&lt;&gt;"Ready to model","PENDING INPUTS",MAX(0,B344+D344-J344))</f>
        <v>0</v>
      </c>
      <c r="M344" s="3">
        <f>IF(Inputs!$B$28&lt;&gt;"Ready to model","PENDING INPUTS",MAX(0,C344+E344-K344))</f>
        <v>0</v>
      </c>
      <c r="N344" s="3">
        <f>IF(Inputs!$B$28&lt;&gt;"Ready to model","PENDING INPUTS",L344+M344)</f>
        <v>0</v>
      </c>
      <c r="O344" s="3">
        <f>IF(Inputs!$B$28&lt;&gt;"Ready to model","PENDING INPUTS",D344+E344+O343)</f>
        <v>4571.2099999999991</v>
      </c>
      <c r="P344" s="3">
        <f>IF(Inputs!$B$28&lt;&gt;"Ready to model","PENDING INPUTS",J344+K344+P343)</f>
        <v>14587.209999999995</v>
      </c>
    </row>
    <row r="345" spans="1:16" ht="27.95" customHeight="1" x14ac:dyDescent="0.25">
      <c r="A345">
        <v>341</v>
      </c>
      <c r="B345" s="3">
        <f>IF(Inputs!$B$28&lt;&gt;"Ready to model","PENDING INPUTS",L344)</f>
        <v>0</v>
      </c>
      <c r="C345" s="3">
        <f>IF(Inputs!$B$28&lt;&gt;"Ready to model","PENDING INPUTS",M344)</f>
        <v>0</v>
      </c>
      <c r="D345" s="3">
        <f>IF(Inputs!$B$28&lt;&gt;"Ready to model","PENDING INPUTS",ROUND(B345*(Inputs!$B$17)/12,2))</f>
        <v>0</v>
      </c>
      <c r="E345" s="3">
        <f>IF(Inputs!$B$28&lt;&gt;"Ready to model","PENDING INPUTS",ROUND(C345*Inputs!$B$5/12,2))</f>
        <v>0</v>
      </c>
      <c r="F345" s="3">
        <f>IF(Inputs!$B$28&lt;&gt;"Ready to model","PENDING INPUTS",MIN(B345+D345,IF(A345&gt;=Inputs!$B$18,B345+D345,ROUND(IF(Inputs!$B$17=0,Inputs!$B$8*(1+Inputs!$B$19*Inputs!$B$20)/Inputs!$B$18,-PMT(Inputs!$B$17/12,Inputs!$B$18,Inputs!$B$8*(1+Inputs!$B$19*Inputs!$B$20))),2))))</f>
        <v>0</v>
      </c>
      <c r="G345" s="3">
        <f>IF(Inputs!$B$28&lt;&gt;"Ready to model","PENDING INPUTS",MIN(C345+E345,Inputs!$B$9))</f>
        <v>0</v>
      </c>
      <c r="H345" s="3">
        <f>IF(Inputs!$B$28&lt;&gt;"Ready to model","PENDING INPUTS",F345+G345)</f>
        <v>0</v>
      </c>
      <c r="I345" s="3">
        <f>IF(Inputs!$B$28&lt;&gt;"Ready to model","PENDING INPUTS",MAX(0,F345+G345-H345))</f>
        <v>0</v>
      </c>
      <c r="J345" s="3">
        <f>IF(Inputs!$B$28&lt;&gt;"Ready to model","PENDING INPUTS",IF(F345+G345&gt;H345,IF(F345+G345=0,0,H345*F345/(F345+G345)),MIN(B345+D345,F345+MAX(0,H345-F345-G345-IF((Inputs!$B$17)&lt;Inputs!$B$5,C345+E345-G345,0)))))</f>
        <v>0</v>
      </c>
      <c r="K345" s="3">
        <f>IF(Inputs!$B$28&lt;&gt;"Ready to model","PENDING INPUTS",MIN(C345+E345,MAX(0,H345-J345)))</f>
        <v>0</v>
      </c>
      <c r="L345" s="3">
        <f>IF(Inputs!$B$28&lt;&gt;"Ready to model","PENDING INPUTS",MAX(0,B345+D345-J345))</f>
        <v>0</v>
      </c>
      <c r="M345" s="3">
        <f>IF(Inputs!$B$28&lt;&gt;"Ready to model","PENDING INPUTS",MAX(0,C345+E345-K345))</f>
        <v>0</v>
      </c>
      <c r="N345" s="3">
        <f>IF(Inputs!$B$28&lt;&gt;"Ready to model","PENDING INPUTS",L345+M345)</f>
        <v>0</v>
      </c>
      <c r="O345" s="3">
        <f>IF(Inputs!$B$28&lt;&gt;"Ready to model","PENDING INPUTS",D345+E345+O344)</f>
        <v>4571.2099999999991</v>
      </c>
      <c r="P345" s="3">
        <f>IF(Inputs!$B$28&lt;&gt;"Ready to model","PENDING INPUTS",J345+K345+P344)</f>
        <v>14587.209999999995</v>
      </c>
    </row>
    <row r="346" spans="1:16" ht="27.95" customHeight="1" x14ac:dyDescent="0.25">
      <c r="A346">
        <v>342</v>
      </c>
      <c r="B346" s="3">
        <f>IF(Inputs!$B$28&lt;&gt;"Ready to model","PENDING INPUTS",L345)</f>
        <v>0</v>
      </c>
      <c r="C346" s="3">
        <f>IF(Inputs!$B$28&lt;&gt;"Ready to model","PENDING INPUTS",M345)</f>
        <v>0</v>
      </c>
      <c r="D346" s="3">
        <f>IF(Inputs!$B$28&lt;&gt;"Ready to model","PENDING INPUTS",ROUND(B346*(Inputs!$B$17)/12,2))</f>
        <v>0</v>
      </c>
      <c r="E346" s="3">
        <f>IF(Inputs!$B$28&lt;&gt;"Ready to model","PENDING INPUTS",ROUND(C346*Inputs!$B$5/12,2))</f>
        <v>0</v>
      </c>
      <c r="F346" s="3">
        <f>IF(Inputs!$B$28&lt;&gt;"Ready to model","PENDING INPUTS",MIN(B346+D346,IF(A346&gt;=Inputs!$B$18,B346+D346,ROUND(IF(Inputs!$B$17=0,Inputs!$B$8*(1+Inputs!$B$19*Inputs!$B$20)/Inputs!$B$18,-PMT(Inputs!$B$17/12,Inputs!$B$18,Inputs!$B$8*(1+Inputs!$B$19*Inputs!$B$20))),2))))</f>
        <v>0</v>
      </c>
      <c r="G346" s="3">
        <f>IF(Inputs!$B$28&lt;&gt;"Ready to model","PENDING INPUTS",MIN(C346+E346,Inputs!$B$9))</f>
        <v>0</v>
      </c>
      <c r="H346" s="3">
        <f>IF(Inputs!$B$28&lt;&gt;"Ready to model","PENDING INPUTS",F346+G346)</f>
        <v>0</v>
      </c>
      <c r="I346" s="3">
        <f>IF(Inputs!$B$28&lt;&gt;"Ready to model","PENDING INPUTS",MAX(0,F346+G346-H346))</f>
        <v>0</v>
      </c>
      <c r="J346" s="3">
        <f>IF(Inputs!$B$28&lt;&gt;"Ready to model","PENDING INPUTS",IF(F346+G346&gt;H346,IF(F346+G346=0,0,H346*F346/(F346+G346)),MIN(B346+D346,F346+MAX(0,H346-F346-G346-IF((Inputs!$B$17)&lt;Inputs!$B$5,C346+E346-G346,0)))))</f>
        <v>0</v>
      </c>
      <c r="K346" s="3">
        <f>IF(Inputs!$B$28&lt;&gt;"Ready to model","PENDING INPUTS",MIN(C346+E346,MAX(0,H346-J346)))</f>
        <v>0</v>
      </c>
      <c r="L346" s="3">
        <f>IF(Inputs!$B$28&lt;&gt;"Ready to model","PENDING INPUTS",MAX(0,B346+D346-J346))</f>
        <v>0</v>
      </c>
      <c r="M346" s="3">
        <f>IF(Inputs!$B$28&lt;&gt;"Ready to model","PENDING INPUTS",MAX(0,C346+E346-K346))</f>
        <v>0</v>
      </c>
      <c r="N346" s="3">
        <f>IF(Inputs!$B$28&lt;&gt;"Ready to model","PENDING INPUTS",L346+M346)</f>
        <v>0</v>
      </c>
      <c r="O346" s="3">
        <f>IF(Inputs!$B$28&lt;&gt;"Ready to model","PENDING INPUTS",D346+E346+O345)</f>
        <v>4571.2099999999991</v>
      </c>
      <c r="P346" s="3">
        <f>IF(Inputs!$B$28&lt;&gt;"Ready to model","PENDING INPUTS",J346+K346+P345)</f>
        <v>14587.209999999995</v>
      </c>
    </row>
    <row r="347" spans="1:16" ht="27.95" customHeight="1" x14ac:dyDescent="0.25">
      <c r="A347">
        <v>343</v>
      </c>
      <c r="B347" s="3">
        <f>IF(Inputs!$B$28&lt;&gt;"Ready to model","PENDING INPUTS",L346)</f>
        <v>0</v>
      </c>
      <c r="C347" s="3">
        <f>IF(Inputs!$B$28&lt;&gt;"Ready to model","PENDING INPUTS",M346)</f>
        <v>0</v>
      </c>
      <c r="D347" s="3">
        <f>IF(Inputs!$B$28&lt;&gt;"Ready to model","PENDING INPUTS",ROUND(B347*(Inputs!$B$17)/12,2))</f>
        <v>0</v>
      </c>
      <c r="E347" s="3">
        <f>IF(Inputs!$B$28&lt;&gt;"Ready to model","PENDING INPUTS",ROUND(C347*Inputs!$B$5/12,2))</f>
        <v>0</v>
      </c>
      <c r="F347" s="3">
        <f>IF(Inputs!$B$28&lt;&gt;"Ready to model","PENDING INPUTS",MIN(B347+D347,IF(A347&gt;=Inputs!$B$18,B347+D347,ROUND(IF(Inputs!$B$17=0,Inputs!$B$8*(1+Inputs!$B$19*Inputs!$B$20)/Inputs!$B$18,-PMT(Inputs!$B$17/12,Inputs!$B$18,Inputs!$B$8*(1+Inputs!$B$19*Inputs!$B$20))),2))))</f>
        <v>0</v>
      </c>
      <c r="G347" s="3">
        <f>IF(Inputs!$B$28&lt;&gt;"Ready to model","PENDING INPUTS",MIN(C347+E347,Inputs!$B$9))</f>
        <v>0</v>
      </c>
      <c r="H347" s="3">
        <f>IF(Inputs!$B$28&lt;&gt;"Ready to model","PENDING INPUTS",F347+G347)</f>
        <v>0</v>
      </c>
      <c r="I347" s="3">
        <f>IF(Inputs!$B$28&lt;&gt;"Ready to model","PENDING INPUTS",MAX(0,F347+G347-H347))</f>
        <v>0</v>
      </c>
      <c r="J347" s="3">
        <f>IF(Inputs!$B$28&lt;&gt;"Ready to model","PENDING INPUTS",IF(F347+G347&gt;H347,IF(F347+G347=0,0,H347*F347/(F347+G347)),MIN(B347+D347,F347+MAX(0,H347-F347-G347-IF((Inputs!$B$17)&lt;Inputs!$B$5,C347+E347-G347,0)))))</f>
        <v>0</v>
      </c>
      <c r="K347" s="3">
        <f>IF(Inputs!$B$28&lt;&gt;"Ready to model","PENDING INPUTS",MIN(C347+E347,MAX(0,H347-J347)))</f>
        <v>0</v>
      </c>
      <c r="L347" s="3">
        <f>IF(Inputs!$B$28&lt;&gt;"Ready to model","PENDING INPUTS",MAX(0,B347+D347-J347))</f>
        <v>0</v>
      </c>
      <c r="M347" s="3">
        <f>IF(Inputs!$B$28&lt;&gt;"Ready to model","PENDING INPUTS",MAX(0,C347+E347-K347))</f>
        <v>0</v>
      </c>
      <c r="N347" s="3">
        <f>IF(Inputs!$B$28&lt;&gt;"Ready to model","PENDING INPUTS",L347+M347)</f>
        <v>0</v>
      </c>
      <c r="O347" s="3">
        <f>IF(Inputs!$B$28&lt;&gt;"Ready to model","PENDING INPUTS",D347+E347+O346)</f>
        <v>4571.2099999999991</v>
      </c>
      <c r="P347" s="3">
        <f>IF(Inputs!$B$28&lt;&gt;"Ready to model","PENDING INPUTS",J347+K347+P346)</f>
        <v>14587.209999999995</v>
      </c>
    </row>
    <row r="348" spans="1:16" ht="27.95" customHeight="1" x14ac:dyDescent="0.25">
      <c r="A348">
        <v>344</v>
      </c>
      <c r="B348" s="3">
        <f>IF(Inputs!$B$28&lt;&gt;"Ready to model","PENDING INPUTS",L347)</f>
        <v>0</v>
      </c>
      <c r="C348" s="3">
        <f>IF(Inputs!$B$28&lt;&gt;"Ready to model","PENDING INPUTS",M347)</f>
        <v>0</v>
      </c>
      <c r="D348" s="3">
        <f>IF(Inputs!$B$28&lt;&gt;"Ready to model","PENDING INPUTS",ROUND(B348*(Inputs!$B$17)/12,2))</f>
        <v>0</v>
      </c>
      <c r="E348" s="3">
        <f>IF(Inputs!$B$28&lt;&gt;"Ready to model","PENDING INPUTS",ROUND(C348*Inputs!$B$5/12,2))</f>
        <v>0</v>
      </c>
      <c r="F348" s="3">
        <f>IF(Inputs!$B$28&lt;&gt;"Ready to model","PENDING INPUTS",MIN(B348+D348,IF(A348&gt;=Inputs!$B$18,B348+D348,ROUND(IF(Inputs!$B$17=0,Inputs!$B$8*(1+Inputs!$B$19*Inputs!$B$20)/Inputs!$B$18,-PMT(Inputs!$B$17/12,Inputs!$B$18,Inputs!$B$8*(1+Inputs!$B$19*Inputs!$B$20))),2))))</f>
        <v>0</v>
      </c>
      <c r="G348" s="3">
        <f>IF(Inputs!$B$28&lt;&gt;"Ready to model","PENDING INPUTS",MIN(C348+E348,Inputs!$B$9))</f>
        <v>0</v>
      </c>
      <c r="H348" s="3">
        <f>IF(Inputs!$B$28&lt;&gt;"Ready to model","PENDING INPUTS",F348+G348)</f>
        <v>0</v>
      </c>
      <c r="I348" s="3">
        <f>IF(Inputs!$B$28&lt;&gt;"Ready to model","PENDING INPUTS",MAX(0,F348+G348-H348))</f>
        <v>0</v>
      </c>
      <c r="J348" s="3">
        <f>IF(Inputs!$B$28&lt;&gt;"Ready to model","PENDING INPUTS",IF(F348+G348&gt;H348,IF(F348+G348=0,0,H348*F348/(F348+G348)),MIN(B348+D348,F348+MAX(0,H348-F348-G348-IF((Inputs!$B$17)&lt;Inputs!$B$5,C348+E348-G348,0)))))</f>
        <v>0</v>
      </c>
      <c r="K348" s="3">
        <f>IF(Inputs!$B$28&lt;&gt;"Ready to model","PENDING INPUTS",MIN(C348+E348,MAX(0,H348-J348)))</f>
        <v>0</v>
      </c>
      <c r="L348" s="3">
        <f>IF(Inputs!$B$28&lt;&gt;"Ready to model","PENDING INPUTS",MAX(0,B348+D348-J348))</f>
        <v>0</v>
      </c>
      <c r="M348" s="3">
        <f>IF(Inputs!$B$28&lt;&gt;"Ready to model","PENDING INPUTS",MAX(0,C348+E348-K348))</f>
        <v>0</v>
      </c>
      <c r="N348" s="3">
        <f>IF(Inputs!$B$28&lt;&gt;"Ready to model","PENDING INPUTS",L348+M348)</f>
        <v>0</v>
      </c>
      <c r="O348" s="3">
        <f>IF(Inputs!$B$28&lt;&gt;"Ready to model","PENDING INPUTS",D348+E348+O347)</f>
        <v>4571.2099999999991</v>
      </c>
      <c r="P348" s="3">
        <f>IF(Inputs!$B$28&lt;&gt;"Ready to model","PENDING INPUTS",J348+K348+P347)</f>
        <v>14587.209999999995</v>
      </c>
    </row>
    <row r="349" spans="1:16" ht="27.95" customHeight="1" x14ac:dyDescent="0.25">
      <c r="A349">
        <v>345</v>
      </c>
      <c r="B349" s="3">
        <f>IF(Inputs!$B$28&lt;&gt;"Ready to model","PENDING INPUTS",L348)</f>
        <v>0</v>
      </c>
      <c r="C349" s="3">
        <f>IF(Inputs!$B$28&lt;&gt;"Ready to model","PENDING INPUTS",M348)</f>
        <v>0</v>
      </c>
      <c r="D349" s="3">
        <f>IF(Inputs!$B$28&lt;&gt;"Ready to model","PENDING INPUTS",ROUND(B349*(Inputs!$B$17)/12,2))</f>
        <v>0</v>
      </c>
      <c r="E349" s="3">
        <f>IF(Inputs!$B$28&lt;&gt;"Ready to model","PENDING INPUTS",ROUND(C349*Inputs!$B$5/12,2))</f>
        <v>0</v>
      </c>
      <c r="F349" s="3">
        <f>IF(Inputs!$B$28&lt;&gt;"Ready to model","PENDING INPUTS",MIN(B349+D349,IF(A349&gt;=Inputs!$B$18,B349+D349,ROUND(IF(Inputs!$B$17=0,Inputs!$B$8*(1+Inputs!$B$19*Inputs!$B$20)/Inputs!$B$18,-PMT(Inputs!$B$17/12,Inputs!$B$18,Inputs!$B$8*(1+Inputs!$B$19*Inputs!$B$20))),2))))</f>
        <v>0</v>
      </c>
      <c r="G349" s="3">
        <f>IF(Inputs!$B$28&lt;&gt;"Ready to model","PENDING INPUTS",MIN(C349+E349,Inputs!$B$9))</f>
        <v>0</v>
      </c>
      <c r="H349" s="3">
        <f>IF(Inputs!$B$28&lt;&gt;"Ready to model","PENDING INPUTS",F349+G349)</f>
        <v>0</v>
      </c>
      <c r="I349" s="3">
        <f>IF(Inputs!$B$28&lt;&gt;"Ready to model","PENDING INPUTS",MAX(0,F349+G349-H349))</f>
        <v>0</v>
      </c>
      <c r="J349" s="3">
        <f>IF(Inputs!$B$28&lt;&gt;"Ready to model","PENDING INPUTS",IF(F349+G349&gt;H349,IF(F349+G349=0,0,H349*F349/(F349+G349)),MIN(B349+D349,F349+MAX(0,H349-F349-G349-IF((Inputs!$B$17)&lt;Inputs!$B$5,C349+E349-G349,0)))))</f>
        <v>0</v>
      </c>
      <c r="K349" s="3">
        <f>IF(Inputs!$B$28&lt;&gt;"Ready to model","PENDING INPUTS",MIN(C349+E349,MAX(0,H349-J349)))</f>
        <v>0</v>
      </c>
      <c r="L349" s="3">
        <f>IF(Inputs!$B$28&lt;&gt;"Ready to model","PENDING INPUTS",MAX(0,B349+D349-J349))</f>
        <v>0</v>
      </c>
      <c r="M349" s="3">
        <f>IF(Inputs!$B$28&lt;&gt;"Ready to model","PENDING INPUTS",MAX(0,C349+E349-K349))</f>
        <v>0</v>
      </c>
      <c r="N349" s="3">
        <f>IF(Inputs!$B$28&lt;&gt;"Ready to model","PENDING INPUTS",L349+M349)</f>
        <v>0</v>
      </c>
      <c r="O349" s="3">
        <f>IF(Inputs!$B$28&lt;&gt;"Ready to model","PENDING INPUTS",D349+E349+O348)</f>
        <v>4571.2099999999991</v>
      </c>
      <c r="P349" s="3">
        <f>IF(Inputs!$B$28&lt;&gt;"Ready to model","PENDING INPUTS",J349+K349+P348)</f>
        <v>14587.209999999995</v>
      </c>
    </row>
    <row r="350" spans="1:16" ht="27.95" customHeight="1" x14ac:dyDescent="0.25">
      <c r="A350">
        <v>346</v>
      </c>
      <c r="B350" s="3">
        <f>IF(Inputs!$B$28&lt;&gt;"Ready to model","PENDING INPUTS",L349)</f>
        <v>0</v>
      </c>
      <c r="C350" s="3">
        <f>IF(Inputs!$B$28&lt;&gt;"Ready to model","PENDING INPUTS",M349)</f>
        <v>0</v>
      </c>
      <c r="D350" s="3">
        <f>IF(Inputs!$B$28&lt;&gt;"Ready to model","PENDING INPUTS",ROUND(B350*(Inputs!$B$17)/12,2))</f>
        <v>0</v>
      </c>
      <c r="E350" s="3">
        <f>IF(Inputs!$B$28&lt;&gt;"Ready to model","PENDING INPUTS",ROUND(C350*Inputs!$B$5/12,2))</f>
        <v>0</v>
      </c>
      <c r="F350" s="3">
        <f>IF(Inputs!$B$28&lt;&gt;"Ready to model","PENDING INPUTS",MIN(B350+D350,IF(A350&gt;=Inputs!$B$18,B350+D350,ROUND(IF(Inputs!$B$17=0,Inputs!$B$8*(1+Inputs!$B$19*Inputs!$B$20)/Inputs!$B$18,-PMT(Inputs!$B$17/12,Inputs!$B$18,Inputs!$B$8*(1+Inputs!$B$19*Inputs!$B$20))),2))))</f>
        <v>0</v>
      </c>
      <c r="G350" s="3">
        <f>IF(Inputs!$B$28&lt;&gt;"Ready to model","PENDING INPUTS",MIN(C350+E350,Inputs!$B$9))</f>
        <v>0</v>
      </c>
      <c r="H350" s="3">
        <f>IF(Inputs!$B$28&lt;&gt;"Ready to model","PENDING INPUTS",F350+G350)</f>
        <v>0</v>
      </c>
      <c r="I350" s="3">
        <f>IF(Inputs!$B$28&lt;&gt;"Ready to model","PENDING INPUTS",MAX(0,F350+G350-H350))</f>
        <v>0</v>
      </c>
      <c r="J350" s="3">
        <f>IF(Inputs!$B$28&lt;&gt;"Ready to model","PENDING INPUTS",IF(F350+G350&gt;H350,IF(F350+G350=0,0,H350*F350/(F350+G350)),MIN(B350+D350,F350+MAX(0,H350-F350-G350-IF((Inputs!$B$17)&lt;Inputs!$B$5,C350+E350-G350,0)))))</f>
        <v>0</v>
      </c>
      <c r="K350" s="3">
        <f>IF(Inputs!$B$28&lt;&gt;"Ready to model","PENDING INPUTS",MIN(C350+E350,MAX(0,H350-J350)))</f>
        <v>0</v>
      </c>
      <c r="L350" s="3">
        <f>IF(Inputs!$B$28&lt;&gt;"Ready to model","PENDING INPUTS",MAX(0,B350+D350-J350))</f>
        <v>0</v>
      </c>
      <c r="M350" s="3">
        <f>IF(Inputs!$B$28&lt;&gt;"Ready to model","PENDING INPUTS",MAX(0,C350+E350-K350))</f>
        <v>0</v>
      </c>
      <c r="N350" s="3">
        <f>IF(Inputs!$B$28&lt;&gt;"Ready to model","PENDING INPUTS",L350+M350)</f>
        <v>0</v>
      </c>
      <c r="O350" s="3">
        <f>IF(Inputs!$B$28&lt;&gt;"Ready to model","PENDING INPUTS",D350+E350+O349)</f>
        <v>4571.2099999999991</v>
      </c>
      <c r="P350" s="3">
        <f>IF(Inputs!$B$28&lt;&gt;"Ready to model","PENDING INPUTS",J350+K350+P349)</f>
        <v>14587.209999999995</v>
      </c>
    </row>
    <row r="351" spans="1:16" ht="27.95" customHeight="1" x14ac:dyDescent="0.25">
      <c r="A351">
        <v>347</v>
      </c>
      <c r="B351" s="3">
        <f>IF(Inputs!$B$28&lt;&gt;"Ready to model","PENDING INPUTS",L350)</f>
        <v>0</v>
      </c>
      <c r="C351" s="3">
        <f>IF(Inputs!$B$28&lt;&gt;"Ready to model","PENDING INPUTS",M350)</f>
        <v>0</v>
      </c>
      <c r="D351" s="3">
        <f>IF(Inputs!$B$28&lt;&gt;"Ready to model","PENDING INPUTS",ROUND(B351*(Inputs!$B$17)/12,2))</f>
        <v>0</v>
      </c>
      <c r="E351" s="3">
        <f>IF(Inputs!$B$28&lt;&gt;"Ready to model","PENDING INPUTS",ROUND(C351*Inputs!$B$5/12,2))</f>
        <v>0</v>
      </c>
      <c r="F351" s="3">
        <f>IF(Inputs!$B$28&lt;&gt;"Ready to model","PENDING INPUTS",MIN(B351+D351,IF(A351&gt;=Inputs!$B$18,B351+D351,ROUND(IF(Inputs!$B$17=0,Inputs!$B$8*(1+Inputs!$B$19*Inputs!$B$20)/Inputs!$B$18,-PMT(Inputs!$B$17/12,Inputs!$B$18,Inputs!$B$8*(1+Inputs!$B$19*Inputs!$B$20))),2))))</f>
        <v>0</v>
      </c>
      <c r="G351" s="3">
        <f>IF(Inputs!$B$28&lt;&gt;"Ready to model","PENDING INPUTS",MIN(C351+E351,Inputs!$B$9))</f>
        <v>0</v>
      </c>
      <c r="H351" s="3">
        <f>IF(Inputs!$B$28&lt;&gt;"Ready to model","PENDING INPUTS",F351+G351)</f>
        <v>0</v>
      </c>
      <c r="I351" s="3">
        <f>IF(Inputs!$B$28&lt;&gt;"Ready to model","PENDING INPUTS",MAX(0,F351+G351-H351))</f>
        <v>0</v>
      </c>
      <c r="J351" s="3">
        <f>IF(Inputs!$B$28&lt;&gt;"Ready to model","PENDING INPUTS",IF(F351+G351&gt;H351,IF(F351+G351=0,0,H351*F351/(F351+G351)),MIN(B351+D351,F351+MAX(0,H351-F351-G351-IF((Inputs!$B$17)&lt;Inputs!$B$5,C351+E351-G351,0)))))</f>
        <v>0</v>
      </c>
      <c r="K351" s="3">
        <f>IF(Inputs!$B$28&lt;&gt;"Ready to model","PENDING INPUTS",MIN(C351+E351,MAX(0,H351-J351)))</f>
        <v>0</v>
      </c>
      <c r="L351" s="3">
        <f>IF(Inputs!$B$28&lt;&gt;"Ready to model","PENDING INPUTS",MAX(0,B351+D351-J351))</f>
        <v>0</v>
      </c>
      <c r="M351" s="3">
        <f>IF(Inputs!$B$28&lt;&gt;"Ready to model","PENDING INPUTS",MAX(0,C351+E351-K351))</f>
        <v>0</v>
      </c>
      <c r="N351" s="3">
        <f>IF(Inputs!$B$28&lt;&gt;"Ready to model","PENDING INPUTS",L351+M351)</f>
        <v>0</v>
      </c>
      <c r="O351" s="3">
        <f>IF(Inputs!$B$28&lt;&gt;"Ready to model","PENDING INPUTS",D351+E351+O350)</f>
        <v>4571.2099999999991</v>
      </c>
      <c r="P351" s="3">
        <f>IF(Inputs!$B$28&lt;&gt;"Ready to model","PENDING INPUTS",J351+K351+P350)</f>
        <v>14587.209999999995</v>
      </c>
    </row>
    <row r="352" spans="1:16" ht="27.95" customHeight="1" x14ac:dyDescent="0.25">
      <c r="A352">
        <v>348</v>
      </c>
      <c r="B352" s="3">
        <f>IF(Inputs!$B$28&lt;&gt;"Ready to model","PENDING INPUTS",L351)</f>
        <v>0</v>
      </c>
      <c r="C352" s="3">
        <f>IF(Inputs!$B$28&lt;&gt;"Ready to model","PENDING INPUTS",M351)</f>
        <v>0</v>
      </c>
      <c r="D352" s="3">
        <f>IF(Inputs!$B$28&lt;&gt;"Ready to model","PENDING INPUTS",ROUND(B352*(Inputs!$B$17)/12,2))</f>
        <v>0</v>
      </c>
      <c r="E352" s="3">
        <f>IF(Inputs!$B$28&lt;&gt;"Ready to model","PENDING INPUTS",ROUND(C352*Inputs!$B$5/12,2))</f>
        <v>0</v>
      </c>
      <c r="F352" s="3">
        <f>IF(Inputs!$B$28&lt;&gt;"Ready to model","PENDING INPUTS",MIN(B352+D352,IF(A352&gt;=Inputs!$B$18,B352+D352,ROUND(IF(Inputs!$B$17=0,Inputs!$B$8*(1+Inputs!$B$19*Inputs!$B$20)/Inputs!$B$18,-PMT(Inputs!$B$17/12,Inputs!$B$18,Inputs!$B$8*(1+Inputs!$B$19*Inputs!$B$20))),2))))</f>
        <v>0</v>
      </c>
      <c r="G352" s="3">
        <f>IF(Inputs!$B$28&lt;&gt;"Ready to model","PENDING INPUTS",MIN(C352+E352,Inputs!$B$9))</f>
        <v>0</v>
      </c>
      <c r="H352" s="3">
        <f>IF(Inputs!$B$28&lt;&gt;"Ready to model","PENDING INPUTS",F352+G352)</f>
        <v>0</v>
      </c>
      <c r="I352" s="3">
        <f>IF(Inputs!$B$28&lt;&gt;"Ready to model","PENDING INPUTS",MAX(0,F352+G352-H352))</f>
        <v>0</v>
      </c>
      <c r="J352" s="3">
        <f>IF(Inputs!$B$28&lt;&gt;"Ready to model","PENDING INPUTS",IF(F352+G352&gt;H352,IF(F352+G352=0,0,H352*F352/(F352+G352)),MIN(B352+D352,F352+MAX(0,H352-F352-G352-IF((Inputs!$B$17)&lt;Inputs!$B$5,C352+E352-G352,0)))))</f>
        <v>0</v>
      </c>
      <c r="K352" s="3">
        <f>IF(Inputs!$B$28&lt;&gt;"Ready to model","PENDING INPUTS",MIN(C352+E352,MAX(0,H352-J352)))</f>
        <v>0</v>
      </c>
      <c r="L352" s="3">
        <f>IF(Inputs!$B$28&lt;&gt;"Ready to model","PENDING INPUTS",MAX(0,B352+D352-J352))</f>
        <v>0</v>
      </c>
      <c r="M352" s="3">
        <f>IF(Inputs!$B$28&lt;&gt;"Ready to model","PENDING INPUTS",MAX(0,C352+E352-K352))</f>
        <v>0</v>
      </c>
      <c r="N352" s="3">
        <f>IF(Inputs!$B$28&lt;&gt;"Ready to model","PENDING INPUTS",L352+M352)</f>
        <v>0</v>
      </c>
      <c r="O352" s="3">
        <f>IF(Inputs!$B$28&lt;&gt;"Ready to model","PENDING INPUTS",D352+E352+O351)</f>
        <v>4571.2099999999991</v>
      </c>
      <c r="P352" s="3">
        <f>IF(Inputs!$B$28&lt;&gt;"Ready to model","PENDING INPUTS",J352+K352+P351)</f>
        <v>14587.209999999995</v>
      </c>
    </row>
    <row r="353" spans="1:16" ht="27.95" customHeight="1" x14ac:dyDescent="0.25">
      <c r="A353">
        <v>349</v>
      </c>
      <c r="B353" s="3">
        <f>IF(Inputs!$B$28&lt;&gt;"Ready to model","PENDING INPUTS",L352)</f>
        <v>0</v>
      </c>
      <c r="C353" s="3">
        <f>IF(Inputs!$B$28&lt;&gt;"Ready to model","PENDING INPUTS",M352)</f>
        <v>0</v>
      </c>
      <c r="D353" s="3">
        <f>IF(Inputs!$B$28&lt;&gt;"Ready to model","PENDING INPUTS",ROUND(B353*(Inputs!$B$17)/12,2))</f>
        <v>0</v>
      </c>
      <c r="E353" s="3">
        <f>IF(Inputs!$B$28&lt;&gt;"Ready to model","PENDING INPUTS",ROUND(C353*Inputs!$B$5/12,2))</f>
        <v>0</v>
      </c>
      <c r="F353" s="3">
        <f>IF(Inputs!$B$28&lt;&gt;"Ready to model","PENDING INPUTS",MIN(B353+D353,IF(A353&gt;=Inputs!$B$18,B353+D353,ROUND(IF(Inputs!$B$17=0,Inputs!$B$8*(1+Inputs!$B$19*Inputs!$B$20)/Inputs!$B$18,-PMT(Inputs!$B$17/12,Inputs!$B$18,Inputs!$B$8*(1+Inputs!$B$19*Inputs!$B$20))),2))))</f>
        <v>0</v>
      </c>
      <c r="G353" s="3">
        <f>IF(Inputs!$B$28&lt;&gt;"Ready to model","PENDING INPUTS",MIN(C353+E353,Inputs!$B$9))</f>
        <v>0</v>
      </c>
      <c r="H353" s="3">
        <f>IF(Inputs!$B$28&lt;&gt;"Ready to model","PENDING INPUTS",F353+G353)</f>
        <v>0</v>
      </c>
      <c r="I353" s="3">
        <f>IF(Inputs!$B$28&lt;&gt;"Ready to model","PENDING INPUTS",MAX(0,F353+G353-H353))</f>
        <v>0</v>
      </c>
      <c r="J353" s="3">
        <f>IF(Inputs!$B$28&lt;&gt;"Ready to model","PENDING INPUTS",IF(F353+G353&gt;H353,IF(F353+G353=0,0,H353*F353/(F353+G353)),MIN(B353+D353,F353+MAX(0,H353-F353-G353-IF((Inputs!$B$17)&lt;Inputs!$B$5,C353+E353-G353,0)))))</f>
        <v>0</v>
      </c>
      <c r="K353" s="3">
        <f>IF(Inputs!$B$28&lt;&gt;"Ready to model","PENDING INPUTS",MIN(C353+E353,MAX(0,H353-J353)))</f>
        <v>0</v>
      </c>
      <c r="L353" s="3">
        <f>IF(Inputs!$B$28&lt;&gt;"Ready to model","PENDING INPUTS",MAX(0,B353+D353-J353))</f>
        <v>0</v>
      </c>
      <c r="M353" s="3">
        <f>IF(Inputs!$B$28&lt;&gt;"Ready to model","PENDING INPUTS",MAX(0,C353+E353-K353))</f>
        <v>0</v>
      </c>
      <c r="N353" s="3">
        <f>IF(Inputs!$B$28&lt;&gt;"Ready to model","PENDING INPUTS",L353+M353)</f>
        <v>0</v>
      </c>
      <c r="O353" s="3">
        <f>IF(Inputs!$B$28&lt;&gt;"Ready to model","PENDING INPUTS",D353+E353+O352)</f>
        <v>4571.2099999999991</v>
      </c>
      <c r="P353" s="3">
        <f>IF(Inputs!$B$28&lt;&gt;"Ready to model","PENDING INPUTS",J353+K353+P352)</f>
        <v>14587.209999999995</v>
      </c>
    </row>
    <row r="354" spans="1:16" ht="27.95" customHeight="1" x14ac:dyDescent="0.25">
      <c r="A354">
        <v>350</v>
      </c>
      <c r="B354" s="3">
        <f>IF(Inputs!$B$28&lt;&gt;"Ready to model","PENDING INPUTS",L353)</f>
        <v>0</v>
      </c>
      <c r="C354" s="3">
        <f>IF(Inputs!$B$28&lt;&gt;"Ready to model","PENDING INPUTS",M353)</f>
        <v>0</v>
      </c>
      <c r="D354" s="3">
        <f>IF(Inputs!$B$28&lt;&gt;"Ready to model","PENDING INPUTS",ROUND(B354*(Inputs!$B$17)/12,2))</f>
        <v>0</v>
      </c>
      <c r="E354" s="3">
        <f>IF(Inputs!$B$28&lt;&gt;"Ready to model","PENDING INPUTS",ROUND(C354*Inputs!$B$5/12,2))</f>
        <v>0</v>
      </c>
      <c r="F354" s="3">
        <f>IF(Inputs!$B$28&lt;&gt;"Ready to model","PENDING INPUTS",MIN(B354+D354,IF(A354&gt;=Inputs!$B$18,B354+D354,ROUND(IF(Inputs!$B$17=0,Inputs!$B$8*(1+Inputs!$B$19*Inputs!$B$20)/Inputs!$B$18,-PMT(Inputs!$B$17/12,Inputs!$B$18,Inputs!$B$8*(1+Inputs!$B$19*Inputs!$B$20))),2))))</f>
        <v>0</v>
      </c>
      <c r="G354" s="3">
        <f>IF(Inputs!$B$28&lt;&gt;"Ready to model","PENDING INPUTS",MIN(C354+E354,Inputs!$B$9))</f>
        <v>0</v>
      </c>
      <c r="H354" s="3">
        <f>IF(Inputs!$B$28&lt;&gt;"Ready to model","PENDING INPUTS",F354+G354)</f>
        <v>0</v>
      </c>
      <c r="I354" s="3">
        <f>IF(Inputs!$B$28&lt;&gt;"Ready to model","PENDING INPUTS",MAX(0,F354+G354-H354))</f>
        <v>0</v>
      </c>
      <c r="J354" s="3">
        <f>IF(Inputs!$B$28&lt;&gt;"Ready to model","PENDING INPUTS",IF(F354+G354&gt;H354,IF(F354+G354=0,0,H354*F354/(F354+G354)),MIN(B354+D354,F354+MAX(0,H354-F354-G354-IF((Inputs!$B$17)&lt;Inputs!$B$5,C354+E354-G354,0)))))</f>
        <v>0</v>
      </c>
      <c r="K354" s="3">
        <f>IF(Inputs!$B$28&lt;&gt;"Ready to model","PENDING INPUTS",MIN(C354+E354,MAX(0,H354-J354)))</f>
        <v>0</v>
      </c>
      <c r="L354" s="3">
        <f>IF(Inputs!$B$28&lt;&gt;"Ready to model","PENDING INPUTS",MAX(0,B354+D354-J354))</f>
        <v>0</v>
      </c>
      <c r="M354" s="3">
        <f>IF(Inputs!$B$28&lt;&gt;"Ready to model","PENDING INPUTS",MAX(0,C354+E354-K354))</f>
        <v>0</v>
      </c>
      <c r="N354" s="3">
        <f>IF(Inputs!$B$28&lt;&gt;"Ready to model","PENDING INPUTS",L354+M354)</f>
        <v>0</v>
      </c>
      <c r="O354" s="3">
        <f>IF(Inputs!$B$28&lt;&gt;"Ready to model","PENDING INPUTS",D354+E354+O353)</f>
        <v>4571.2099999999991</v>
      </c>
      <c r="P354" s="3">
        <f>IF(Inputs!$B$28&lt;&gt;"Ready to model","PENDING INPUTS",J354+K354+P353)</f>
        <v>14587.209999999995</v>
      </c>
    </row>
    <row r="355" spans="1:16" ht="27.95" customHeight="1" x14ac:dyDescent="0.25">
      <c r="A355">
        <v>351</v>
      </c>
      <c r="B355" s="3">
        <f>IF(Inputs!$B$28&lt;&gt;"Ready to model","PENDING INPUTS",L354)</f>
        <v>0</v>
      </c>
      <c r="C355" s="3">
        <f>IF(Inputs!$B$28&lt;&gt;"Ready to model","PENDING INPUTS",M354)</f>
        <v>0</v>
      </c>
      <c r="D355" s="3">
        <f>IF(Inputs!$B$28&lt;&gt;"Ready to model","PENDING INPUTS",ROUND(B355*(Inputs!$B$17)/12,2))</f>
        <v>0</v>
      </c>
      <c r="E355" s="3">
        <f>IF(Inputs!$B$28&lt;&gt;"Ready to model","PENDING INPUTS",ROUND(C355*Inputs!$B$5/12,2))</f>
        <v>0</v>
      </c>
      <c r="F355" s="3">
        <f>IF(Inputs!$B$28&lt;&gt;"Ready to model","PENDING INPUTS",MIN(B355+D355,IF(A355&gt;=Inputs!$B$18,B355+D355,ROUND(IF(Inputs!$B$17=0,Inputs!$B$8*(1+Inputs!$B$19*Inputs!$B$20)/Inputs!$B$18,-PMT(Inputs!$B$17/12,Inputs!$B$18,Inputs!$B$8*(1+Inputs!$B$19*Inputs!$B$20))),2))))</f>
        <v>0</v>
      </c>
      <c r="G355" s="3">
        <f>IF(Inputs!$B$28&lt;&gt;"Ready to model","PENDING INPUTS",MIN(C355+E355,Inputs!$B$9))</f>
        <v>0</v>
      </c>
      <c r="H355" s="3">
        <f>IF(Inputs!$B$28&lt;&gt;"Ready to model","PENDING INPUTS",F355+G355)</f>
        <v>0</v>
      </c>
      <c r="I355" s="3">
        <f>IF(Inputs!$B$28&lt;&gt;"Ready to model","PENDING INPUTS",MAX(0,F355+G355-H355))</f>
        <v>0</v>
      </c>
      <c r="J355" s="3">
        <f>IF(Inputs!$B$28&lt;&gt;"Ready to model","PENDING INPUTS",IF(F355+G355&gt;H355,IF(F355+G355=0,0,H355*F355/(F355+G355)),MIN(B355+D355,F355+MAX(0,H355-F355-G355-IF((Inputs!$B$17)&lt;Inputs!$B$5,C355+E355-G355,0)))))</f>
        <v>0</v>
      </c>
      <c r="K355" s="3">
        <f>IF(Inputs!$B$28&lt;&gt;"Ready to model","PENDING INPUTS",MIN(C355+E355,MAX(0,H355-J355)))</f>
        <v>0</v>
      </c>
      <c r="L355" s="3">
        <f>IF(Inputs!$B$28&lt;&gt;"Ready to model","PENDING INPUTS",MAX(0,B355+D355-J355))</f>
        <v>0</v>
      </c>
      <c r="M355" s="3">
        <f>IF(Inputs!$B$28&lt;&gt;"Ready to model","PENDING INPUTS",MAX(0,C355+E355-K355))</f>
        <v>0</v>
      </c>
      <c r="N355" s="3">
        <f>IF(Inputs!$B$28&lt;&gt;"Ready to model","PENDING INPUTS",L355+M355)</f>
        <v>0</v>
      </c>
      <c r="O355" s="3">
        <f>IF(Inputs!$B$28&lt;&gt;"Ready to model","PENDING INPUTS",D355+E355+O354)</f>
        <v>4571.2099999999991</v>
      </c>
      <c r="P355" s="3">
        <f>IF(Inputs!$B$28&lt;&gt;"Ready to model","PENDING INPUTS",J355+K355+P354)</f>
        <v>14587.209999999995</v>
      </c>
    </row>
    <row r="356" spans="1:16" ht="27.95" customHeight="1" x14ac:dyDescent="0.25">
      <c r="A356">
        <v>352</v>
      </c>
      <c r="B356" s="3">
        <f>IF(Inputs!$B$28&lt;&gt;"Ready to model","PENDING INPUTS",L355)</f>
        <v>0</v>
      </c>
      <c r="C356" s="3">
        <f>IF(Inputs!$B$28&lt;&gt;"Ready to model","PENDING INPUTS",M355)</f>
        <v>0</v>
      </c>
      <c r="D356" s="3">
        <f>IF(Inputs!$B$28&lt;&gt;"Ready to model","PENDING INPUTS",ROUND(B356*(Inputs!$B$17)/12,2))</f>
        <v>0</v>
      </c>
      <c r="E356" s="3">
        <f>IF(Inputs!$B$28&lt;&gt;"Ready to model","PENDING INPUTS",ROUND(C356*Inputs!$B$5/12,2))</f>
        <v>0</v>
      </c>
      <c r="F356" s="3">
        <f>IF(Inputs!$B$28&lt;&gt;"Ready to model","PENDING INPUTS",MIN(B356+D356,IF(A356&gt;=Inputs!$B$18,B356+D356,ROUND(IF(Inputs!$B$17=0,Inputs!$B$8*(1+Inputs!$B$19*Inputs!$B$20)/Inputs!$B$18,-PMT(Inputs!$B$17/12,Inputs!$B$18,Inputs!$B$8*(1+Inputs!$B$19*Inputs!$B$20))),2))))</f>
        <v>0</v>
      </c>
      <c r="G356" s="3">
        <f>IF(Inputs!$B$28&lt;&gt;"Ready to model","PENDING INPUTS",MIN(C356+E356,Inputs!$B$9))</f>
        <v>0</v>
      </c>
      <c r="H356" s="3">
        <f>IF(Inputs!$B$28&lt;&gt;"Ready to model","PENDING INPUTS",F356+G356)</f>
        <v>0</v>
      </c>
      <c r="I356" s="3">
        <f>IF(Inputs!$B$28&lt;&gt;"Ready to model","PENDING INPUTS",MAX(0,F356+G356-H356))</f>
        <v>0</v>
      </c>
      <c r="J356" s="3">
        <f>IF(Inputs!$B$28&lt;&gt;"Ready to model","PENDING INPUTS",IF(F356+G356&gt;H356,IF(F356+G356=0,0,H356*F356/(F356+G356)),MIN(B356+D356,F356+MAX(0,H356-F356-G356-IF((Inputs!$B$17)&lt;Inputs!$B$5,C356+E356-G356,0)))))</f>
        <v>0</v>
      </c>
      <c r="K356" s="3">
        <f>IF(Inputs!$B$28&lt;&gt;"Ready to model","PENDING INPUTS",MIN(C356+E356,MAX(0,H356-J356)))</f>
        <v>0</v>
      </c>
      <c r="L356" s="3">
        <f>IF(Inputs!$B$28&lt;&gt;"Ready to model","PENDING INPUTS",MAX(0,B356+D356-J356))</f>
        <v>0</v>
      </c>
      <c r="M356" s="3">
        <f>IF(Inputs!$B$28&lt;&gt;"Ready to model","PENDING INPUTS",MAX(0,C356+E356-K356))</f>
        <v>0</v>
      </c>
      <c r="N356" s="3">
        <f>IF(Inputs!$B$28&lt;&gt;"Ready to model","PENDING INPUTS",L356+M356)</f>
        <v>0</v>
      </c>
      <c r="O356" s="3">
        <f>IF(Inputs!$B$28&lt;&gt;"Ready to model","PENDING INPUTS",D356+E356+O355)</f>
        <v>4571.2099999999991</v>
      </c>
      <c r="P356" s="3">
        <f>IF(Inputs!$B$28&lt;&gt;"Ready to model","PENDING INPUTS",J356+K356+P355)</f>
        <v>14587.209999999995</v>
      </c>
    </row>
    <row r="357" spans="1:16" ht="27.95" customHeight="1" x14ac:dyDescent="0.25">
      <c r="A357">
        <v>353</v>
      </c>
      <c r="B357" s="3">
        <f>IF(Inputs!$B$28&lt;&gt;"Ready to model","PENDING INPUTS",L356)</f>
        <v>0</v>
      </c>
      <c r="C357" s="3">
        <f>IF(Inputs!$B$28&lt;&gt;"Ready to model","PENDING INPUTS",M356)</f>
        <v>0</v>
      </c>
      <c r="D357" s="3">
        <f>IF(Inputs!$B$28&lt;&gt;"Ready to model","PENDING INPUTS",ROUND(B357*(Inputs!$B$17)/12,2))</f>
        <v>0</v>
      </c>
      <c r="E357" s="3">
        <f>IF(Inputs!$B$28&lt;&gt;"Ready to model","PENDING INPUTS",ROUND(C357*Inputs!$B$5/12,2))</f>
        <v>0</v>
      </c>
      <c r="F357" s="3">
        <f>IF(Inputs!$B$28&lt;&gt;"Ready to model","PENDING INPUTS",MIN(B357+D357,IF(A357&gt;=Inputs!$B$18,B357+D357,ROUND(IF(Inputs!$B$17=0,Inputs!$B$8*(1+Inputs!$B$19*Inputs!$B$20)/Inputs!$B$18,-PMT(Inputs!$B$17/12,Inputs!$B$18,Inputs!$B$8*(1+Inputs!$B$19*Inputs!$B$20))),2))))</f>
        <v>0</v>
      </c>
      <c r="G357" s="3">
        <f>IF(Inputs!$B$28&lt;&gt;"Ready to model","PENDING INPUTS",MIN(C357+E357,Inputs!$B$9))</f>
        <v>0</v>
      </c>
      <c r="H357" s="3">
        <f>IF(Inputs!$B$28&lt;&gt;"Ready to model","PENDING INPUTS",F357+G357)</f>
        <v>0</v>
      </c>
      <c r="I357" s="3">
        <f>IF(Inputs!$B$28&lt;&gt;"Ready to model","PENDING INPUTS",MAX(0,F357+G357-H357))</f>
        <v>0</v>
      </c>
      <c r="J357" s="3">
        <f>IF(Inputs!$B$28&lt;&gt;"Ready to model","PENDING INPUTS",IF(F357+G357&gt;H357,IF(F357+G357=0,0,H357*F357/(F357+G357)),MIN(B357+D357,F357+MAX(0,H357-F357-G357-IF((Inputs!$B$17)&lt;Inputs!$B$5,C357+E357-G357,0)))))</f>
        <v>0</v>
      </c>
      <c r="K357" s="3">
        <f>IF(Inputs!$B$28&lt;&gt;"Ready to model","PENDING INPUTS",MIN(C357+E357,MAX(0,H357-J357)))</f>
        <v>0</v>
      </c>
      <c r="L357" s="3">
        <f>IF(Inputs!$B$28&lt;&gt;"Ready to model","PENDING INPUTS",MAX(0,B357+D357-J357))</f>
        <v>0</v>
      </c>
      <c r="M357" s="3">
        <f>IF(Inputs!$B$28&lt;&gt;"Ready to model","PENDING INPUTS",MAX(0,C357+E357-K357))</f>
        <v>0</v>
      </c>
      <c r="N357" s="3">
        <f>IF(Inputs!$B$28&lt;&gt;"Ready to model","PENDING INPUTS",L357+M357)</f>
        <v>0</v>
      </c>
      <c r="O357" s="3">
        <f>IF(Inputs!$B$28&lt;&gt;"Ready to model","PENDING INPUTS",D357+E357+O356)</f>
        <v>4571.2099999999991</v>
      </c>
      <c r="P357" s="3">
        <f>IF(Inputs!$B$28&lt;&gt;"Ready to model","PENDING INPUTS",J357+K357+P356)</f>
        <v>14587.209999999995</v>
      </c>
    </row>
    <row r="358" spans="1:16" ht="27.95" customHeight="1" x14ac:dyDescent="0.25">
      <c r="A358">
        <v>354</v>
      </c>
      <c r="B358" s="3">
        <f>IF(Inputs!$B$28&lt;&gt;"Ready to model","PENDING INPUTS",L357)</f>
        <v>0</v>
      </c>
      <c r="C358" s="3">
        <f>IF(Inputs!$B$28&lt;&gt;"Ready to model","PENDING INPUTS",M357)</f>
        <v>0</v>
      </c>
      <c r="D358" s="3">
        <f>IF(Inputs!$B$28&lt;&gt;"Ready to model","PENDING INPUTS",ROUND(B358*(Inputs!$B$17)/12,2))</f>
        <v>0</v>
      </c>
      <c r="E358" s="3">
        <f>IF(Inputs!$B$28&lt;&gt;"Ready to model","PENDING INPUTS",ROUND(C358*Inputs!$B$5/12,2))</f>
        <v>0</v>
      </c>
      <c r="F358" s="3">
        <f>IF(Inputs!$B$28&lt;&gt;"Ready to model","PENDING INPUTS",MIN(B358+D358,IF(A358&gt;=Inputs!$B$18,B358+D358,ROUND(IF(Inputs!$B$17=0,Inputs!$B$8*(1+Inputs!$B$19*Inputs!$B$20)/Inputs!$B$18,-PMT(Inputs!$B$17/12,Inputs!$B$18,Inputs!$B$8*(1+Inputs!$B$19*Inputs!$B$20))),2))))</f>
        <v>0</v>
      </c>
      <c r="G358" s="3">
        <f>IF(Inputs!$B$28&lt;&gt;"Ready to model","PENDING INPUTS",MIN(C358+E358,Inputs!$B$9))</f>
        <v>0</v>
      </c>
      <c r="H358" s="3">
        <f>IF(Inputs!$B$28&lt;&gt;"Ready to model","PENDING INPUTS",F358+G358)</f>
        <v>0</v>
      </c>
      <c r="I358" s="3">
        <f>IF(Inputs!$B$28&lt;&gt;"Ready to model","PENDING INPUTS",MAX(0,F358+G358-H358))</f>
        <v>0</v>
      </c>
      <c r="J358" s="3">
        <f>IF(Inputs!$B$28&lt;&gt;"Ready to model","PENDING INPUTS",IF(F358+G358&gt;H358,IF(F358+G358=0,0,H358*F358/(F358+G358)),MIN(B358+D358,F358+MAX(0,H358-F358-G358-IF((Inputs!$B$17)&lt;Inputs!$B$5,C358+E358-G358,0)))))</f>
        <v>0</v>
      </c>
      <c r="K358" s="3">
        <f>IF(Inputs!$B$28&lt;&gt;"Ready to model","PENDING INPUTS",MIN(C358+E358,MAX(0,H358-J358)))</f>
        <v>0</v>
      </c>
      <c r="L358" s="3">
        <f>IF(Inputs!$B$28&lt;&gt;"Ready to model","PENDING INPUTS",MAX(0,B358+D358-J358))</f>
        <v>0</v>
      </c>
      <c r="M358" s="3">
        <f>IF(Inputs!$B$28&lt;&gt;"Ready to model","PENDING INPUTS",MAX(0,C358+E358-K358))</f>
        <v>0</v>
      </c>
      <c r="N358" s="3">
        <f>IF(Inputs!$B$28&lt;&gt;"Ready to model","PENDING INPUTS",L358+M358)</f>
        <v>0</v>
      </c>
      <c r="O358" s="3">
        <f>IF(Inputs!$B$28&lt;&gt;"Ready to model","PENDING INPUTS",D358+E358+O357)</f>
        <v>4571.2099999999991</v>
      </c>
      <c r="P358" s="3">
        <f>IF(Inputs!$B$28&lt;&gt;"Ready to model","PENDING INPUTS",J358+K358+P357)</f>
        <v>14587.209999999995</v>
      </c>
    </row>
    <row r="359" spans="1:16" ht="27.95" customHeight="1" x14ac:dyDescent="0.25">
      <c r="A359">
        <v>355</v>
      </c>
      <c r="B359" s="3">
        <f>IF(Inputs!$B$28&lt;&gt;"Ready to model","PENDING INPUTS",L358)</f>
        <v>0</v>
      </c>
      <c r="C359" s="3">
        <f>IF(Inputs!$B$28&lt;&gt;"Ready to model","PENDING INPUTS",M358)</f>
        <v>0</v>
      </c>
      <c r="D359" s="3">
        <f>IF(Inputs!$B$28&lt;&gt;"Ready to model","PENDING INPUTS",ROUND(B359*(Inputs!$B$17)/12,2))</f>
        <v>0</v>
      </c>
      <c r="E359" s="3">
        <f>IF(Inputs!$B$28&lt;&gt;"Ready to model","PENDING INPUTS",ROUND(C359*Inputs!$B$5/12,2))</f>
        <v>0</v>
      </c>
      <c r="F359" s="3">
        <f>IF(Inputs!$B$28&lt;&gt;"Ready to model","PENDING INPUTS",MIN(B359+D359,IF(A359&gt;=Inputs!$B$18,B359+D359,ROUND(IF(Inputs!$B$17=0,Inputs!$B$8*(1+Inputs!$B$19*Inputs!$B$20)/Inputs!$B$18,-PMT(Inputs!$B$17/12,Inputs!$B$18,Inputs!$B$8*(1+Inputs!$B$19*Inputs!$B$20))),2))))</f>
        <v>0</v>
      </c>
      <c r="G359" s="3">
        <f>IF(Inputs!$B$28&lt;&gt;"Ready to model","PENDING INPUTS",MIN(C359+E359,Inputs!$B$9))</f>
        <v>0</v>
      </c>
      <c r="H359" s="3">
        <f>IF(Inputs!$B$28&lt;&gt;"Ready to model","PENDING INPUTS",F359+G359)</f>
        <v>0</v>
      </c>
      <c r="I359" s="3">
        <f>IF(Inputs!$B$28&lt;&gt;"Ready to model","PENDING INPUTS",MAX(0,F359+G359-H359))</f>
        <v>0</v>
      </c>
      <c r="J359" s="3">
        <f>IF(Inputs!$B$28&lt;&gt;"Ready to model","PENDING INPUTS",IF(F359+G359&gt;H359,IF(F359+G359=0,0,H359*F359/(F359+G359)),MIN(B359+D359,F359+MAX(0,H359-F359-G359-IF((Inputs!$B$17)&lt;Inputs!$B$5,C359+E359-G359,0)))))</f>
        <v>0</v>
      </c>
      <c r="K359" s="3">
        <f>IF(Inputs!$B$28&lt;&gt;"Ready to model","PENDING INPUTS",MIN(C359+E359,MAX(0,H359-J359)))</f>
        <v>0</v>
      </c>
      <c r="L359" s="3">
        <f>IF(Inputs!$B$28&lt;&gt;"Ready to model","PENDING INPUTS",MAX(0,B359+D359-J359))</f>
        <v>0</v>
      </c>
      <c r="M359" s="3">
        <f>IF(Inputs!$B$28&lt;&gt;"Ready to model","PENDING INPUTS",MAX(0,C359+E359-K359))</f>
        <v>0</v>
      </c>
      <c r="N359" s="3">
        <f>IF(Inputs!$B$28&lt;&gt;"Ready to model","PENDING INPUTS",L359+M359)</f>
        <v>0</v>
      </c>
      <c r="O359" s="3">
        <f>IF(Inputs!$B$28&lt;&gt;"Ready to model","PENDING INPUTS",D359+E359+O358)</f>
        <v>4571.2099999999991</v>
      </c>
      <c r="P359" s="3">
        <f>IF(Inputs!$B$28&lt;&gt;"Ready to model","PENDING INPUTS",J359+K359+P358)</f>
        <v>14587.209999999995</v>
      </c>
    </row>
    <row r="360" spans="1:16" ht="27.95" customHeight="1" x14ac:dyDescent="0.25">
      <c r="A360">
        <v>356</v>
      </c>
      <c r="B360" s="3">
        <f>IF(Inputs!$B$28&lt;&gt;"Ready to model","PENDING INPUTS",L359)</f>
        <v>0</v>
      </c>
      <c r="C360" s="3">
        <f>IF(Inputs!$B$28&lt;&gt;"Ready to model","PENDING INPUTS",M359)</f>
        <v>0</v>
      </c>
      <c r="D360" s="3">
        <f>IF(Inputs!$B$28&lt;&gt;"Ready to model","PENDING INPUTS",ROUND(B360*(Inputs!$B$17)/12,2))</f>
        <v>0</v>
      </c>
      <c r="E360" s="3">
        <f>IF(Inputs!$B$28&lt;&gt;"Ready to model","PENDING INPUTS",ROUND(C360*Inputs!$B$5/12,2))</f>
        <v>0</v>
      </c>
      <c r="F360" s="3">
        <f>IF(Inputs!$B$28&lt;&gt;"Ready to model","PENDING INPUTS",MIN(B360+D360,IF(A360&gt;=Inputs!$B$18,B360+D360,ROUND(IF(Inputs!$B$17=0,Inputs!$B$8*(1+Inputs!$B$19*Inputs!$B$20)/Inputs!$B$18,-PMT(Inputs!$B$17/12,Inputs!$B$18,Inputs!$B$8*(1+Inputs!$B$19*Inputs!$B$20))),2))))</f>
        <v>0</v>
      </c>
      <c r="G360" s="3">
        <f>IF(Inputs!$B$28&lt;&gt;"Ready to model","PENDING INPUTS",MIN(C360+E360,Inputs!$B$9))</f>
        <v>0</v>
      </c>
      <c r="H360" s="3">
        <f>IF(Inputs!$B$28&lt;&gt;"Ready to model","PENDING INPUTS",F360+G360)</f>
        <v>0</v>
      </c>
      <c r="I360" s="3">
        <f>IF(Inputs!$B$28&lt;&gt;"Ready to model","PENDING INPUTS",MAX(0,F360+G360-H360))</f>
        <v>0</v>
      </c>
      <c r="J360" s="3">
        <f>IF(Inputs!$B$28&lt;&gt;"Ready to model","PENDING INPUTS",IF(F360+G360&gt;H360,IF(F360+G360=0,0,H360*F360/(F360+G360)),MIN(B360+D360,F360+MAX(0,H360-F360-G360-IF((Inputs!$B$17)&lt;Inputs!$B$5,C360+E360-G360,0)))))</f>
        <v>0</v>
      </c>
      <c r="K360" s="3">
        <f>IF(Inputs!$B$28&lt;&gt;"Ready to model","PENDING INPUTS",MIN(C360+E360,MAX(0,H360-J360)))</f>
        <v>0</v>
      </c>
      <c r="L360" s="3">
        <f>IF(Inputs!$B$28&lt;&gt;"Ready to model","PENDING INPUTS",MAX(0,B360+D360-J360))</f>
        <v>0</v>
      </c>
      <c r="M360" s="3">
        <f>IF(Inputs!$B$28&lt;&gt;"Ready to model","PENDING INPUTS",MAX(0,C360+E360-K360))</f>
        <v>0</v>
      </c>
      <c r="N360" s="3">
        <f>IF(Inputs!$B$28&lt;&gt;"Ready to model","PENDING INPUTS",L360+M360)</f>
        <v>0</v>
      </c>
      <c r="O360" s="3">
        <f>IF(Inputs!$B$28&lt;&gt;"Ready to model","PENDING INPUTS",D360+E360+O359)</f>
        <v>4571.2099999999991</v>
      </c>
      <c r="P360" s="3">
        <f>IF(Inputs!$B$28&lt;&gt;"Ready to model","PENDING INPUTS",J360+K360+P359)</f>
        <v>14587.209999999995</v>
      </c>
    </row>
    <row r="361" spans="1:16" ht="27.95" customHeight="1" x14ac:dyDescent="0.25">
      <c r="A361">
        <v>357</v>
      </c>
      <c r="B361" s="3">
        <f>IF(Inputs!$B$28&lt;&gt;"Ready to model","PENDING INPUTS",L360)</f>
        <v>0</v>
      </c>
      <c r="C361" s="3">
        <f>IF(Inputs!$B$28&lt;&gt;"Ready to model","PENDING INPUTS",M360)</f>
        <v>0</v>
      </c>
      <c r="D361" s="3">
        <f>IF(Inputs!$B$28&lt;&gt;"Ready to model","PENDING INPUTS",ROUND(B361*(Inputs!$B$17)/12,2))</f>
        <v>0</v>
      </c>
      <c r="E361" s="3">
        <f>IF(Inputs!$B$28&lt;&gt;"Ready to model","PENDING INPUTS",ROUND(C361*Inputs!$B$5/12,2))</f>
        <v>0</v>
      </c>
      <c r="F361" s="3">
        <f>IF(Inputs!$B$28&lt;&gt;"Ready to model","PENDING INPUTS",MIN(B361+D361,IF(A361&gt;=Inputs!$B$18,B361+D361,ROUND(IF(Inputs!$B$17=0,Inputs!$B$8*(1+Inputs!$B$19*Inputs!$B$20)/Inputs!$B$18,-PMT(Inputs!$B$17/12,Inputs!$B$18,Inputs!$B$8*(1+Inputs!$B$19*Inputs!$B$20))),2))))</f>
        <v>0</v>
      </c>
      <c r="G361" s="3">
        <f>IF(Inputs!$B$28&lt;&gt;"Ready to model","PENDING INPUTS",MIN(C361+E361,Inputs!$B$9))</f>
        <v>0</v>
      </c>
      <c r="H361" s="3">
        <f>IF(Inputs!$B$28&lt;&gt;"Ready to model","PENDING INPUTS",F361+G361)</f>
        <v>0</v>
      </c>
      <c r="I361" s="3">
        <f>IF(Inputs!$B$28&lt;&gt;"Ready to model","PENDING INPUTS",MAX(0,F361+G361-H361))</f>
        <v>0</v>
      </c>
      <c r="J361" s="3">
        <f>IF(Inputs!$B$28&lt;&gt;"Ready to model","PENDING INPUTS",IF(F361+G361&gt;H361,IF(F361+G361=0,0,H361*F361/(F361+G361)),MIN(B361+D361,F361+MAX(0,H361-F361-G361-IF((Inputs!$B$17)&lt;Inputs!$B$5,C361+E361-G361,0)))))</f>
        <v>0</v>
      </c>
      <c r="K361" s="3">
        <f>IF(Inputs!$B$28&lt;&gt;"Ready to model","PENDING INPUTS",MIN(C361+E361,MAX(0,H361-J361)))</f>
        <v>0</v>
      </c>
      <c r="L361" s="3">
        <f>IF(Inputs!$B$28&lt;&gt;"Ready to model","PENDING INPUTS",MAX(0,B361+D361-J361))</f>
        <v>0</v>
      </c>
      <c r="M361" s="3">
        <f>IF(Inputs!$B$28&lt;&gt;"Ready to model","PENDING INPUTS",MAX(0,C361+E361-K361))</f>
        <v>0</v>
      </c>
      <c r="N361" s="3">
        <f>IF(Inputs!$B$28&lt;&gt;"Ready to model","PENDING INPUTS",L361+M361)</f>
        <v>0</v>
      </c>
      <c r="O361" s="3">
        <f>IF(Inputs!$B$28&lt;&gt;"Ready to model","PENDING INPUTS",D361+E361+O360)</f>
        <v>4571.2099999999991</v>
      </c>
      <c r="P361" s="3">
        <f>IF(Inputs!$B$28&lt;&gt;"Ready to model","PENDING INPUTS",J361+K361+P360)</f>
        <v>14587.209999999995</v>
      </c>
    </row>
    <row r="362" spans="1:16" ht="27.95" customHeight="1" x14ac:dyDescent="0.25">
      <c r="A362">
        <v>358</v>
      </c>
      <c r="B362" s="3">
        <f>IF(Inputs!$B$28&lt;&gt;"Ready to model","PENDING INPUTS",L361)</f>
        <v>0</v>
      </c>
      <c r="C362" s="3">
        <f>IF(Inputs!$B$28&lt;&gt;"Ready to model","PENDING INPUTS",M361)</f>
        <v>0</v>
      </c>
      <c r="D362" s="3">
        <f>IF(Inputs!$B$28&lt;&gt;"Ready to model","PENDING INPUTS",ROUND(B362*(Inputs!$B$17)/12,2))</f>
        <v>0</v>
      </c>
      <c r="E362" s="3">
        <f>IF(Inputs!$B$28&lt;&gt;"Ready to model","PENDING INPUTS",ROUND(C362*Inputs!$B$5/12,2))</f>
        <v>0</v>
      </c>
      <c r="F362" s="3">
        <f>IF(Inputs!$B$28&lt;&gt;"Ready to model","PENDING INPUTS",MIN(B362+D362,IF(A362&gt;=Inputs!$B$18,B362+D362,ROUND(IF(Inputs!$B$17=0,Inputs!$B$8*(1+Inputs!$B$19*Inputs!$B$20)/Inputs!$B$18,-PMT(Inputs!$B$17/12,Inputs!$B$18,Inputs!$B$8*(1+Inputs!$B$19*Inputs!$B$20))),2))))</f>
        <v>0</v>
      </c>
      <c r="G362" s="3">
        <f>IF(Inputs!$B$28&lt;&gt;"Ready to model","PENDING INPUTS",MIN(C362+E362,Inputs!$B$9))</f>
        <v>0</v>
      </c>
      <c r="H362" s="3">
        <f>IF(Inputs!$B$28&lt;&gt;"Ready to model","PENDING INPUTS",F362+G362)</f>
        <v>0</v>
      </c>
      <c r="I362" s="3">
        <f>IF(Inputs!$B$28&lt;&gt;"Ready to model","PENDING INPUTS",MAX(0,F362+G362-H362))</f>
        <v>0</v>
      </c>
      <c r="J362" s="3">
        <f>IF(Inputs!$B$28&lt;&gt;"Ready to model","PENDING INPUTS",IF(F362+G362&gt;H362,IF(F362+G362=0,0,H362*F362/(F362+G362)),MIN(B362+D362,F362+MAX(0,H362-F362-G362-IF((Inputs!$B$17)&lt;Inputs!$B$5,C362+E362-G362,0)))))</f>
        <v>0</v>
      </c>
      <c r="K362" s="3">
        <f>IF(Inputs!$B$28&lt;&gt;"Ready to model","PENDING INPUTS",MIN(C362+E362,MAX(0,H362-J362)))</f>
        <v>0</v>
      </c>
      <c r="L362" s="3">
        <f>IF(Inputs!$B$28&lt;&gt;"Ready to model","PENDING INPUTS",MAX(0,B362+D362-J362))</f>
        <v>0</v>
      </c>
      <c r="M362" s="3">
        <f>IF(Inputs!$B$28&lt;&gt;"Ready to model","PENDING INPUTS",MAX(0,C362+E362-K362))</f>
        <v>0</v>
      </c>
      <c r="N362" s="3">
        <f>IF(Inputs!$B$28&lt;&gt;"Ready to model","PENDING INPUTS",L362+M362)</f>
        <v>0</v>
      </c>
      <c r="O362" s="3">
        <f>IF(Inputs!$B$28&lt;&gt;"Ready to model","PENDING INPUTS",D362+E362+O361)</f>
        <v>4571.2099999999991</v>
      </c>
      <c r="P362" s="3">
        <f>IF(Inputs!$B$28&lt;&gt;"Ready to model","PENDING INPUTS",J362+K362+P361)</f>
        <v>14587.209999999995</v>
      </c>
    </row>
    <row r="363" spans="1:16" ht="27.95" customHeight="1" x14ac:dyDescent="0.25">
      <c r="A363">
        <v>359</v>
      </c>
      <c r="B363" s="3">
        <f>IF(Inputs!$B$28&lt;&gt;"Ready to model","PENDING INPUTS",L362)</f>
        <v>0</v>
      </c>
      <c r="C363" s="3">
        <f>IF(Inputs!$B$28&lt;&gt;"Ready to model","PENDING INPUTS",M362)</f>
        <v>0</v>
      </c>
      <c r="D363" s="3">
        <f>IF(Inputs!$B$28&lt;&gt;"Ready to model","PENDING INPUTS",ROUND(B363*(Inputs!$B$17)/12,2))</f>
        <v>0</v>
      </c>
      <c r="E363" s="3">
        <f>IF(Inputs!$B$28&lt;&gt;"Ready to model","PENDING INPUTS",ROUND(C363*Inputs!$B$5/12,2))</f>
        <v>0</v>
      </c>
      <c r="F363" s="3">
        <f>IF(Inputs!$B$28&lt;&gt;"Ready to model","PENDING INPUTS",MIN(B363+D363,IF(A363&gt;=Inputs!$B$18,B363+D363,ROUND(IF(Inputs!$B$17=0,Inputs!$B$8*(1+Inputs!$B$19*Inputs!$B$20)/Inputs!$B$18,-PMT(Inputs!$B$17/12,Inputs!$B$18,Inputs!$B$8*(1+Inputs!$B$19*Inputs!$B$20))),2))))</f>
        <v>0</v>
      </c>
      <c r="G363" s="3">
        <f>IF(Inputs!$B$28&lt;&gt;"Ready to model","PENDING INPUTS",MIN(C363+E363,Inputs!$B$9))</f>
        <v>0</v>
      </c>
      <c r="H363" s="3">
        <f>IF(Inputs!$B$28&lt;&gt;"Ready to model","PENDING INPUTS",F363+G363)</f>
        <v>0</v>
      </c>
      <c r="I363" s="3">
        <f>IF(Inputs!$B$28&lt;&gt;"Ready to model","PENDING INPUTS",MAX(0,F363+G363-H363))</f>
        <v>0</v>
      </c>
      <c r="J363" s="3">
        <f>IF(Inputs!$B$28&lt;&gt;"Ready to model","PENDING INPUTS",IF(F363+G363&gt;H363,IF(F363+G363=0,0,H363*F363/(F363+G363)),MIN(B363+D363,F363+MAX(0,H363-F363-G363-IF((Inputs!$B$17)&lt;Inputs!$B$5,C363+E363-G363,0)))))</f>
        <v>0</v>
      </c>
      <c r="K363" s="3">
        <f>IF(Inputs!$B$28&lt;&gt;"Ready to model","PENDING INPUTS",MIN(C363+E363,MAX(0,H363-J363)))</f>
        <v>0</v>
      </c>
      <c r="L363" s="3">
        <f>IF(Inputs!$B$28&lt;&gt;"Ready to model","PENDING INPUTS",MAX(0,B363+D363-J363))</f>
        <v>0</v>
      </c>
      <c r="M363" s="3">
        <f>IF(Inputs!$B$28&lt;&gt;"Ready to model","PENDING INPUTS",MAX(0,C363+E363-K363))</f>
        <v>0</v>
      </c>
      <c r="N363" s="3">
        <f>IF(Inputs!$B$28&lt;&gt;"Ready to model","PENDING INPUTS",L363+M363)</f>
        <v>0</v>
      </c>
      <c r="O363" s="3">
        <f>IF(Inputs!$B$28&lt;&gt;"Ready to model","PENDING INPUTS",D363+E363+O362)</f>
        <v>4571.2099999999991</v>
      </c>
      <c r="P363" s="3">
        <f>IF(Inputs!$B$28&lt;&gt;"Ready to model","PENDING INPUTS",J363+K363+P362)</f>
        <v>14587.209999999995</v>
      </c>
    </row>
    <row r="364" spans="1:16" ht="27.95" customHeight="1" x14ac:dyDescent="0.25">
      <c r="A364">
        <v>360</v>
      </c>
      <c r="B364" s="3">
        <f>IF(Inputs!$B$28&lt;&gt;"Ready to model","PENDING INPUTS",L363)</f>
        <v>0</v>
      </c>
      <c r="C364" s="3">
        <f>IF(Inputs!$B$28&lt;&gt;"Ready to model","PENDING INPUTS",M363)</f>
        <v>0</v>
      </c>
      <c r="D364" s="3">
        <f>IF(Inputs!$B$28&lt;&gt;"Ready to model","PENDING INPUTS",ROUND(B364*(Inputs!$B$17)/12,2))</f>
        <v>0</v>
      </c>
      <c r="E364" s="3">
        <f>IF(Inputs!$B$28&lt;&gt;"Ready to model","PENDING INPUTS",ROUND(C364*Inputs!$B$5/12,2))</f>
        <v>0</v>
      </c>
      <c r="F364" s="3">
        <f>IF(Inputs!$B$28&lt;&gt;"Ready to model","PENDING INPUTS",MIN(B364+D364,IF(A364&gt;=Inputs!$B$18,B364+D364,ROUND(IF(Inputs!$B$17=0,Inputs!$B$8*(1+Inputs!$B$19*Inputs!$B$20)/Inputs!$B$18,-PMT(Inputs!$B$17/12,Inputs!$B$18,Inputs!$B$8*(1+Inputs!$B$19*Inputs!$B$20))),2))))</f>
        <v>0</v>
      </c>
      <c r="G364" s="3">
        <f>IF(Inputs!$B$28&lt;&gt;"Ready to model","PENDING INPUTS",MIN(C364+E364,Inputs!$B$9))</f>
        <v>0</v>
      </c>
      <c r="H364" s="3">
        <f>IF(Inputs!$B$28&lt;&gt;"Ready to model","PENDING INPUTS",F364+G364)</f>
        <v>0</v>
      </c>
      <c r="I364" s="3">
        <f>IF(Inputs!$B$28&lt;&gt;"Ready to model","PENDING INPUTS",MAX(0,F364+G364-H364))</f>
        <v>0</v>
      </c>
      <c r="J364" s="3">
        <f>IF(Inputs!$B$28&lt;&gt;"Ready to model","PENDING INPUTS",IF(F364+G364&gt;H364,IF(F364+G364=0,0,H364*F364/(F364+G364)),MIN(B364+D364,F364+MAX(0,H364-F364-G364-IF((Inputs!$B$17)&lt;Inputs!$B$5,C364+E364-G364,0)))))</f>
        <v>0</v>
      </c>
      <c r="K364" s="3">
        <f>IF(Inputs!$B$28&lt;&gt;"Ready to model","PENDING INPUTS",MIN(C364+E364,MAX(0,H364-J364)))</f>
        <v>0</v>
      </c>
      <c r="L364" s="3">
        <f>IF(Inputs!$B$28&lt;&gt;"Ready to model","PENDING INPUTS",MAX(0,B364+D364-J364))</f>
        <v>0</v>
      </c>
      <c r="M364" s="3">
        <f>IF(Inputs!$B$28&lt;&gt;"Ready to model","PENDING INPUTS",MAX(0,C364+E364-K364))</f>
        <v>0</v>
      </c>
      <c r="N364" s="3">
        <f>IF(Inputs!$B$28&lt;&gt;"Ready to model","PENDING INPUTS",L364+M364)</f>
        <v>0</v>
      </c>
      <c r="O364" s="3">
        <f>IF(Inputs!$B$28&lt;&gt;"Ready to model","PENDING INPUTS",D364+E364+O363)</f>
        <v>4571.2099999999991</v>
      </c>
      <c r="P364" s="3">
        <f>IF(Inputs!$B$28&lt;&gt;"Ready to model","PENDING INPUTS",J364+K364+P363)</f>
        <v>14587.209999999995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Start</vt:lpstr>
      <vt:lpstr>Inputs</vt:lpstr>
      <vt:lpstr>Results</vt:lpstr>
      <vt:lpstr>Baseline Equal</vt:lpstr>
      <vt:lpstr>Transfer Equal</vt:lpstr>
      <vt:lpstr>Loan Equal</vt:lpstr>
      <vt:lpstr>Baseline Minimum</vt:lpstr>
      <vt:lpstr>Transfer Minimum</vt:lpstr>
      <vt:lpstr>Loan Minimum</vt:lpstr>
      <vt:lpstr>'Baseline Equal'!Print_Area</vt:lpstr>
      <vt:lpstr>'Baseline Minimum'!Print_Area</vt:lpstr>
      <vt:lpstr>Inputs!Print_Area</vt:lpstr>
      <vt:lpstr>'Loan Equal'!Print_Area</vt:lpstr>
      <vt:lpstr>'Loan Minimum'!Print_Area</vt:lpstr>
      <vt:lpstr>Results!Print_Area</vt:lpstr>
      <vt:lpstr>Start!Print_Area</vt:lpstr>
      <vt:lpstr>'Transfer Equal'!Print_Area</vt:lpstr>
      <vt:lpstr>'Transfer Minimum'!Print_Area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dcterms:modified xsi:type="dcterms:W3CDTF">2026-10-03T00:32:23Z</dcterms:modified>
</cp:coreProperties>
</file>