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worksheets/sheet4.xml" ContentType="application/vnd.openxmlformats-officedocument.spreadsheetml.worksheet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worksheets/sheet5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7d848e0c44f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e2c018df6f334dc3"/>
    <x:sheet xmlns:r="http://schemas.openxmlformats.org/officeDocument/2006/relationships" name="Income" sheetId="2" r:id="Rab90ddd4e23f4032"/>
    <x:sheet xmlns:r="http://schemas.openxmlformats.org/officeDocument/2006/relationships" name="Allocation" sheetId="3" r:id="Rb170c6d38c974611"/>
    <x:sheet xmlns:r="http://schemas.openxmlformats.org/officeDocument/2006/relationships" name="Activity" sheetId="4" r:id="R79b4b513e8f8454a"/>
    <x:sheet xmlns:r="http://schemas.openxmlformats.org/officeDocument/2006/relationships" name="Decision" sheetId="5" r:id="R85704ab93d7e4a27"/>
  </x:sheets>
</x:workbook>
</file>

<file path=xl/comments1.xml><?xml version="1.0" encoding="utf-8"?>
<x:comments xmlns:x="http://schemas.openxmlformats.org/spreadsheetml/2006/main">
  <x:authors>
    <x:author>tc={8B0D8D68-7AC3-CD90-4884-485FCA065762}</x:author>
    <x:author>tc={BDBC84FA-0165-7025-40E5-94D1BDAE543E}</x:author>
    <x:author>tc={8F4DA300-A380-BFA0-1821-37E617442CDC}</x:author>
  </x:authors>
  <x:commentList>
    <x:comment ref="C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Applies to C6
From Paycheck to Breathing Room, supplied complete manuscript SHA-256 b0e25fe21a56d64cdaaf69606cc1e73381d05452a2cabe0fed1a591f7fcbff1a. Fictional worked examples; not personal targets. Month and dated income follow Chapter 2. The user supplies actual pay records; never infer from a bank transfer.</x:t>
        </x:r>
      </x:text>
    </x:comment>
    <x:comment ref="C9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Applies to C9:C16
Example: two fictional $2,100 net paychecks, Chapter 2. In Your_Copy: use pay stubs and actual availability dates; exclude uncertain income from firm assignments.</x:t>
        </x:r>
      </x:text>
    </x:comment>
    <x:comment ref="C23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Applies to C23:C25
User-entered deliberate release of previously accumulated cash; not new earnings. Chapter 2 / Gather enough truth; Chapter 9 / Close the month.</x:t>
        </x:r>
      </x:text>
    </x:comment>
  </x:commentList>
</x:comments>
</file>

<file path=xl/comments2.xml><?xml version="1.0" encoding="utf-8"?>
<x:comments xmlns:x="http://schemas.openxmlformats.org/spreadsheetml/2006/main">
  <x:authors>
    <x:author>tc={2C7D43B1-F555-CB89-BA64-25AA72D2706D}</x:author>
  </x:authors>
  <x:commentList>
    <x:comment ref="C8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Applies to C8:D25
From Paycheck to Breathing Room, supplied complete manuscript SHA-256 b0e25fe21a56d64cdaaf69606cc1e73381d05452a2cabe0fed1a591f7fcbff1a. Fictional worked examples; not personal targets. Chapter 2: original $4,400; grocery -$50, flexible -$100, household -$50. Buffer split $155/$145 follows Chapter 6. No opening $200 added to income.</x:t>
        </x:r>
      </x:text>
    </x:comment>
  </x:commentList>
</x:comments>
</file>

<file path=xl/comments3.xml><?xml version="1.0" encoding="utf-8"?>
<x:comments xmlns:x="http://schemas.openxmlformats.org/spreadsheetml/2006/main">
  <x:authors>
    <x:author>tc={DF56D898-FD53-24E8-42E2-496F578E29DF}</x:author>
  </x:authors>
  <x:commentList>
    <x:comment ref="A8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Applies to A8:G67
Source: user transaction records. Examples combine the manuscript allocation/first $75 purchase and $100 fund contribution with an explicitly fictional card-payment demonstration. A new set-aside needs real cash; it is not a planned transfer or existing reserve.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 d, yyyy"/>
    <x:numFmt numFmtId="201" formatCode="$#,##0.00;[Red]($#,##0.00);&quot;—&quot;"/>
    <x:numFmt numFmtId="202" formatCode="$#,##0.00&quot;  &quot;;[Red]($#,##0.00)&quot;  &quot;;&quot;—  &quot;"/>
  </x:numFmts>
  <x:fonts count="15">
    <x:font>
      <x:sz val="11"/>
      <x:name val="Carlito"/>
    </x:font>
    <x:font>
      <x:sz val="11"/>
      <x:color rgb="FF202B2A"/>
      <x:name val="Arial"/>
    </x:font>
    <x:font>
      <x:b/>
      <x:sz val="24"/>
      <x:color rgb="FFFFFFFF"/>
      <x:name val="Arial"/>
    </x:font>
    <x:font>
      <x:sz val="11"/>
      <x:color rgb="FF576761"/>
      <x:name val="Arial"/>
    </x:font>
    <x:font>
      <x:b/>
      <x:sz val="10"/>
      <x:color rgb="FF183F3B"/>
      <x:name val="Arial"/>
    </x:font>
    <x:font>
      <x:sz val="11"/>
      <x:color rgb="FF202B2A"/>
      <x:name val="Arial"/>
    </x:font>
    <x:font>
      <x:b/>
      <x:sz val="11"/>
      <x:color rgb="FF202B2A"/>
      <x:name val="Arial"/>
    </x:font>
    <x:font>
      <x:sz val="11"/>
      <x:color rgb="FF0000FF"/>
      <x:name val="Arial"/>
    </x:font>
    <x:font>
      <x:b/>
      <x:sz val="10"/>
      <x:color rgb="FFFFFFFF"/>
      <x:name val="Arial"/>
    </x:font>
    <x:font>
      <x:b/>
      <x:sz val="11"/>
      <x:color rgb="FF183F3B"/>
      <x:name val="Arial"/>
    </x:font>
    <x:font>
      <x:sz val="11"/>
      <x:color rgb="FF000000"/>
      <x:name val="Arial"/>
    </x:font>
    <x:font>
      <x:b/>
      <x:sz val="11"/>
      <x:color rgb="FF000000"/>
      <x:name val="Arial"/>
    </x:font>
    <x:font>
      <x:sz val="11"/>
      <x:color rgb="FF008000"/>
      <x:name val="Arial"/>
    </x:font>
    <x:font>
      <x:sz val="12"/>
      <x:color rgb="FF202B2A"/>
      <x:name val="Arial"/>
    </x:font>
    <x:font>
      <x:b/>
      <x:sz val="18"/>
      <x:color rgb="FF000000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83F3B"/>
      </x:patternFill>
    </x:fill>
    <x:fill>
      <x:patternFill patternType="solid">
        <x:fgColor rgb="FFF8F5EF"/>
      </x:patternFill>
    </x:fill>
    <x:fill>
      <x:patternFill patternType="solid">
        <x:fgColor rgb="FFE9F1EE"/>
      </x:patternFill>
    </x:fill>
    <x:fill>
      <x:patternFill patternType="solid">
        <x:fgColor rgb="FFFFF9E6"/>
      </x:patternFill>
    </x:fill>
  </x:fills>
  <x:borders count="20">
    <x:border/>
    <x:border/>
    <x:border>
      <x:right style="thin">
        <x:color rgb="FFFFFFFF"/>
      </x:right>
      <x:bottom style="hair">
        <x:color rgb="FFFFFFFF"/>
      </x:bottom>
    </x:border>
    <x:border>
      <x:left style="thin">
        <x:color rgb="FFFFFFFF"/>
      </x:left>
      <x:right style="thin">
        <x:color rgb="FFFFFFFF"/>
      </x:right>
      <x:bottom style="hair">
        <x:color rgb="FFFFFFFF"/>
      </x:bottom>
    </x:border>
    <x:border>
      <x:left style="thin">
        <x:color rgb="FFFFFFFF"/>
      </x:left>
      <x:bottom style="hair">
        <x:color rgb="FFFFFFFF"/>
      </x:bottom>
    </x:border>
    <x:border>
      <x:right style="thin">
        <x:color rgb="FFFFFFFF"/>
      </x:right>
      <x:top style="hair">
        <x:color rgb="FFFFFFFF"/>
      </x:top>
      <x:bottom style="hair">
        <x:color rgb="FFFFFFFF"/>
      </x:bottom>
    </x:border>
    <x:border>
      <x:left style="thin">
        <x:color rgb="FFFFFFFF"/>
      </x:left>
      <x:right style="thin">
        <x:color rgb="FFFFFFFF"/>
      </x:right>
      <x:top style="hair">
        <x:color rgb="FFFFFFFF"/>
      </x:top>
      <x:bottom style="hair">
        <x:color rgb="FFFFFFFF"/>
      </x:bottom>
    </x:border>
    <x:border>
      <x:left style="thin">
        <x:color rgb="FFFFFFFF"/>
      </x:left>
      <x:top style="hair">
        <x:color rgb="FFFFFFFF"/>
      </x:top>
      <x:bottom style="hair">
        <x:color rgb="FFFFFFFF"/>
      </x:bottom>
    </x:border>
    <x:border>
      <x:right style="thin">
        <x:color rgb="FFFFFFFF"/>
      </x:right>
      <x:top style="hair">
        <x:color rgb="FFFFFFFF"/>
      </x:top>
    </x:border>
    <x:border>
      <x:left style="thin">
        <x:color rgb="FFFFFFFF"/>
      </x:left>
      <x:right style="thin">
        <x:color rgb="FFFFFFFF"/>
      </x:right>
      <x:top style="hair">
        <x:color rgb="FFFFFFFF"/>
      </x:top>
    </x:border>
    <x:border>
      <x:left style="thin">
        <x:color rgb="FFFFFFFF"/>
      </x:left>
      <x:top style="hair">
        <x:color rgb="FFFFFFFF"/>
      </x:top>
    </x:border>
    <x:border>
      <x:right style="thin">
        <x:color rgb="FFFFFFFF"/>
      </x:right>
      <x:bottom style="hair">
        <x:color rgb="FFFFFFFF"/>
      </x:bottom>
    </x:border>
    <x:border>
      <x:left style="thin">
        <x:color rgb="FFFFFFFF"/>
      </x:left>
      <x:right style="thin">
        <x:color rgb="FFFFFFFF"/>
      </x:right>
      <x:bottom style="hair">
        <x:color rgb="FFFFFFFF"/>
      </x:bottom>
    </x:border>
    <x:border>
      <x:left style="thin">
        <x:color rgb="FFFFFFFF"/>
      </x:left>
      <x:bottom style="hair">
        <x:color rgb="FFFFFFFF"/>
      </x:bottom>
    </x:border>
    <x:border>
      <x:right style="thin">
        <x:color rgb="FFFFFFFF"/>
      </x:right>
      <x:top style="hair">
        <x:color rgb="FFFFFFFF"/>
      </x:top>
      <x:bottom style="hair">
        <x:color rgb="FFFFFFFF"/>
      </x:bottom>
    </x:border>
    <x:border>
      <x:left style="thin">
        <x:color rgb="FFFFFFFF"/>
      </x:left>
      <x:right style="thin">
        <x:color rgb="FFFFFFFF"/>
      </x:right>
      <x:top style="hair">
        <x:color rgb="FFFFFFFF"/>
      </x:top>
      <x:bottom style="hair">
        <x:color rgb="FFFFFFFF"/>
      </x:bottom>
    </x:border>
    <x:border>
      <x:left style="thin">
        <x:color rgb="FFFFFFFF"/>
      </x:left>
      <x:top style="hair">
        <x:color rgb="FFFFFFFF"/>
      </x:top>
      <x:bottom style="hair">
        <x:color rgb="FFFFFFFF"/>
      </x:bottom>
    </x:border>
    <x:border>
      <x:right style="thin">
        <x:color rgb="FFFFFFFF"/>
      </x:right>
      <x:top style="hair">
        <x:color rgb="FFFFFFFF"/>
      </x:top>
    </x:border>
    <x:border>
      <x:left style="thin">
        <x:color rgb="FFFFFFFF"/>
      </x:left>
      <x:right style="thin">
        <x:color rgb="FFFFFFFF"/>
      </x:right>
      <x:top style="hair">
        <x:color rgb="FFFFFFFF"/>
      </x:top>
    </x:border>
    <x:border>
      <x:left style="thin">
        <x:color rgb="FFFFFFFF"/>
      </x:left>
      <x:top style="hair">
        <x:color rgb="FFFFFFFF"/>
      </x:top>
    </x:border>
  </x:borders>
  <x:cellStyleXfs count="1">
    <x:xf numFmtId="0" fontId="0" fillId="0" borderId="0"/>
  </x:cellStyleXfs>
  <x:cellXfs count="13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/>
    </x:xf>
    <x:xf numFmtId="0" fontId="4" fillId="5" borderId="1" xfId="0" applyNumberFormat="1" applyFont="1" applyFill="1" applyBorder="1" applyAlignment="1">
      <x:alignment vertical="center"/>
    </x:xf>
    <x:xf numFmtId="0" fontId="4" fillId="5" borderId="1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1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1" xfId="0" applyNumberFormat="1" applyFont="1" applyFill="1" applyBorder="1" applyAlignment="1">
      <x:alignment vertical="center"/>
    </x:xf>
    <x:xf numFmtId="0" fontId="6" fillId="2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/>
    </x:xf>
    <x:xf numFmtId="0" fontId="7" fillId="6" borderId="1" xfId="0" applyNumberFormat="1" applyFont="1" applyFill="1" applyBorder="1" applyAlignment="1">
      <x:alignment vertical="center"/>
    </x:xf>
    <x:xf numFmtId="0" fontId="7" fillId="6" borderId="1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1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 wrapText="1"/>
    </x:xf>
    <x:xf numFmtId="0" fontId="8" fillId="3" borderId="1" xfId="0" applyNumberFormat="1" applyFont="1" applyFill="1" applyBorder="1" applyAlignment="1">
      <x:alignment vertical="center"/>
    </x:xf>
    <x:xf numFmtId="0" fontId="8" fillId="3" borderId="1" xfId="0" applyNumberFormat="1" applyFont="1" applyFill="1" applyBorder="1" applyAlignment="1">
      <x:alignment vertical="center" wrapText="1"/>
    </x:xf>
    <x:xf numFmtId="201" fontId="7" fillId="6" borderId="0" xfId="0" applyNumberFormat="1" applyFont="1" applyFill="1" applyBorder="1" applyAlignment="1">
      <x:alignment vertical="center" wrapText="1"/>
    </x:xf>
    <x:xf numFmtId="201" fontId="7" fillId="6" borderId="1" xfId="0" applyNumberFormat="1" applyFont="1" applyFill="1" applyBorder="1" applyAlignment="1">
      <x:alignment vertical="center" wrapText="1"/>
    </x:xf>
    <x:xf numFmtId="0" fontId="9" fillId="4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 wrapText="1"/>
    </x:xf>
    <x:xf numFmtId="0" fontId="9" fillId="4" borderId="1" xfId="0" applyNumberFormat="1" applyFont="1" applyFill="1" applyBorder="1" applyAlignment="1">
      <x:alignment vertical="center"/>
    </x:xf>
    <x:xf numFmtId="0" fontId="9" fillId="4" borderId="1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1" xfId="0" applyNumberFormat="1" applyFont="1" applyFill="1" applyBorder="1" applyAlignment="1">
      <x:alignment vertical="center"/>
    </x:xf>
    <x:xf numFmtId="0" fontId="5" fillId="4" borderId="1" xfId="0" applyNumberFormat="1" applyFont="1" applyFill="1" applyBorder="1" applyAlignment="1">
      <x:alignment vertical="center" wrapText="1"/>
    </x:xf>
    <x:xf numFmtId="0" fontId="9" fillId="5" borderId="0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 applyAlignment="1">
      <x:alignment vertical="center"/>
    </x:xf>
    <x:xf numFmtId="0" fontId="11" fillId="5" borderId="0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 applyAlignment="1">
      <x:alignment vertical="center" wrapText="1"/>
    </x:xf>
    <x:xf numFmtId="0" fontId="9" fillId="5" borderId="1" xfId="0" applyNumberFormat="1" applyFont="1" applyFill="1" applyBorder="1" applyAlignment="1">
      <x:alignment vertical="center" wrapText="1"/>
    </x:xf>
    <x:xf numFmtId="0" fontId="8" fillId="5" borderId="1" xfId="0" applyNumberFormat="1" applyFont="1" applyFill="1" applyBorder="1" applyAlignment="1">
      <x:alignment vertical="center" wrapText="1"/>
    </x:xf>
    <x:xf numFmtId="0" fontId="10" fillId="5" borderId="1" xfId="0" applyNumberFormat="1" applyFont="1" applyFill="1" applyBorder="1" applyAlignment="1">
      <x:alignment vertical="center"/>
    </x:xf>
    <x:xf numFmtId="0" fontId="11" fillId="5" borderId="1" xfId="0" applyNumberFormat="1" applyFont="1" applyFill="1" applyBorder="1" applyAlignment="1">
      <x:alignment vertical="center" wrapText="1"/>
    </x:xf>
    <x:xf numFmtId="0" fontId="10" fillId="5" borderId="1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1" fontId="1" fillId="2" borderId="1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1" fontId="12" fillId="5" borderId="0" xfId="0" applyNumberFormat="1" applyFont="1" applyFill="1" applyBorder="1" applyAlignment="1">
      <x:alignment vertical="center"/>
    </x:xf>
    <x:xf numFmtId="201" fontId="12" fillId="5" borderId="0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/>
    </x:xf>
    <x:xf numFmtId="201" fontId="12" fillId="5" borderId="1" xfId="0" applyNumberFormat="1" applyFont="1" applyFill="1" applyBorder="1" applyAlignment="1">
      <x:alignment vertical="center"/>
    </x:xf>
    <x:xf numFmtId="201" fontId="12" fillId="5" borderId="1" xfId="0" applyNumberFormat="1" applyFont="1" applyFill="1" applyBorder="1" applyAlignment="1">
      <x:alignment vertical="center" wrapText="1"/>
    </x:xf>
    <x:xf numFmtId="201" fontId="10" fillId="5" borderId="0" xfId="0" applyNumberFormat="1" applyFont="1" applyFill="1" applyBorder="1" applyAlignment="1">
      <x:alignment vertical="center" wrapText="1"/>
    </x:xf>
    <x:xf numFmtId="201" fontId="10" fillId="5" borderId="1" xfId="0" applyNumberFormat="1" applyFont="1" applyFill="1" applyBorder="1" applyAlignment="1">
      <x:alignment vertical="center" wrapText="1"/>
    </x:xf>
    <x:xf numFmtId="0" fontId="13" fillId="4" borderId="0" xfId="0" applyNumberFormat="1" applyFont="1" applyFill="1" applyBorder="1" applyAlignment="1">
      <x:alignment vertical="center"/>
    </x:xf>
    <x:xf numFmtId="0" fontId="13" fillId="4" borderId="0" xfId="0" applyNumberFormat="1" applyFont="1" applyFill="1" applyBorder="1" applyAlignment="1">
      <x:alignment vertical="center" wrapText="1"/>
    </x:xf>
    <x:xf numFmtId="0" fontId="13" fillId="4" borderId="1" xfId="0" applyNumberFormat="1" applyFont="1" applyFill="1" applyBorder="1" applyAlignment="1">
      <x:alignment vertical="center"/>
    </x:xf>
    <x:xf numFmtId="0" fontId="13" fillId="4" borderId="1" xfId="0" applyNumberFormat="1" applyFont="1" applyFill="1" applyBorder="1" applyAlignment="1">
      <x:alignment vertical="center" wrapText="1"/>
    </x:xf>
    <x:xf numFmtId="0" fontId="14" fillId="5" borderId="0" xfId="0" applyNumberFormat="1" applyFont="1" applyFill="1" applyBorder="1" applyAlignment="1">
      <x:alignment vertical="center"/>
    </x:xf>
    <x:xf numFmtId="0" fontId="14" fillId="5" borderId="0" xfId="0" applyNumberFormat="1" applyFont="1" applyFill="1" applyBorder="1" applyAlignment="1">
      <x:alignment vertical="center" wrapText="1"/>
    </x:xf>
    <x:xf numFmtId="0" fontId="14" fillId="5" borderId="1" xfId="0" applyNumberFormat="1" applyFont="1" applyFill="1" applyBorder="1" applyAlignment="1">
      <x:alignment vertical="center"/>
    </x:xf>
    <x:xf numFmtId="0" fontId="14" fillId="5" borderId="1" xfId="0" applyNumberFormat="1" applyFont="1" applyFill="1" applyBorder="1" applyAlignment="1">
      <x:alignment vertical="center" wrapText="1"/>
    </x:xf>
    <x:xf numFmtId="201" fontId="14" fillId="5" borderId="0" xfId="0" applyNumberFormat="1" applyFont="1" applyFill="1" applyBorder="1" applyAlignment="1">
      <x:alignment vertical="center" wrapText="1"/>
    </x:xf>
    <x:xf numFmtId="201" fontId="14" fillId="5" borderId="1" xfId="0" applyNumberFormat="1" applyFont="1" applyFill="1" applyBorder="1" applyAlignment="1">
      <x:alignment vertical="center" wrapText="1"/>
    </x:xf>
    <x:xf numFmtId="0" fontId="9" fillId="5" borderId="0" xfId="0" applyNumberFormat="1" applyFont="1" applyFill="1" applyBorder="1" applyAlignment="1">
      <x:alignment vertical="center"/>
    </x:xf>
    <x:xf numFmtId="0" fontId="9" fillId="5" borderId="1" xfId="0" applyNumberFormat="1" applyFont="1" applyFill="1" applyBorder="1" applyAlignment="1">
      <x:alignment vertical="center"/>
    </x:xf>
    <x:xf numFmtId="0" fontId="11" fillId="3" borderId="0" xfId="0" applyNumberFormat="1" applyFont="1" applyFill="1" applyBorder="1" applyAlignment="1">
      <x:alignment vertical="center" wrapText="1"/>
    </x:xf>
    <x:xf numFmtId="0" fontId="11" fillId="3" borderId="1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 applyAlignment="1">
      <x:alignment horizontal="center" vertical="center" wrapText="1"/>
    </x:xf>
    <x:xf numFmtId="0" fontId="10" fillId="5" borderId="1" xfId="0" applyNumberFormat="1" applyFont="1" applyFill="1" applyBorder="1" applyAlignment="1">
      <x:alignment horizontal="center" vertical="center" wrapText="1"/>
    </x:xf>
    <x:xf numFmtId="202" fontId="7" fillId="6" borderId="0" xfId="0" applyNumberFormat="1" applyFont="1" applyFill="1" applyBorder="1" applyAlignment="1">
      <x:alignment vertical="center" wrapText="1"/>
    </x:xf>
    <x:xf numFmtId="202" fontId="7" fillId="6" borderId="1" xfId="0" applyNumberFormat="1" applyFont="1" applyFill="1" applyBorder="1" applyAlignment="1">
      <x:alignment vertical="center" wrapText="1"/>
    </x:xf>
    <x:xf numFmtId="0" fontId="8" fillId="3" borderId="2" xfId="0" applyNumberFormat="1" applyFont="1" applyFill="1" applyBorder="1" applyAlignment="1">
      <x:alignment vertical="center" wrapText="1"/>
    </x:xf>
    <x:xf numFmtId="0" fontId="8" fillId="3" borderId="3" xfId="0" applyNumberFormat="1" applyFont="1" applyFill="1" applyBorder="1" applyAlignment="1">
      <x:alignment vertical="center" wrapText="1"/>
    </x:xf>
    <x:xf numFmtId="0" fontId="8" fillId="3" borderId="4" xfId="0" applyNumberFormat="1" applyFont="1" applyFill="1" applyBorder="1" applyAlignment="1">
      <x:alignment vertical="center" wrapText="1"/>
    </x:xf>
    <x:xf numFmtId="200" fontId="7" fillId="6" borderId="5" xfId="0" applyNumberFormat="1" applyFont="1" applyFill="1" applyBorder="1" applyAlignment="1">
      <x:alignment vertical="center" wrapText="1"/>
    </x:xf>
    <x:xf numFmtId="0" fontId="7" fillId="6" borderId="6" xfId="0" applyNumberFormat="1" applyFont="1" applyFill="1" applyBorder="1" applyAlignment="1">
      <x:alignment vertical="center" wrapText="1"/>
    </x:xf>
    <x:xf numFmtId="202" fontId="7" fillId="6" borderId="6" xfId="0" applyNumberFormat="1" applyFont="1" applyFill="1" applyBorder="1" applyAlignment="1">
      <x:alignment vertical="center" wrapText="1"/>
    </x:xf>
    <x:xf numFmtId="0" fontId="10" fillId="5" borderId="7" xfId="0" applyNumberFormat="1" applyFont="1" applyFill="1" applyBorder="1" applyAlignment="1">
      <x:alignment horizontal="center" vertical="center" wrapText="1"/>
    </x:xf>
    <x:xf numFmtId="200" fontId="7" fillId="6" borderId="8" xfId="0" applyNumberFormat="1" applyFont="1" applyFill="1" applyBorder="1" applyAlignment="1">
      <x:alignment vertical="center" wrapText="1"/>
    </x:xf>
    <x:xf numFmtId="0" fontId="7" fillId="6" borderId="9" xfId="0" applyNumberFormat="1" applyFont="1" applyFill="1" applyBorder="1" applyAlignment="1">
      <x:alignment vertical="center" wrapText="1"/>
    </x:xf>
    <x:xf numFmtId="202" fontId="7" fillId="6" borderId="9" xfId="0" applyNumberFormat="1" applyFont="1" applyFill="1" applyBorder="1" applyAlignment="1">
      <x:alignment vertical="center" wrapText="1"/>
    </x:xf>
    <x:xf numFmtId="0" fontId="10" fillId="5" borderId="10" xfId="0" applyNumberFormat="1" applyFont="1" applyFill="1" applyBorder="1" applyAlignment="1">
      <x:alignment horizontal="center" vertical="center" wrapText="1"/>
    </x:xf>
    <x:xf numFmtId="0" fontId="8" fillId="3" borderId="11" xfId="0" applyNumberFormat="1" applyFont="1" applyFill="1" applyBorder="1" applyAlignment="1">
      <x:alignment vertical="center" wrapText="1"/>
    </x:xf>
    <x:xf numFmtId="0" fontId="8" fillId="3" borderId="12" xfId="0" applyNumberFormat="1" applyFont="1" applyFill="1" applyBorder="1" applyAlignment="1">
      <x:alignment vertical="center" wrapText="1"/>
    </x:xf>
    <x:xf numFmtId="0" fontId="8" fillId="3" borderId="13" xfId="0" applyNumberFormat="1" applyFont="1" applyFill="1" applyBorder="1" applyAlignment="1">
      <x:alignment vertical="center" wrapText="1"/>
    </x:xf>
    <x:xf numFmtId="200" fontId="7" fillId="6" borderId="14" xfId="0" applyNumberFormat="1" applyFont="1" applyFill="1" applyBorder="1" applyAlignment="1">
      <x:alignment vertical="center" wrapText="1"/>
    </x:xf>
    <x:xf numFmtId="0" fontId="7" fillId="6" borderId="15" xfId="0" applyNumberFormat="1" applyFont="1" applyFill="1" applyBorder="1" applyAlignment="1">
      <x:alignment vertical="center" wrapText="1"/>
    </x:xf>
    <x:xf numFmtId="202" fontId="7" fillId="6" borderId="15" xfId="0" applyNumberFormat="1" applyFont="1" applyFill="1" applyBorder="1" applyAlignment="1">
      <x:alignment vertical="center" wrapText="1"/>
    </x:xf>
    <x:xf numFmtId="0" fontId="10" fillId="5" borderId="16" xfId="0" applyNumberFormat="1" applyFont="1" applyFill="1" applyBorder="1" applyAlignment="1">
      <x:alignment horizontal="center" vertical="center" wrapText="1"/>
    </x:xf>
    <x:xf numFmtId="200" fontId="7" fillId="6" borderId="17" xfId="0" applyNumberFormat="1" applyFont="1" applyFill="1" applyBorder="1" applyAlignment="1">
      <x:alignment vertical="center" wrapText="1"/>
    </x:xf>
    <x:xf numFmtId="0" fontId="7" fillId="6" borderId="18" xfId="0" applyNumberFormat="1" applyFont="1" applyFill="1" applyBorder="1" applyAlignment="1">
      <x:alignment vertical="center" wrapText="1"/>
    </x:xf>
    <x:xf numFmtId="202" fontId="7" fillId="6" borderId="18" xfId="0" applyNumberFormat="1" applyFont="1" applyFill="1" applyBorder="1" applyAlignment="1">
      <x:alignment vertical="center" wrapText="1"/>
    </x:xf>
    <x:xf numFmtId="0" fontId="10" fillId="5" borderId="19" xfId="0" applyNumberFormat="1" applyFont="1" applyFill="1" applyBorder="1" applyAlignment="1">
      <x:alignment horizontal="center" vertical="center" wrapText="1"/>
    </x:xf>
    <x:xf numFmtId="0" fontId="10" fillId="5" borderId="7" xfId="0" applyNumberFormat="1" applyFont="1" applyFill="1" applyBorder="1" applyAlignment="1">
      <x:alignment vertical="center" wrapText="1"/>
    </x:xf>
    <x:xf numFmtId="0" fontId="10" fillId="5" borderId="10" xfId="0" applyNumberFormat="1" applyFont="1" applyFill="1" applyBorder="1" applyAlignment="1">
      <x:alignment vertical="center" wrapText="1"/>
    </x:xf>
    <x:xf numFmtId="0" fontId="10" fillId="5" borderId="16" xfId="0" applyNumberFormat="1" applyFont="1" applyFill="1" applyBorder="1" applyAlignment="1">
      <x:alignment vertical="center" wrapText="1"/>
    </x:xf>
    <x:xf numFmtId="0" fontId="10" fillId="5" borderId="19" xfId="0" applyNumberFormat="1" applyFont="1" applyFill="1" applyBorder="1" applyAlignment="1">
      <x:alignment vertical="center" wrapText="1"/>
    </x:xf>
    <x:xf numFmtId="202" fontId="12" fillId="5" borderId="0" xfId="0" applyNumberFormat="1" applyFont="1" applyFill="1" applyBorder="1" applyAlignment="1">
      <x:alignment vertical="center" wrapText="1"/>
    </x:xf>
    <x:xf numFmtId="202" fontId="12" fillId="5" borderId="1" xfId="0" applyNumberFormat="1" applyFont="1" applyFill="1" applyBorder="1" applyAlignment="1">
      <x:alignment vertical="center" wrapText="1"/>
    </x:xf>
    <x:xf numFmtId="0" fontId="7" fillId="6" borderId="5" xfId="0" applyNumberFormat="1" applyFont="1" applyFill="1" applyBorder="1" applyAlignment="1">
      <x:alignment vertical="center" wrapText="1"/>
    </x:xf>
    <x:xf numFmtId="202" fontId="12" fillId="5" borderId="6" xfId="0" applyNumberFormat="1" applyFont="1" applyFill="1" applyBorder="1" applyAlignment="1">
      <x:alignment vertical="center" wrapText="1"/>
    </x:xf>
    <x:xf numFmtId="0" fontId="7" fillId="6" borderId="8" xfId="0" applyNumberFormat="1" applyFont="1" applyFill="1" applyBorder="1" applyAlignment="1">
      <x:alignment vertical="center" wrapText="1"/>
    </x:xf>
    <x:xf numFmtId="202" fontId="12" fillId="5" borderId="9" xfId="0" applyNumberFormat="1" applyFont="1" applyFill="1" applyBorder="1" applyAlignment="1">
      <x:alignment vertical="center" wrapText="1"/>
    </x:xf>
    <x:xf numFmtId="0" fontId="7" fillId="6" borderId="14" xfId="0" applyNumberFormat="1" applyFont="1" applyFill="1" applyBorder="1" applyAlignment="1">
      <x:alignment vertical="center" wrapText="1"/>
    </x:xf>
    <x:xf numFmtId="202" fontId="12" fillId="5" borderId="15" xfId="0" applyNumberFormat="1" applyFont="1" applyFill="1" applyBorder="1" applyAlignment="1">
      <x:alignment vertical="center" wrapText="1"/>
    </x:xf>
    <x:xf numFmtId="0" fontId="7" fillId="6" borderId="17" xfId="0" applyNumberFormat="1" applyFont="1" applyFill="1" applyBorder="1" applyAlignment="1">
      <x:alignment vertical="center" wrapText="1"/>
    </x:xf>
    <x:xf numFmtId="202" fontId="12" fillId="5" borderId="18" xfId="0" applyNumberFormat="1" applyFont="1" applyFill="1" applyBorder="1" applyAlignment="1">
      <x:alignment vertical="center" wrapText="1"/>
    </x:xf>
    <x:xf numFmtId="202" fontId="10" fillId="5" borderId="0" xfId="0" applyNumberFormat="1" applyFont="1" applyFill="1" applyBorder="1" applyAlignment="1">
      <x:alignment vertical="center" wrapText="1"/>
    </x:xf>
    <x:xf numFmtId="202" fontId="10" fillId="5" borderId="1" xfId="0" applyNumberFormat="1" applyFont="1" applyFill="1" applyBorder="1" applyAlignment="1">
      <x:alignment vertical="center" wrapText="1"/>
    </x:xf>
    <x:xf numFmtId="202" fontId="10" fillId="5" borderId="6" xfId="0" applyNumberFormat="1" applyFont="1" applyFill="1" applyBorder="1" applyAlignment="1">
      <x:alignment vertical="center" wrapText="1"/>
    </x:xf>
    <x:xf numFmtId="202" fontId="10" fillId="5" borderId="9" xfId="0" applyNumberFormat="1" applyFont="1" applyFill="1" applyBorder="1" applyAlignment="1">
      <x:alignment vertical="center" wrapText="1"/>
    </x:xf>
    <x:xf numFmtId="202" fontId="10" fillId="5" borderId="15" xfId="0" applyNumberFormat="1" applyFont="1" applyFill="1" applyBorder="1" applyAlignment="1">
      <x:alignment vertical="center" wrapText="1"/>
    </x:xf>
    <x:xf numFmtId="202" fontId="10" fillId="5" borderId="18" xfId="0" applyNumberFormat="1" applyFont="1" applyFill="1" applyBorder="1" applyAlignment="1">
      <x:alignment vertical="center" wrapText="1"/>
    </x:xf>
    <x:xf numFmtId="202" fontId="14" fillId="5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color rgb="FF7D2F22"/>
      </x:font>
      <x:fill>
        <x:patternFill patternType="solid">
          <x:bgColor rgb="FFF9DDD6"/>
        </x:patternFill>
      </x:fill>
    </x:dxf>
    <x:dxf>
      <x:font>
        <x:color rgb="FF7D2F22"/>
      </x:font>
      <x:fill>
        <x:patternFill patternType="solid">
          <x:bgColor rgb="FFF9DDD6"/>
        </x:patternFill>
      </x:fill>
    </x:dxf>
    <x:dxf>
      <x:font>
        <x:color rgb="FF7D2F22"/>
      </x:font>
      <x:fill>
        <x:patternFill patternType="solid">
          <x:bgColor rgb="FFF9DD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689b2dc6154210" /><Relationship Type="http://schemas.openxmlformats.org/officeDocument/2006/relationships/theme" Target="/xl/theme/theme1.xml" Id="Rf33da6f9b7dd4d26" /><Relationship Type="http://schemas.openxmlformats.org/officeDocument/2006/relationships/sharedStrings" Target="/xl/sharedStrings.xml" Id="R8013bf4f6a6d4081" /><Relationship Type="http://schemas.openxmlformats.org/officeDocument/2006/relationships/worksheet" Target="/xl/worksheets/sheet1.xml" Id="Re2c018df6f334dc3" /><Relationship Type="http://schemas.openxmlformats.org/officeDocument/2006/relationships/worksheet" Target="/xl/worksheets/sheet2.xml" Id="Rab90ddd4e23f4032" /><Relationship Type="http://schemas.openxmlformats.org/officeDocument/2006/relationships/worksheet" Target="/xl/worksheets/sheet3.xml" Id="Rb170c6d38c974611" /><Relationship Type="http://schemas.openxmlformats.org/officeDocument/2006/relationships/worksheet" Target="/xl/worksheets/sheet4.xml" Id="R79b4b513e8f8454a" /><Relationship Type="http://schemas.openxmlformats.org/officeDocument/2006/relationships/worksheet" Target="/xl/worksheets/sheet5.xml" Id="R85704ab93d7e4a27" /><Relationship Type="http://schemas.microsoft.com/office/2017/10/relationships/person" Target="/xl/persons/person.xml" Id="Rae312f5e1ead4a01" /></Relationships>
</file>

<file path=xl/persons/person.xml><?xml version="1.0" encoding="utf-8"?>
<xltc:personList xmlns:xltc="http://schemas.microsoft.com/office/spreadsheetml/2018/threadedcomments">
  <xltc:person displayName="Groundwell Press" id="{A968A3AB-78D9-493C-B909-C2049A5FD8C8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C6" dT="2026-10-06T01:25:55.368" personId="{A968A3AB-78D9-493C-B909-C2049A5FD8C8}" id="{8B0D8D68-7AC3-CD90-4884-485FCA065762}">
    <xltc:text>Applies to C6
From Paycheck to Breathing Room, supplied complete manuscript SHA-256 b0e25fe21a56d64cdaaf69606cc1e73381d05452a2cabe0fed1a591f7fcbff1a. Fictional worked examples; not personal targets. Month and dated income follow Chapter 2. The user supplies actual pay records; never infer from a bank transfer.</xltc:text>
  </xltc:threadedComment>
  <xltc:threadedComment ref="C9" dT="2026-10-06T01:25:55.369" personId="{A968A3AB-78D9-493C-B909-C2049A5FD8C8}" id="{BDBC84FA-0165-7025-40E5-94D1BDAE543E}">
    <xltc:text>Applies to C9:C16
Example: two fictional $2,100 net paychecks, Chapter 2. In Your_Copy: use pay stubs and actual availability dates; exclude uncertain income from firm assignments.</xltc:text>
  </xltc:threadedComment>
  <xltc:threadedComment ref="C23" dT="2026-10-06T01:25:55.369" personId="{A968A3AB-78D9-493C-B909-C2049A5FD8C8}" id="{8F4DA300-A380-BFA0-1821-37E617442CDC}">
    <xltc:text>Applies to C23:C25
User-entered deliberate release of previously accumulated cash; not new earnings. Chapter 2 / Gather enough truth; Chapter 9 / Close the month.</xltc:text>
  </xltc:threadedComment>
</xltc:ThreadedComments>
</file>

<file path=xl/threadedcomments/threadedcomment2.xml><?xml version="1.0" encoding="utf-8"?>
<xltc:ThreadedComments xmlns:xltc="http://schemas.microsoft.com/office/spreadsheetml/2018/threadedcomments">
  <xltc:threadedComment ref="C8" dT="2026-10-06T01:25:55.919" personId="{A968A3AB-78D9-493C-B909-C2049A5FD8C8}" id="{2C7D43B1-F555-CB89-BA64-25AA72D2706D}">
    <xltc:text>Applies to C8:D25
From Paycheck to Breathing Room, supplied complete manuscript SHA-256 b0e25fe21a56d64cdaaf69606cc1e73381d05452a2cabe0fed1a591f7fcbff1a. Fictional worked examples; not personal targets. Chapter 2: original $4,400; grocery -$50, flexible -$100, household -$50. Buffer split $155/$145 follows Chapter 6. No opening $200 added to income.</xltc:text>
  </xltc:threadedComment>
</xltc:ThreadedComments>
</file>

<file path=xl/threadedcomments/threadedcomment3.xml><?xml version="1.0" encoding="utf-8"?>
<xltc:ThreadedComments xmlns:xltc="http://schemas.microsoft.com/office/spreadsheetml/2018/threadedcomments">
  <xltc:threadedComment ref="A8" dT="2026-10-06T01:25:57.469" personId="{A968A3AB-78D9-493C-B909-C2049A5FD8C8}" id="{DF56D898-FD53-24E8-42E2-496F578E29DF}">
    <xltc:text>Applies to A8:G67
Source: user transaction records. Examples combine the manuscript allocation/first $75 purchase and $100 fund contribution with an explicitly fictional card-payment demonstration. A new set-aside needs real cash; it is not a planned transfer or existing reserve.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c0d3ec14560e46f5" /><Relationship Type="http://schemas.openxmlformats.org/officeDocument/2006/relationships/vmlDrawing" Target="/xl/drawings/vmldrawing.vml" Id="R7d0762c8d1ba49a3" /><Relationship Type="http://schemas.microsoft.com/office/2017/10/relationships/threadedComment" Target="/xl/threadedcomments/threadedcomment.xml" Id="R2bd99cea0100461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comments" Target="/xl/comments2.xml" Id="R4595022f6c71415f" /><Relationship Type="http://schemas.openxmlformats.org/officeDocument/2006/relationships/vmlDrawing" Target="/xl/drawings/vmldrawing2.vml" Id="R33de9c6b14224a65" /><Relationship Type="http://schemas.microsoft.com/office/2017/10/relationships/threadedComment" Target="/xl/threadedcomments/threadedcomment2.xml" Id="R84e0d4d6fc104c1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comments" Target="/xl/comments3.xml" Id="R61d9f806693e4842" /><Relationship Type="http://schemas.openxmlformats.org/officeDocument/2006/relationships/vmlDrawing" Target="/xl/drawings/vmldrawing3.vml" Id="R323f72468e8f4f61" /><Relationship Type="http://schemas.microsoft.com/office/2017/10/relationships/threadedComment" Target="/xl/threadedcomments/threadedcomment3.xml" Id="R26e6d277473740a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</x:cols>
  <x:sheetData>
    <x:row r="1" ht="26" customHeight="1">
      <x:c r="A1" s="10" t="str">
        <x:v>P1 / Monthly Allocation &amp; Spending</x:v>
      </x:c>
      <x:c r="B1" s="10"/>
      <x:c r="C1" s="10"/>
      <x:c r="D1" s="10"/>
      <x:c r="E1" s="10"/>
      <x:c r="F1" s="10"/>
    </x:row>
    <x:row r="2" ht="26" customHeight="1">
      <x:c r="A2" s="10"/>
      <x:c r="B2" s="10"/>
      <x:c r="C2" s="10"/>
      <x:c r="D2" s="10"/>
      <x:c r="E2" s="10"/>
      <x:c r="F2" s="10"/>
    </x:row>
    <x:row r="3" ht="24" customHeight="1">
      <x:c r="A3" s="16" t="str">
        <x:v>Groundwell Press  •  From Paycheck to Breathing Room  •  v1.0 / private review</x:v>
      </x:c>
      <x:c r="B3" s="16"/>
      <x:c r="C3" s="16"/>
      <x:c r="D3" s="16"/>
      <x:c r="E3" s="16"/>
      <x:c r="F3" s="16"/>
    </x:row>
    <x:row r="4" ht="24" customHeight="1">
      <x:c r="A4" s="16"/>
      <x:c r="B4" s="16"/>
      <x:c r="C4" s="16"/>
      <x:c r="D4" s="16"/>
      <x:c r="E4" s="16"/>
      <x:c r="F4" s="16"/>
    </x:row>
    <x:row r="5" ht="24" customHeight="1">
      <x:c r="A5" s="4"/>
      <x:c r="B5" s="4"/>
      <x:c r="C5" s="4"/>
      <x:c r="D5" s="4"/>
      <x:c r="E5" s="4"/>
      <x:c r="F5" s="4"/>
    </x:row>
    <x:row r="6" ht="29" customHeight="1">
      <x:c r="A6" s="22" t="str">
        <x:v>PURPOSE</x:v>
      </x:c>
      <x:c r="B6" s="22"/>
      <x:c r="C6" s="27" t="str">
        <x:v>Use the gold entry cells. Green/black formula cells calculate; never type over them. A dash is a known zero, not an unknown input.</x:v>
      </x:c>
      <x:c r="D6" s="27"/>
      <x:c r="E6" s="27"/>
      <x:c r="F6" s="27"/>
    </x:row>
    <x:row r="7" ht="29" customHeight="1">
      <x:c r="A7" s="22"/>
      <x:c r="B7" s="22"/>
      <x:c r="C7" s="27"/>
      <x:c r="D7" s="27"/>
      <x:c r="E7" s="27"/>
      <x:c r="F7" s="27"/>
    </x:row>
    <x:row r="8" ht="29" customHeight="1">
      <x:c r="A8" s="4"/>
      <x:c r="B8" s="4"/>
      <x:c r="C8" s="4"/>
      <x:c r="D8" s="4"/>
      <x:c r="E8" s="4"/>
      <x:c r="F8" s="4"/>
    </x:row>
    <x:row r="9" ht="29" customHeight="1">
      <x:c r="A9" s="22" t="str">
        <x:v>HOW TO BEGIN</x:v>
      </x:c>
      <x:c r="B9" s="22"/>
      <x:c r="C9" s="27" t="str">
        <x:v>Read the PDF guide, open the Example file, then save a separate copy of Your_Copy. Start with one real decision rather than every possible category.</x:v>
      </x:c>
      <x:c r="D9" s="27"/>
      <x:c r="E9" s="27"/>
      <x:c r="F9" s="27"/>
    </x:row>
    <x:row r="10" ht="29" customHeight="1">
      <x:c r="A10" s="22"/>
      <x:c r="B10" s="22"/>
      <x:c r="C10" s="27"/>
      <x:c r="D10" s="27"/>
      <x:c r="E10" s="27"/>
      <x:c r="F10" s="27"/>
    </x:row>
    <x:row r="11" ht="29" customHeight="1">
      <x:c r="A11" s="4"/>
      <x:c r="B11" s="4"/>
      <x:c r="C11" s="4"/>
      <x:c r="D11" s="4"/>
      <x:c r="E11" s="4"/>
      <x:c r="F11" s="4"/>
    </x:row>
    <x:row r="12" ht="29" customHeight="1">
      <x:c r="A12" s="22" t="str">
        <x:v>MEANING MATTERS</x:v>
      </x:c>
      <x:c r="B12" s="22"/>
      <x:c r="C12" s="27" t="str">
        <x:v>Monthly assignments, checking cash and reserve balances are different views of the same money. Do not add their totals together.</x:v>
      </x:c>
      <x:c r="D12" s="27"/>
      <x:c r="E12" s="27"/>
      <x:c r="F12" s="27"/>
    </x:row>
    <x:row r="13" ht="29" customHeight="1">
      <x:c r="A13" s="22"/>
      <x:c r="B13" s="22"/>
      <x:c r="C13" s="27"/>
      <x:c r="D13" s="27"/>
      <x:c r="E13" s="27"/>
      <x:c r="F13" s="27"/>
    </x:row>
    <x:row r="14" ht="29" customHeight="1">
      <x:c r="A14" s="4"/>
      <x:c r="B14" s="4"/>
      <x:c r="C14" s="4"/>
      <x:c r="D14" s="4"/>
      <x:c r="E14" s="4"/>
      <x:c r="F14" s="4"/>
    </x:row>
    <x:row r="15" ht="29" customHeight="1">
      <x:c r="A15" s="22" t="str">
        <x:v>LOCAL USE</x:v>
      </x:c>
      <x:c r="B15" s="22"/>
      <x:c r="C15" s="27" t="str">
        <x:v>No macros, bank connection, account login or paid service. No external workbook links. Keep account numbers and passwords out of these files.</x:v>
      </x:c>
      <x:c r="D15" s="27"/>
      <x:c r="E15" s="27"/>
      <x:c r="F15" s="27"/>
    </x:row>
    <x:row r="16" ht="29" customHeight="1">
      <x:c r="A16" s="22"/>
      <x:c r="B16" s="22"/>
      <x:c r="C16" s="27"/>
      <x:c r="D16" s="27"/>
      <x:c r="E16" s="27"/>
      <x:c r="F16" s="27"/>
    </x:row>
    <x:row r="17" ht="29" customHeight="1">
      <x:c r="A17" s="4"/>
      <x:c r="B17" s="4"/>
      <x:c r="C17" s="4"/>
      <x:c r="D17" s="4"/>
      <x:c r="E17" s="4"/>
      <x:c r="F17" s="4"/>
    </x:row>
    <x:row r="18" ht="29" customHeight="1">
      <x:c r="A18" s="22" t="str">
        <x:v>WHERE THE METHOD COMES FROM</x:v>
      </x:c>
      <x:c r="B18" s="22"/>
      <x:c r="C18" s="27" t="str">
        <x:v>Chapters 2, 4, 8 and 9; Working Pages: Your monthly allocation and The short review. Plan, record, adjust, carry forward. This file does not calculate your bank balance.</x:v>
      </x:c>
      <x:c r="D18" s="27"/>
      <x:c r="E18" s="27"/>
      <x:c r="F18" s="27"/>
    </x:row>
    <x:row r="19" ht="29" customHeight="1">
      <x:c r="A19" s="22"/>
      <x:c r="B19" s="22"/>
      <x:c r="C19" s="27"/>
      <x:c r="D19" s="27"/>
      <x:c r="E19" s="27"/>
      <x:c r="F19" s="27"/>
    </x:row>
    <x:row r="20" ht="29" customHeight="1">
      <x:c r="A20" s="4"/>
      <x:c r="B20" s="4"/>
      <x:c r="C20" s="4"/>
      <x:c r="D20" s="4"/>
      <x:c r="E20" s="4"/>
      <x:c r="F20" s="4"/>
    </x:row>
    <x:row r="21" ht="29" customHeight="1">
      <x:c r="A21" s="22" t="str">
        <x:v>AUTHORS</x:v>
      </x:c>
      <x:c r="B21" s="22"/>
      <x:c r="C21" s="27" t="str">
        <x:v>Evan Calder &amp; Daniel H. Mercer  /  Groundwell Press. Companion prepared from the supplied manuscript; its core teaching remains in the book.</x:v>
      </x:c>
      <x:c r="D21" s="27"/>
      <x:c r="E21" s="27"/>
      <x:c r="F21" s="27"/>
    </x:row>
    <x:row r="22" ht="29" customHeight="1">
      <x:c r="A22" s="22"/>
      <x:c r="B22" s="22"/>
      <x:c r="C22" s="27"/>
      <x:c r="D22" s="27"/>
      <x:c r="E22" s="27"/>
      <x:c r="F22" s="27"/>
    </x:row>
    <x:row r="23" ht="29" customHeight="1">
      <x:c r="A23" s="4"/>
      <x:c r="B23" s="4"/>
      <x:c r="C23" s="4"/>
      <x:c r="D23" s="4"/>
      <x:c r="E23" s="4"/>
      <x:c r="F23" s="4"/>
    </x:row>
    <x:row r="24" ht="29" customHeight="1">
      <x:c r="A24" s="22" t="str">
        <x:v>EXAMPLES</x:v>
      </x:c>
      <x:c r="B24" s="22"/>
      <x:c r="C24" s="27" t="str">
        <x:v>Nina and Alex are the book’s fictional household. Extra transaction splits and dates are explicitly teaching assumptions, not market data.</x:v>
      </x:c>
      <x:c r="D24" s="27"/>
      <x:c r="E24" s="27"/>
      <x:c r="F24" s="27"/>
    </x:row>
    <x:row r="25" ht="29" customHeight="1">
      <x:c r="A25" s="22"/>
      <x:c r="B25" s="22"/>
      <x:c r="C25" s="27"/>
      <x:c r="D25" s="27"/>
      <x:c r="E25" s="27"/>
      <x:c r="F25" s="27"/>
    </x:row>
    <x:row r="26" ht="29" customHeight="1">
      <x:c r="A26" s="4"/>
      <x:c r="B26" s="4"/>
      <x:c r="C26" s="4"/>
      <x:c r="D26" s="4"/>
      <x:c r="E26" s="4"/>
      <x:c r="F26" s="4"/>
    </x:row>
    <x:row r="27" ht="29" customHeight="1">
      <x:c r="A27" s="22" t="str">
        <x:v>SOFTWARE</x:v>
      </x:c>
      <x:c r="B27" s="22"/>
      <x:c r="C27" s="27" t="str">
        <x:v>XLSX with conventional formulas. Calculated and round-trip checked with artifact_tool; not tested natively in Microsoft Excel, Google Sheets, Numbers or mobile Excel. PDF guide is the print companion.</x:v>
      </x:c>
      <x:c r="D27" s="27"/>
      <x:c r="E27" s="27"/>
      <x:c r="F27" s="27"/>
    </x:row>
    <x:row r="28" ht="29" customHeight="1">
      <x:c r="A28" s="22"/>
      <x:c r="B28" s="22"/>
      <x:c r="C28" s="27"/>
      <x:c r="D28" s="27"/>
      <x:c r="E28" s="27"/>
      <x:c r="F28" s="27"/>
    </x:row>
    <x:row r="29" ht="29" customHeight="1">
      <x:c r="A29" s="4"/>
      <x:c r="B29" s="4"/>
      <x:c r="C29" s="4"/>
      <x:c r="D29" s="4"/>
      <x:c r="E29" s="4"/>
      <x:c r="F29" s="4"/>
    </x:row>
    <x:row r="30" ht="29" customHeight="1">
      <x:c r="A30" s="22" t="str">
        <x:v>LIMITS</x:v>
      </x:c>
      <x:c r="B30" s="22"/>
      <x:c r="C30" s="27" t="str">
        <x:v>Manual planning, not bank reconciliation automation or individualized financial advice. A positive projection is conditional on complete entries and money arriving when assumed.</x:v>
      </x:c>
      <x:c r="D30" s="27"/>
      <x:c r="E30" s="27"/>
      <x:c r="F30" s="27"/>
    </x:row>
    <x:row r="31" ht="29" customHeight="1">
      <x:c r="A31" s="22"/>
      <x:c r="B31" s="22"/>
      <x:c r="C31" s="27"/>
      <x:c r="D31" s="27"/>
      <x:c r="E31" s="27"/>
      <x:c r="F31" s="27"/>
    </x:row>
    <x:row r="32" ht="29" customHeight="1">
      <x:c r="A32" s="4"/>
      <x:c r="B32" s="4"/>
      <x:c r="C32" s="4"/>
      <x:c r="D32" s="4"/>
      <x:c r="E32" s="4"/>
      <x:c r="F32" s="4"/>
    </x:row>
    <x:row r="33" ht="29" customHeight="1">
      <x:c r="A33" s="22" t="str">
        <x:v>SOURCE</x:v>
      </x:c>
      <x:c r="B33" s="22"/>
      <x:c r="C33" s="27" t="str">
        <x:v>From Paycheck to Breathing Room, supplied complete manuscript SHA-256 b0e25fe21a56d64cdaaf69606cc1e73381d05452a2cabe0fed1a591f7fcbff1a. Fictional worked examples; not personal targets.</x:v>
      </x:c>
      <x:c r="D33" s="27"/>
      <x:c r="E33" s="27"/>
      <x:c r="F33" s="27"/>
    </x:row>
    <x:row r="34" ht="29" customHeight="1">
      <x:c r="A34" s="22"/>
      <x:c r="B34" s="22"/>
      <x:c r="C34" s="27"/>
      <x:c r="D34" s="27"/>
      <x:c r="E34" s="27"/>
      <x:c r="F34" s="27"/>
    </x:row>
    <x:row r="35" ht="29" customHeight="1">
      <x:c r="A35" s="4"/>
      <x:c r="B35" s="4"/>
      <x:c r="C35" s="4"/>
      <x:c r="D35" s="4"/>
      <x:c r="E35" s="4"/>
      <x:c r="F35" s="4"/>
    </x:row>
    <x:row r="36" ht="29" customHeight="1">
      <x:c r="A36" s="22" t="str">
        <x:v>EXTERNAL CROSS-CHECK</x:v>
      </x:c>
      <x:c r="B36" s="22"/>
      <x:c r="C36" s="27" t="str">
        <x:v>https://consumer.gov/your-money/making-budget
https://www.consumerfinance.gov/consumer-tools/bank-accounts/know-your-overdraft-options/</x:v>
      </x:c>
      <x:c r="D36" s="27"/>
      <x:c r="E36" s="27"/>
      <x:c r="F36" s="27"/>
    </x:row>
    <x:row r="37" ht="29" customHeight="1">
      <x:c r="A37" s="22"/>
      <x:c r="B37" s="22"/>
      <x:c r="C37" s="27"/>
      <x:c r="D37" s="27"/>
      <x:c r="E37" s="27"/>
      <x:c r="F37" s="27"/>
    </x:row>
    <x:row r="38" ht="29" customHeight="1">
      <x:c r="A38" s="4"/>
      <x:c r="B38" s="4"/>
      <x:c r="C38" s="4"/>
      <x:c r="D38" s="4"/>
      <x:c r="E38" s="4"/>
      <x:c r="F38" s="4"/>
    </x:row>
    <x:row r="39" ht="24" customHeight="1">
      <x:c r="A39" s="4"/>
      <x:c r="B39" s="4"/>
      <x:c r="C39" s="4"/>
      <x:c r="D39" s="4"/>
      <x:c r="E39" s="4"/>
      <x:c r="F39" s="4"/>
    </x:row>
    <x:row r="40" ht="24" customHeight="1">
      <x:c r="A40" s="4"/>
      <x:c r="B40" s="4"/>
      <x:c r="C40" s="4"/>
      <x:c r="D40" s="4"/>
      <x:c r="E40" s="4"/>
      <x:c r="F40" s="4"/>
    </x:row>
  </x:sheetData>
  <x:mergeCells>
    <x:mergeCell ref="A1:F2"/>
    <x:mergeCell ref="A3:F4"/>
    <x:mergeCell ref="A6:B7"/>
    <x:mergeCell ref="C6:F7"/>
    <x:mergeCell ref="A9:B10"/>
    <x:mergeCell ref="C9:F10"/>
    <x:mergeCell ref="A12:B13"/>
    <x:mergeCell ref="C12:F13"/>
    <x:mergeCell ref="A15:B16"/>
    <x:mergeCell ref="C15:F16"/>
    <x:mergeCell ref="A18:B19"/>
    <x:mergeCell ref="C18:F19"/>
    <x:mergeCell ref="A21:B22"/>
    <x:mergeCell ref="C21:F22"/>
    <x:mergeCell ref="A24:B25"/>
    <x:mergeCell ref="C24:F25"/>
    <x:mergeCell ref="A27:B28"/>
    <x:mergeCell ref="C27:F28"/>
    <x:mergeCell ref="A30:B31"/>
    <x:mergeCell ref="C30:F31"/>
    <x:mergeCell ref="A33:B34"/>
    <x:mergeCell ref="C33:F34"/>
    <x:mergeCell ref="A36:B37"/>
    <x:mergeCell ref="C36:F3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5" hidden="0" customWidth="1"/>
    <x:col min="3" max="3" width="16" hidden="0" customWidth="1"/>
    <x:col min="4" max="4" width="18" hidden="0" customWidth="1"/>
    <x:col min="5" max="5" width="39" hidden="0" customWidth="1"/>
    <x:col min="6" max="6" width="15" hidden="0" customWidth="1"/>
  </x:cols>
  <x:sheetData>
    <x:row r="1" ht="26" customHeight="1">
      <x:c r="A1" s="10" t="str">
        <x:v>Name the money for this month</x:v>
      </x:c>
      <x:c r="B1" s="10"/>
      <x:c r="C1" s="10"/>
      <x:c r="D1" s="10"/>
      <x:c r="E1" s="10"/>
      <x:c r="F1" s="10"/>
    </x:row>
    <x:row r="2" ht="26" customHeight="1">
      <x:c r="A2" s="10"/>
      <x:c r="B2" s="10"/>
      <x:c r="C2" s="10"/>
      <x:c r="D2" s="10"/>
      <x:c r="E2" s="10"/>
      <x:c r="F2" s="10"/>
    </x:row>
    <x:row r="3" ht="24" customHeight="1">
      <x:c r="A3" s="16" t="str">
        <x:v>Gold cells are yours. Scheduled income funds the plan, not today’s cash. Opening cash is not income.</x:v>
      </x:c>
      <x:c r="B3" s="16"/>
      <x:c r="C3" s="16"/>
      <x:c r="D3" s="16"/>
      <x:c r="E3" s="16"/>
      <x:c r="F3" s="16"/>
    </x:row>
    <x:row r="4" ht="24" customHeight="1">
      <x:c r="A4" s="16"/>
      <x:c r="B4" s="16"/>
      <x:c r="C4" s="16"/>
      <x:c r="D4" s="16"/>
      <x:c r="E4" s="16"/>
      <x:c r="F4" s="16"/>
    </x:row>
    <x:row r="5" ht="24" customHeight="1">
      <x:c r="A5" s="4"/>
      <x:c r="B5" s="4"/>
      <x:c r="C5" s="4"/>
      <x:c r="D5" s="4"/>
      <x:c r="E5" s="4"/>
      <x:c r="F5" s="4"/>
    </x:row>
    <x:row r="6" ht="24" customHeight="1">
      <x:c r="A6" s="31" t="str">
        <x:v>Month begins (first day)</x:v>
      </x:c>
      <x:c r="B6" s="31"/>
      <x:c r="C6" s="40"/>
      <x:c r="D6" s="4"/>
      <x:c r="E6" s="4"/>
      <x:c r="F6" s="4"/>
    </x:row>
    <x:row r="7" ht="24" customHeight="1">
      <x:c r="A7" s="4"/>
      <x:c r="B7" s="4"/>
      <x:c r="C7" s="4"/>
      <x:c r="D7" s="4"/>
      <x:c r="E7" s="4"/>
      <x:c r="F7" s="4"/>
    </x:row>
    <x:row r="8" ht="40" customHeight="1">
      <x:c r="A8" s="94" t="str">
        <x:v>Available date</x:v>
      </x:c>
      <x:c r="B8" s="95" t="str">
        <x:v>Pay/source</x:v>
      </x:c>
      <x:c r="C8" s="95" t="str">
        <x:v>Net USD</x:v>
      </x:c>
      <x:c r="D8" s="95" t="str">
        <x:v>Confidence</x:v>
      </x:c>
      <x:c r="E8" s="95" t="str">
        <x:v>Evidence / note</x:v>
      </x:c>
      <x:c r="F8" s="96" t="str">
        <x:v>Check</x:v>
      </x:c>
    </x:row>
    <x:row r="9" ht="42" customHeight="1">
      <x:c r="A9" s="97"/>
      <x:c r="B9" s="98"/>
      <x:c r="C9" s="99"/>
      <x:c r="D9" s="98"/>
      <x:c r="E9" s="98"/>
      <x:c r="F9" s="100" t="str">
        <x:f>IF(COUNTA(A9:E9)=0,"",IF(AND(ISNUMBER($C$6),IF(ISNUMBER($C$6),IF($C$6&gt;=1,DAY($C$6),0),0)=1,ISNUMBER(A9),A9&gt;=$C$6,A9&lt;=IF(ISNUMBER($C$6),IF($C$6&gt;=1,EOMONTH($C$6,0),0),0),B9&lt;&gt;"",ISNUMBER(C9),C9&gt;=0,OR(D9="Scheduled",D9="Received",D9="Uncertain"),E9&lt;&gt;""),"OK","CHECK"))</x:f>
      </x:c>
    </x:row>
    <x:row r="10" ht="42" customHeight="1">
      <x:c r="A10" s="97"/>
      <x:c r="B10" s="98"/>
      <x:c r="C10" s="99"/>
      <x:c r="D10" s="98"/>
      <x:c r="E10" s="98"/>
      <x:c r="F10" s="100" t="str">
        <x:f>IF(COUNTA(A10:E10)=0,"",IF(AND(ISNUMBER($C$6),IF(ISNUMBER($C$6),IF($C$6&gt;=1,DAY($C$6),0),0)=1,ISNUMBER(A10),A10&gt;=$C$6,A10&lt;=IF(ISNUMBER($C$6),IF($C$6&gt;=1,EOMONTH($C$6,0),0),0),B10&lt;&gt;"",ISNUMBER(C10),C10&gt;=0,OR(D10="Scheduled",D10="Received",D10="Uncertain"),E10&lt;&gt;""),"OK","CHECK"))</x:f>
      </x:c>
    </x:row>
    <x:row r="11" ht="42" customHeight="1">
      <x:c r="A11" s="97"/>
      <x:c r="B11" s="98"/>
      <x:c r="C11" s="99"/>
      <x:c r="D11" s="98"/>
      <x:c r="E11" s="98"/>
      <x:c r="F11" s="100" t="str">
        <x:f>IF(COUNTA(A11:E11)=0,"",IF(AND(ISNUMBER($C$6),IF(ISNUMBER($C$6),IF($C$6&gt;=1,DAY($C$6),0),0)=1,ISNUMBER(A11),A11&gt;=$C$6,A11&lt;=IF(ISNUMBER($C$6),IF($C$6&gt;=1,EOMONTH($C$6,0),0),0),B11&lt;&gt;"",ISNUMBER(C11),C11&gt;=0,OR(D11="Scheduled",D11="Received",D11="Uncertain"),E11&lt;&gt;""),"OK","CHECK"))</x:f>
      </x:c>
    </x:row>
    <x:row r="12" ht="42" customHeight="1">
      <x:c r="A12" s="97"/>
      <x:c r="B12" s="98"/>
      <x:c r="C12" s="99"/>
      <x:c r="D12" s="98"/>
      <x:c r="E12" s="98"/>
      <x:c r="F12" s="100" t="str">
        <x:f>IF(COUNTA(A12:E12)=0,"",IF(AND(ISNUMBER($C$6),IF(ISNUMBER($C$6),IF($C$6&gt;=1,DAY($C$6),0),0)=1,ISNUMBER(A12),A12&gt;=$C$6,A12&lt;=IF(ISNUMBER($C$6),IF($C$6&gt;=1,EOMONTH($C$6,0),0),0),B12&lt;&gt;"",ISNUMBER(C12),C12&gt;=0,OR(D12="Scheduled",D12="Received",D12="Uncertain"),E12&lt;&gt;""),"OK","CHECK"))</x:f>
      </x:c>
    </x:row>
    <x:row r="13" ht="42" customHeight="1">
      <x:c r="A13" s="97"/>
      <x:c r="B13" s="98"/>
      <x:c r="C13" s="99"/>
      <x:c r="D13" s="98"/>
      <x:c r="E13" s="98"/>
      <x:c r="F13" s="100" t="str">
        <x:f>IF(COUNTA(A13:E13)=0,"",IF(AND(ISNUMBER($C$6),IF(ISNUMBER($C$6),IF($C$6&gt;=1,DAY($C$6),0),0)=1,ISNUMBER(A13),A13&gt;=$C$6,A13&lt;=IF(ISNUMBER($C$6),IF($C$6&gt;=1,EOMONTH($C$6,0),0),0),B13&lt;&gt;"",ISNUMBER(C13),C13&gt;=0,OR(D13="Scheduled",D13="Received",D13="Uncertain"),E13&lt;&gt;""),"OK","CHECK"))</x:f>
      </x:c>
    </x:row>
    <x:row r="14" ht="42" customHeight="1">
      <x:c r="A14" s="97"/>
      <x:c r="B14" s="98"/>
      <x:c r="C14" s="99"/>
      <x:c r="D14" s="98"/>
      <x:c r="E14" s="98"/>
      <x:c r="F14" s="100" t="str">
        <x:f>IF(COUNTA(A14:E14)=0,"",IF(AND(ISNUMBER($C$6),IF(ISNUMBER($C$6),IF($C$6&gt;=1,DAY($C$6),0),0)=1,ISNUMBER(A14),A14&gt;=$C$6,A14&lt;=IF(ISNUMBER($C$6),IF($C$6&gt;=1,EOMONTH($C$6,0),0),0),B14&lt;&gt;"",ISNUMBER(C14),C14&gt;=0,OR(D14="Scheduled",D14="Received",D14="Uncertain"),E14&lt;&gt;""),"OK","CHECK"))</x:f>
      </x:c>
    </x:row>
    <x:row r="15" ht="42" customHeight="1">
      <x:c r="A15" s="97"/>
      <x:c r="B15" s="98"/>
      <x:c r="C15" s="99"/>
      <x:c r="D15" s="98"/>
      <x:c r="E15" s="98"/>
      <x:c r="F15" s="100" t="str">
        <x:f>IF(COUNTA(A15:E15)=0,"",IF(AND(ISNUMBER($C$6),IF(ISNUMBER($C$6),IF($C$6&gt;=1,DAY($C$6),0),0)=1,ISNUMBER(A15),A15&gt;=$C$6,A15&lt;=IF(ISNUMBER($C$6),IF($C$6&gt;=1,EOMONTH($C$6,0),0),0),B15&lt;&gt;"",ISNUMBER(C15),C15&gt;=0,OR(D15="Scheduled",D15="Received",D15="Uncertain"),E15&lt;&gt;""),"OK","CHECK"))</x:f>
      </x:c>
    </x:row>
    <x:row r="16" ht="42" customHeight="1">
      <x:c r="A16" s="101"/>
      <x:c r="B16" s="102"/>
      <x:c r="C16" s="103"/>
      <x:c r="D16" s="102"/>
      <x:c r="E16" s="102"/>
      <x:c r="F16" s="104" t="str">
        <x:f>IF(COUNTA(A16:E16)=0,"",IF(AND(ISNUMBER($C$6),IF(ISNUMBER($C$6),IF($C$6&gt;=1,DAY($C$6),0),0)=1,ISNUMBER(A16),A16&gt;=$C$6,A16&lt;=IF(ISNUMBER($C$6),IF($C$6&gt;=1,EOMONTH($C$6,0),0),0),B16&lt;&gt;"",ISNUMBER(C16),C16&gt;=0,OR(D16="Scheduled",D16="Received",D16="Uncertain"),E16&lt;&gt;""),"OK","CHECK"))</x:f>
      </x:c>
    </x:row>
    <x:row r="17" ht="24" customHeight="1">
      <x:c r="A17" s="4"/>
      <x:c r="B17" s="4"/>
      <x:c r="C17" s="4"/>
      <x:c r="D17" s="4"/>
      <x:c r="E17" s="4"/>
      <x:c r="F17" s="60"/>
    </x:row>
    <x:row r="18" ht="24" customHeight="1">
      <x:c r="A18" s="4"/>
      <x:c r="B18" s="4"/>
      <x:c r="C18" s="4"/>
      <x:c r="D18" s="4"/>
      <x:c r="E18" s="4"/>
      <x:c r="F18" s="60"/>
    </x:row>
    <x:row r="19" ht="24" customHeight="1">
      <x:c r="A19" s="49" t="str">
        <x:v>ONE-TIME RELEASE OF OLDER CASH  /  Optional. Identify a real fund or retained amount. This is not new earnings.</x:v>
      </x:c>
      <x:c r="B19" s="49"/>
      <x:c r="C19" s="49"/>
      <x:c r="D19" s="49"/>
      <x:c r="E19" s="49"/>
      <x:c r="F19" s="59"/>
    </x:row>
    <x:row r="20" ht="24" customHeight="1">
      <x:c r="A20" s="49"/>
      <x:c r="B20" s="49"/>
      <x:c r="C20" s="49"/>
      <x:c r="D20" s="49"/>
      <x:c r="E20" s="49"/>
      <x:c r="F20" s="59"/>
    </x:row>
    <x:row r="21" ht="24" customHeight="1">
      <x:c r="A21" s="4"/>
      <x:c r="B21" s="4"/>
      <x:c r="C21" s="4"/>
      <x:c r="D21" s="4"/>
      <x:c r="E21" s="4"/>
      <x:c r="F21" s="60"/>
    </x:row>
    <x:row r="22" ht="40" customHeight="1">
      <x:c r="A22" s="94" t="str">
        <x:v>Use date</x:v>
      </x:c>
      <x:c r="B22" s="95" t="str">
        <x:v>Source fund</x:v>
      </x:c>
      <x:c r="C22" s="95" t="str">
        <x:v>USD released</x:v>
      </x:c>
      <x:c r="D22" s="95" t="str">
        <x:v>Confirmed?</x:v>
      </x:c>
      <x:c r="E22" s="95" t="str">
        <x:v>What loses this money?</x:v>
      </x:c>
      <x:c r="F22" s="96" t="str">
        <x:v>Status</x:v>
      </x:c>
    </x:row>
    <x:row r="23" ht="44" customHeight="1">
      <x:c r="A23" s="97"/>
      <x:c r="B23" s="98"/>
      <x:c r="C23" s="99"/>
      <x:c r="D23" s="98"/>
      <x:c r="E23" s="98"/>
      <x:c r="F23" s="116" t="str">
        <x:f>IF(COUNTA(A23:E23)=0,"",IF(AND(ISNUMBER(A23),ISNUMBER($C$6),A23&gt;=$C$6,A23&lt;=IF(ISNUMBER($C$6),IF($C$6&gt;=1,EOMONTH($C$6,0),0),0),B23&lt;&gt;"",ISNUMBER(C23),C23&gt;=0,D23="Yes",E23&lt;&gt;""),"OK","CHECK"))</x:f>
      </x:c>
    </x:row>
    <x:row r="24" ht="44" customHeight="1">
      <x:c r="A24" s="97"/>
      <x:c r="B24" s="98"/>
      <x:c r="C24" s="99"/>
      <x:c r="D24" s="98"/>
      <x:c r="E24" s="98"/>
      <x:c r="F24" s="116" t="str">
        <x:f>IF(COUNTA(A24:E24)=0,"",IF(AND(ISNUMBER(A24),ISNUMBER($C$6),A24&gt;=$C$6,A24&lt;=IF(ISNUMBER($C$6),IF($C$6&gt;=1,EOMONTH($C$6,0),0),0),B24&lt;&gt;"",ISNUMBER(C24),C24&gt;=0,D24="Yes",E24&lt;&gt;""),"OK","CHECK"))</x:f>
      </x:c>
    </x:row>
    <x:row r="25" ht="44" customHeight="1">
      <x:c r="A25" s="101"/>
      <x:c r="B25" s="102"/>
      <x:c r="C25" s="103"/>
      <x:c r="D25" s="102"/>
      <x:c r="E25" s="102"/>
      <x:c r="F25" s="117" t="str">
        <x:f>IF(COUNTA(A25:E25)=0,"",IF(AND(ISNUMBER(A25),ISNUMBER($C$6),A25&gt;=$C$6,A25&lt;=IF(ISNUMBER($C$6),IF($C$6&gt;=1,EOMONTH($C$6,0),0),0),B25&lt;&gt;"",ISNUMBER(C25),C25&gt;=0,D25="Yes",E25&lt;&gt;""),"OK","CHECK"))</x:f>
      </x:c>
    </x:row>
    <x:row r="26" ht="24" customHeight="1">
      <x:c r="A26" s="4"/>
      <x:c r="B26" s="4"/>
      <x:c r="C26" s="4"/>
      <x:c r="D26" s="4"/>
      <x:c r="E26" s="4"/>
      <x:c r="F26" s="4"/>
    </x:row>
    <x:row r="27" ht="24" customHeight="1">
      <x:c r="A27" s="4"/>
      <x:c r="B27" s="4"/>
      <x:c r="C27" s="4"/>
      <x:c r="D27" s="4"/>
      <x:c r="E27" s="4"/>
      <x:c r="F27" s="4"/>
    </x:row>
    <x:row r="28" ht="24" customHeight="1">
      <x:c r="A28" s="53" t="str">
        <x:v>Do not enter opening checking as a paycheck. A transfer from savings is a location change. Enter a one-time release only when you deliberately free older money for this month’s assignments; reduce its old job in P3. Fund-paid bills belong in P3, not as a second charge to current income.</x:v>
      </x:c>
      <x:c r="B28" s="53"/>
      <x:c r="C28" s="53"/>
      <x:c r="D28" s="53"/>
      <x:c r="E28" s="53"/>
      <x:c r="F28" s="53"/>
    </x:row>
    <x:row r="29" ht="24" customHeight="1">
      <x:c r="A29" s="53"/>
      <x:c r="B29" s="53"/>
      <x:c r="C29" s="53"/>
      <x:c r="D29" s="53"/>
      <x:c r="E29" s="53"/>
      <x:c r="F29" s="53"/>
    </x:row>
    <x:row r="30" ht="24" customHeight="1">
      <x:c r="A30" s="53"/>
      <x:c r="B30" s="53"/>
      <x:c r="C30" s="53"/>
      <x:c r="D30" s="53"/>
      <x:c r="E30" s="53"/>
      <x:c r="F30" s="53"/>
    </x:row>
    <x:row r="31" ht="24" customHeight="1">
      <x:c r="A31" s="53"/>
      <x:c r="B31" s="53"/>
      <x:c r="C31" s="53"/>
      <x:c r="D31" s="53"/>
      <x:c r="E31" s="53"/>
      <x:c r="F31" s="53"/>
    </x:row>
    <x:row r="32" ht="24" customHeight="1">
      <x:c r="A32" s="4"/>
      <x:c r="B32" s="4"/>
      <x:c r="C32" s="4"/>
      <x:c r="D32" s="4"/>
      <x:c r="E32" s="4"/>
      <x:c r="F32" s="4"/>
    </x:row>
    <x:row r="33" ht="24" customHeight="1">
      <x:c r="A33" s="4"/>
      <x:c r="B33" s="4"/>
      <x:c r="C33" s="4"/>
      <x:c r="D33" s="4"/>
      <x:c r="E33" s="4"/>
      <x:c r="F33" s="4"/>
    </x:row>
    <x:row r="34" ht="24" customHeight="1">
      <x:c r="A34" s="4"/>
      <x:c r="B34" s="4"/>
      <x:c r="C34" s="4"/>
      <x:c r="D34" s="4"/>
      <x:c r="E34" s="4"/>
      <x:c r="F34" s="4"/>
    </x:row>
    <x:row r="35" ht="24" customHeight="1">
      <x:c r="A35" s="4"/>
      <x:c r="B35" s="4"/>
      <x:c r="C35" s="4"/>
      <x:c r="D35" s="4"/>
      <x:c r="E35" s="4"/>
      <x:c r="F35" s="4"/>
    </x:row>
    <x:row r="36" ht="24" customHeight="1">
      <x:c r="A36" s="4"/>
      <x:c r="B36" s="4"/>
      <x:c r="C36" s="4"/>
      <x:c r="D36" s="4"/>
      <x:c r="E36" s="4"/>
      <x:c r="F36" s="4"/>
    </x:row>
    <x:row r="37" ht="24" customHeight="1">
      <x:c r="A37" s="4"/>
      <x:c r="B37" s="4"/>
      <x:c r="C37" s="4"/>
      <x:c r="D37" s="4"/>
      <x:c r="E37" s="4"/>
      <x:c r="F37" s="4"/>
    </x:row>
    <x:row r="38" ht="24" customHeight="1">
      <x:c r="A38" s="4"/>
      <x:c r="B38" s="4"/>
      <x:c r="C38" s="4"/>
      <x:c r="D38" s="4"/>
      <x:c r="E38" s="4"/>
      <x:c r="F38" s="4"/>
    </x:row>
    <x:row r="39" ht="24" customHeight="1">
      <x:c r="A39" s="4"/>
      <x:c r="B39" s="4"/>
      <x:c r="C39" s="4"/>
      <x:c r="D39" s="4"/>
      <x:c r="E39" s="4"/>
      <x:c r="F39" s="4"/>
    </x:row>
    <x:row r="40" ht="24" customHeight="1">
      <x:c r="A40" s="4"/>
      <x:c r="B40" s="4"/>
      <x:c r="C40" s="4"/>
      <x:c r="D40" s="4"/>
      <x:c r="E40" s="4"/>
      <x:c r="F40" s="4"/>
    </x:row>
    <x:row r="41" ht="24" customHeight="1">
      <x:c r="A41" s="4"/>
      <x:c r="B41" s="4"/>
      <x:c r="C41" s="4"/>
      <x:c r="D41" s="4"/>
      <x:c r="E41" s="4"/>
      <x:c r="F41" s="4"/>
    </x:row>
    <x:row r="42" ht="24" customHeight="1">
      <x:c r="A42" s="4"/>
      <x:c r="B42" s="4"/>
      <x:c r="C42" s="4"/>
      <x:c r="D42" s="4"/>
      <x:c r="E42" s="4"/>
      <x:c r="F42" s="4"/>
    </x:row>
  </x:sheetData>
  <x:mergeCells>
    <x:mergeCell ref="A1:F2"/>
    <x:mergeCell ref="A3:F4"/>
    <x:mergeCell ref="A6:B6"/>
    <x:mergeCell ref="A19:F20"/>
    <x:mergeCell ref="A28:F31"/>
  </x:mergeCells>
  <x:conditionalFormatting sqref="F9:F25">
    <x:cfRule type="expression" dxfId="0" priority="1">
      <x:formula>LEFT(F9,5)="CHECK"</x:formula>
    </x:cfRule>
  </x:conditionalFormatting>
  <x:dataValidations count="11">
    <x:dataValidation type="list" sqref="D9">
      <x:formula1>"Scheduled,Received,Uncertain"</x:formula1>
    </x:dataValidation>
    <x:dataValidation type="list" sqref="D10">
      <x:formula1>"Scheduled,Received,Uncertain"</x:formula1>
    </x:dataValidation>
    <x:dataValidation type="list" sqref="D11">
      <x:formula1>"Scheduled,Received,Uncertain"</x:formula1>
    </x:dataValidation>
    <x:dataValidation type="list" sqref="D12">
      <x:formula1>"Scheduled,Received,Uncertain"</x:formula1>
    </x:dataValidation>
    <x:dataValidation type="list" sqref="D13">
      <x:formula1>"Scheduled,Received,Uncertain"</x:formula1>
    </x:dataValidation>
    <x:dataValidation type="list" sqref="D14">
      <x:formula1>"Scheduled,Received,Uncertain"</x:formula1>
    </x:dataValidation>
    <x:dataValidation type="list" sqref="D15">
      <x:formula1>"Scheduled,Received,Uncertain"</x:formula1>
    </x:dataValidation>
    <x:dataValidation type="list" sqref="D16">
      <x:formula1>"Scheduled,Received,Uncertain"</x:formula1>
    </x:dataValidation>
    <x:dataValidation type="list" sqref="D23">
      <x:formula1>"Yes,No"</x:formula1>
    </x:dataValidation>
    <x:dataValidation type="list" sqref="D24">
      <x:formula1>"Yes,No"</x:formula1>
    </x:dataValidation>
    <x:dataValidation type="list" sqref="D25">
      <x:formula1>"Yes,No"</x:formula1>
    </x:dataValidation>
  </x:dataValidations>
  <x:pageMargins left="0.7" right="0.7" top="0.75" bottom="0.75" header="0.3" footer="0.3"/>
  <x:legacyDrawing xmlns:r="http://schemas.openxmlformats.org/officeDocument/2006/relationships" r:id="R7d0762c8d1ba49a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6" hidden="0" customWidth="1"/>
    <x:col min="3" max="3" width="16" hidden="0" customWidth="1"/>
    <x:col min="4" max="4" width="15" hidden="0" customWidth="1"/>
    <x:col min="5" max="5" width="17" hidden="0" customWidth="1"/>
    <x:col min="6" max="6" width="17" hidden="0" customWidth="1"/>
    <x:col min="7" max="7" width="17" hidden="0" customWidth="1"/>
    <x:col min="8" max="8" width="37" hidden="0" customWidth="1"/>
    <x:col min="9" max="9" width="12" hidden="0" customWidth="1"/>
  </x:cols>
  <x:sheetData>
    <x:row r="1" ht="26" customHeight="1">
      <x:c r="A1" s="10" t="str">
        <x:v>Give the month a job</x:v>
      </x:c>
      <x:c r="B1" s="10"/>
      <x:c r="C1" s="10"/>
      <x:c r="D1" s="10"/>
      <x:c r="E1" s="10"/>
      <x:c r="F1" s="10"/>
      <x:c r="G1" s="10"/>
      <x:c r="H1" s="10"/>
      <x:c r="I1" s="10"/>
    </x:row>
    <x:row r="2" ht="26" customHeight="1">
      <x:c r="A2" s="10"/>
      <x:c r="B2" s="10"/>
      <x:c r="C2" s="10"/>
      <x:c r="D2" s="10"/>
      <x:c r="E2" s="10"/>
      <x:c r="F2" s="10"/>
      <x:c r="G2" s="10"/>
      <x:c r="H2" s="10"/>
      <x:c r="I2" s="10"/>
    </x:row>
    <x:row r="3" ht="24" customHeight="1">
      <x:c r="A3" s="16" t="str">
        <x:v>Original plan stays visible. A reallocation moves money; it does not create income. Actual includes funded set-asides separately from spending.</x:v>
      </x:c>
      <x:c r="B3" s="16"/>
      <x:c r="C3" s="16"/>
      <x:c r="D3" s="16"/>
      <x:c r="E3" s="16"/>
      <x:c r="F3" s="16"/>
      <x:c r="G3" s="16"/>
      <x:c r="H3" s="16"/>
      <x:c r="I3" s="16"/>
    </x:row>
    <x:row r="4" ht="24" customHeight="1">
      <x:c r="A4" s="16"/>
      <x:c r="B4" s="16"/>
      <x:c r="C4" s="16"/>
      <x:c r="D4" s="16"/>
      <x:c r="E4" s="16"/>
      <x:c r="F4" s="16"/>
      <x:c r="G4" s="16"/>
      <x:c r="H4" s="16"/>
      <x:c r="I4" s="16"/>
    </x:row>
    <x:row r="5" ht="24" customHeight="1">
      <x:c r="A5" s="4"/>
      <x:c r="B5" s="4"/>
      <x:c r="C5" s="4"/>
      <x:c r="D5" s="4"/>
      <x:c r="E5" s="4"/>
      <x:c r="F5" s="4"/>
      <x:c r="G5" s="4"/>
      <x:c r="H5" s="4"/>
      <x:c r="I5" s="4"/>
    </x:row>
    <x:row r="6" ht="24" customHeight="1">
      <x:c r="A6" s="4"/>
      <x:c r="B6" s="4"/>
      <x:c r="C6" s="4"/>
      <x:c r="D6" s="4"/>
      <x:c r="E6" s="4"/>
      <x:c r="F6" s="4"/>
      <x:c r="G6" s="4"/>
      <x:c r="H6" s="4"/>
      <x:c r="I6" s="4"/>
    </x:row>
    <x:row r="7" ht="40" customHeight="1">
      <x:c r="A7" s="94" t="str">
        <x:v>Purpose</x:v>
      </x:c>
      <x:c r="B7" s="95" t="str">
        <x:v>Job</x:v>
      </x:c>
      <x:c r="C7" s="95" t="str">
        <x:v>Original USD</x:v>
      </x:c>
      <x:c r="D7" s="95" t="str">
        <x:v>Change USD</x:v>
      </x:c>
      <x:c r="E7" s="95" t="str">
        <x:v>Revised USD</x:v>
      </x:c>
      <x:c r="F7" s="95" t="str">
        <x:v>Actual USD</x:v>
      </x:c>
      <x:c r="G7" s="95" t="str">
        <x:v>Remaining USD</x:v>
      </x:c>
      <x:c r="H7" s="95" t="str">
        <x:v>Why this change?</x:v>
      </x:c>
      <x:c r="I7" s="96" t="str">
        <x:v>Check</x:v>
      </x:c>
    </x:row>
    <x:row r="8" ht="42" customHeight="1">
      <x:c r="A8" s="122"/>
      <x:c r="B8" s="98"/>
      <x:c r="C8" s="99"/>
      <x:c r="D8" s="99"/>
      <x:c r="E8" s="123" t="str">
        <x:f>IF(I8="","",IF(I8&lt;&gt;"OK","PENDING",C8+IF(ISNUMBER(D8),D8,0)))</x:f>
      </x:c>
      <x:c r="F8" s="123" t="str">
        <x:f>IF(I8="","",IF(OR(I8&lt;&gt;"OK",COUNTIF(Activity!$I$8:$I$67,"CHECK")&gt;0),"PENDING",SUMIFS(Activity!$H$8:$H$67,Activity!$C$8:$C$67,A8)))</x:f>
      </x:c>
      <x:c r="G8" s="123" t="str">
        <x:f>IF(I8="","",IF(AND(ISNUMBER(E8),ISNUMBER(F8)),E8-F8,"PENDING"))</x:f>
      </x:c>
      <x:c r="H8" s="98"/>
      <x:c r="I8" s="116" t="str">
        <x:f>IF(COUNTA(A8:D8)+COUNTA(H8)=0,"",IF(AND(A8&lt;&gt;"",COUNTIF($A$8:$A$25,A8)=1,OR(B8="Spending",B8="Set aside"),ISNUMBER(C8),C8&gt;=0,OR(D8="",ISNUMBER(D8)),IF(ISNUMBER(D8),C8+D8&gt;=0,TRUE),OR(D8="",D8=0,H8&lt;&gt;"")),"OK","CHECK"))</x:f>
      </x:c>
    </x:row>
    <x:row r="9" ht="42" customHeight="1">
      <x:c r="A9" s="122"/>
      <x:c r="B9" s="98"/>
      <x:c r="C9" s="99"/>
      <x:c r="D9" s="99"/>
      <x:c r="E9" s="123" t="str">
        <x:f>IF(I9="","",IF(I9&lt;&gt;"OK","PENDING",C9+IF(ISNUMBER(D9),D9,0)))</x:f>
      </x:c>
      <x:c r="F9" s="123" t="str">
        <x:f>IF(I9="","",IF(OR(I9&lt;&gt;"OK",COUNTIF(Activity!$I$8:$I$67,"CHECK")&gt;0),"PENDING",SUMIFS(Activity!$H$8:$H$67,Activity!$C$8:$C$67,A9)))</x:f>
      </x:c>
      <x:c r="G9" s="123" t="str">
        <x:f>IF(I9="","",IF(AND(ISNUMBER(E9),ISNUMBER(F9)),E9-F9,"PENDING"))</x:f>
      </x:c>
      <x:c r="H9" s="98"/>
      <x:c r="I9" s="116" t="str">
        <x:f>IF(COUNTA(A9:D9)+COUNTA(H9)=0,"",IF(AND(A9&lt;&gt;"",COUNTIF($A$8:$A$25,A9)=1,OR(B9="Spending",B9="Set aside"),ISNUMBER(C9),C9&gt;=0,OR(D9="",ISNUMBER(D9)),IF(ISNUMBER(D9),C9+D9&gt;=0,TRUE),OR(D9="",D9=0,H9&lt;&gt;"")),"OK","CHECK"))</x:f>
      </x:c>
    </x:row>
    <x:row r="10" ht="42" customHeight="1">
      <x:c r="A10" s="122"/>
      <x:c r="B10" s="98"/>
      <x:c r="C10" s="99"/>
      <x:c r="D10" s="99"/>
      <x:c r="E10" s="123" t="str">
        <x:f>IF(I10="","",IF(I10&lt;&gt;"OK","PENDING",C10+IF(ISNUMBER(D10),D10,0)))</x:f>
      </x:c>
      <x:c r="F10" s="123" t="str">
        <x:f>IF(I10="","",IF(OR(I10&lt;&gt;"OK",COUNTIF(Activity!$I$8:$I$67,"CHECK")&gt;0),"PENDING",SUMIFS(Activity!$H$8:$H$67,Activity!$C$8:$C$67,A10)))</x:f>
      </x:c>
      <x:c r="G10" s="123" t="str">
        <x:f>IF(I10="","",IF(AND(ISNUMBER(E10),ISNUMBER(F10)),E10-F10,"PENDING"))</x:f>
      </x:c>
      <x:c r="H10" s="98"/>
      <x:c r="I10" s="116" t="str">
        <x:f>IF(COUNTA(A10:D10)+COUNTA(H10)=0,"",IF(AND(A10&lt;&gt;"",COUNTIF($A$8:$A$25,A10)=1,OR(B10="Spending",B10="Set aside"),ISNUMBER(C10),C10&gt;=0,OR(D10="",ISNUMBER(D10)),IF(ISNUMBER(D10),C10+D10&gt;=0,TRUE),OR(D10="",D10=0,H10&lt;&gt;"")),"OK","CHECK"))</x:f>
      </x:c>
    </x:row>
    <x:row r="11" ht="42" customHeight="1">
      <x:c r="A11" s="122"/>
      <x:c r="B11" s="98"/>
      <x:c r="C11" s="99"/>
      <x:c r="D11" s="99"/>
      <x:c r="E11" s="123" t="str">
        <x:f>IF(I11="","",IF(I11&lt;&gt;"OK","PENDING",C11+IF(ISNUMBER(D11),D11,0)))</x:f>
      </x:c>
      <x:c r="F11" s="123" t="str">
        <x:f>IF(I11="","",IF(OR(I11&lt;&gt;"OK",COUNTIF(Activity!$I$8:$I$67,"CHECK")&gt;0),"PENDING",SUMIFS(Activity!$H$8:$H$67,Activity!$C$8:$C$67,A11)))</x:f>
      </x:c>
      <x:c r="G11" s="123" t="str">
        <x:f>IF(I11="","",IF(AND(ISNUMBER(E11),ISNUMBER(F11)),E11-F11,"PENDING"))</x:f>
      </x:c>
      <x:c r="H11" s="98"/>
      <x:c r="I11" s="116" t="str">
        <x:f>IF(COUNTA(A11:D11)+COUNTA(H11)=0,"",IF(AND(A11&lt;&gt;"",COUNTIF($A$8:$A$25,A11)=1,OR(B11="Spending",B11="Set aside"),ISNUMBER(C11),C11&gt;=0,OR(D11="",ISNUMBER(D11)),IF(ISNUMBER(D11),C11+D11&gt;=0,TRUE),OR(D11="",D11=0,H11&lt;&gt;"")),"OK","CHECK"))</x:f>
      </x:c>
    </x:row>
    <x:row r="12" ht="42" customHeight="1">
      <x:c r="A12" s="122"/>
      <x:c r="B12" s="98"/>
      <x:c r="C12" s="99"/>
      <x:c r="D12" s="99"/>
      <x:c r="E12" s="123" t="str">
        <x:f>IF(I12="","",IF(I12&lt;&gt;"OK","PENDING",C12+IF(ISNUMBER(D12),D12,0)))</x:f>
      </x:c>
      <x:c r="F12" s="123" t="str">
        <x:f>IF(I12="","",IF(OR(I12&lt;&gt;"OK",COUNTIF(Activity!$I$8:$I$67,"CHECK")&gt;0),"PENDING",SUMIFS(Activity!$H$8:$H$67,Activity!$C$8:$C$67,A12)))</x:f>
      </x:c>
      <x:c r="G12" s="123" t="str">
        <x:f>IF(I12="","",IF(AND(ISNUMBER(E12),ISNUMBER(F12)),E12-F12,"PENDING"))</x:f>
      </x:c>
      <x:c r="H12" s="98"/>
      <x:c r="I12" s="116" t="str">
        <x:f>IF(COUNTA(A12:D12)+COUNTA(H12)=0,"",IF(AND(A12&lt;&gt;"",COUNTIF($A$8:$A$25,A12)=1,OR(B12="Spending",B12="Set aside"),ISNUMBER(C12),C12&gt;=0,OR(D12="",ISNUMBER(D12)),IF(ISNUMBER(D12),C12+D12&gt;=0,TRUE),OR(D12="",D12=0,H12&lt;&gt;"")),"OK","CHECK"))</x:f>
      </x:c>
    </x:row>
    <x:row r="13" ht="42" customHeight="1">
      <x:c r="A13" s="122"/>
      <x:c r="B13" s="98"/>
      <x:c r="C13" s="99"/>
      <x:c r="D13" s="99"/>
      <x:c r="E13" s="123" t="str">
        <x:f>IF(I13="","",IF(I13&lt;&gt;"OK","PENDING",C13+IF(ISNUMBER(D13),D13,0)))</x:f>
      </x:c>
      <x:c r="F13" s="123" t="str">
        <x:f>IF(I13="","",IF(OR(I13&lt;&gt;"OK",COUNTIF(Activity!$I$8:$I$67,"CHECK")&gt;0),"PENDING",SUMIFS(Activity!$H$8:$H$67,Activity!$C$8:$C$67,A13)))</x:f>
      </x:c>
      <x:c r="G13" s="123" t="str">
        <x:f>IF(I13="","",IF(AND(ISNUMBER(E13),ISNUMBER(F13)),E13-F13,"PENDING"))</x:f>
      </x:c>
      <x:c r="H13" s="98"/>
      <x:c r="I13" s="116" t="str">
        <x:f>IF(COUNTA(A13:D13)+COUNTA(H13)=0,"",IF(AND(A13&lt;&gt;"",COUNTIF($A$8:$A$25,A13)=1,OR(B13="Spending",B13="Set aside"),ISNUMBER(C13),C13&gt;=0,OR(D13="",ISNUMBER(D13)),IF(ISNUMBER(D13),C13+D13&gt;=0,TRUE),OR(D13="",D13=0,H13&lt;&gt;"")),"OK","CHECK"))</x:f>
      </x:c>
    </x:row>
    <x:row r="14" ht="42" customHeight="1">
      <x:c r="A14" s="122"/>
      <x:c r="B14" s="98"/>
      <x:c r="C14" s="99"/>
      <x:c r="D14" s="99"/>
      <x:c r="E14" s="123" t="str">
        <x:f>IF(I14="","",IF(I14&lt;&gt;"OK","PENDING",C14+IF(ISNUMBER(D14),D14,0)))</x:f>
      </x:c>
      <x:c r="F14" s="123" t="str">
        <x:f>IF(I14="","",IF(OR(I14&lt;&gt;"OK",COUNTIF(Activity!$I$8:$I$67,"CHECK")&gt;0),"PENDING",SUMIFS(Activity!$H$8:$H$67,Activity!$C$8:$C$67,A14)))</x:f>
      </x:c>
      <x:c r="G14" s="123" t="str">
        <x:f>IF(I14="","",IF(AND(ISNUMBER(E14),ISNUMBER(F14)),E14-F14,"PENDING"))</x:f>
      </x:c>
      <x:c r="H14" s="98"/>
      <x:c r="I14" s="116" t="str">
        <x:f>IF(COUNTA(A14:D14)+COUNTA(H14)=0,"",IF(AND(A14&lt;&gt;"",COUNTIF($A$8:$A$25,A14)=1,OR(B14="Spending",B14="Set aside"),ISNUMBER(C14),C14&gt;=0,OR(D14="",ISNUMBER(D14)),IF(ISNUMBER(D14),C14+D14&gt;=0,TRUE),OR(D14="",D14=0,H14&lt;&gt;"")),"OK","CHECK"))</x:f>
      </x:c>
    </x:row>
    <x:row r="15" ht="42" customHeight="1">
      <x:c r="A15" s="122"/>
      <x:c r="B15" s="98"/>
      <x:c r="C15" s="99"/>
      <x:c r="D15" s="99"/>
      <x:c r="E15" s="123" t="str">
        <x:f>IF(I15="","",IF(I15&lt;&gt;"OK","PENDING",C15+IF(ISNUMBER(D15),D15,0)))</x:f>
      </x:c>
      <x:c r="F15" s="123" t="str">
        <x:f>IF(I15="","",IF(OR(I15&lt;&gt;"OK",COUNTIF(Activity!$I$8:$I$67,"CHECK")&gt;0),"PENDING",SUMIFS(Activity!$H$8:$H$67,Activity!$C$8:$C$67,A15)))</x:f>
      </x:c>
      <x:c r="G15" s="123" t="str">
        <x:f>IF(I15="","",IF(AND(ISNUMBER(E15),ISNUMBER(F15)),E15-F15,"PENDING"))</x:f>
      </x:c>
      <x:c r="H15" s="98"/>
      <x:c r="I15" s="116" t="str">
        <x:f>IF(COUNTA(A15:D15)+COUNTA(H15)=0,"",IF(AND(A15&lt;&gt;"",COUNTIF($A$8:$A$25,A15)=1,OR(B15="Spending",B15="Set aside"),ISNUMBER(C15),C15&gt;=0,OR(D15="",ISNUMBER(D15)),IF(ISNUMBER(D15),C15+D15&gt;=0,TRUE),OR(D15="",D15=0,H15&lt;&gt;"")),"OK","CHECK"))</x:f>
      </x:c>
    </x:row>
    <x:row r="16" ht="42" customHeight="1">
      <x:c r="A16" s="122"/>
      <x:c r="B16" s="98"/>
      <x:c r="C16" s="99"/>
      <x:c r="D16" s="99"/>
      <x:c r="E16" s="123" t="str">
        <x:f>IF(I16="","",IF(I16&lt;&gt;"OK","PENDING",C16+IF(ISNUMBER(D16),D16,0)))</x:f>
      </x:c>
      <x:c r="F16" s="123" t="str">
        <x:f>IF(I16="","",IF(OR(I16&lt;&gt;"OK",COUNTIF(Activity!$I$8:$I$67,"CHECK")&gt;0),"PENDING",SUMIFS(Activity!$H$8:$H$67,Activity!$C$8:$C$67,A16)))</x:f>
      </x:c>
      <x:c r="G16" s="123" t="str">
        <x:f>IF(I16="","",IF(AND(ISNUMBER(E16),ISNUMBER(F16)),E16-F16,"PENDING"))</x:f>
      </x:c>
      <x:c r="H16" s="98"/>
      <x:c r="I16" s="116" t="str">
        <x:f>IF(COUNTA(A16:D16)+COUNTA(H16)=0,"",IF(AND(A16&lt;&gt;"",COUNTIF($A$8:$A$25,A16)=1,OR(B16="Spending",B16="Set aside"),ISNUMBER(C16),C16&gt;=0,OR(D16="",ISNUMBER(D16)),IF(ISNUMBER(D16),C16+D16&gt;=0,TRUE),OR(D16="",D16=0,H16&lt;&gt;"")),"OK","CHECK"))</x:f>
      </x:c>
    </x:row>
    <x:row r="17" ht="42" customHeight="1">
      <x:c r="A17" s="122"/>
      <x:c r="B17" s="98"/>
      <x:c r="C17" s="99"/>
      <x:c r="D17" s="99"/>
      <x:c r="E17" s="123" t="str">
        <x:f>IF(I17="","",IF(I17&lt;&gt;"OK","PENDING",C17+IF(ISNUMBER(D17),D17,0)))</x:f>
      </x:c>
      <x:c r="F17" s="123" t="str">
        <x:f>IF(I17="","",IF(OR(I17&lt;&gt;"OK",COUNTIF(Activity!$I$8:$I$67,"CHECK")&gt;0),"PENDING",SUMIFS(Activity!$H$8:$H$67,Activity!$C$8:$C$67,A17)))</x:f>
      </x:c>
      <x:c r="G17" s="123" t="str">
        <x:f>IF(I17="","",IF(AND(ISNUMBER(E17),ISNUMBER(F17)),E17-F17,"PENDING"))</x:f>
      </x:c>
      <x:c r="H17" s="98"/>
      <x:c r="I17" s="116" t="str">
        <x:f>IF(COUNTA(A17:D17)+COUNTA(H17)=0,"",IF(AND(A17&lt;&gt;"",COUNTIF($A$8:$A$25,A17)=1,OR(B17="Spending",B17="Set aside"),ISNUMBER(C17),C17&gt;=0,OR(D17="",ISNUMBER(D17)),IF(ISNUMBER(D17),C17+D17&gt;=0,TRUE),OR(D17="",D17=0,H17&lt;&gt;"")),"OK","CHECK"))</x:f>
      </x:c>
    </x:row>
    <x:row r="18" ht="42" customHeight="1">
      <x:c r="A18" s="122"/>
      <x:c r="B18" s="98"/>
      <x:c r="C18" s="99"/>
      <x:c r="D18" s="99"/>
      <x:c r="E18" s="123" t="str">
        <x:f>IF(I18="","",IF(I18&lt;&gt;"OK","PENDING",C18+IF(ISNUMBER(D18),D18,0)))</x:f>
      </x:c>
      <x:c r="F18" s="123" t="str">
        <x:f>IF(I18="","",IF(OR(I18&lt;&gt;"OK",COUNTIF(Activity!$I$8:$I$67,"CHECK")&gt;0),"PENDING",SUMIFS(Activity!$H$8:$H$67,Activity!$C$8:$C$67,A18)))</x:f>
      </x:c>
      <x:c r="G18" s="123" t="str">
        <x:f>IF(I18="","",IF(AND(ISNUMBER(E18),ISNUMBER(F18)),E18-F18,"PENDING"))</x:f>
      </x:c>
      <x:c r="H18" s="98"/>
      <x:c r="I18" s="116" t="str">
        <x:f>IF(COUNTA(A18:D18)+COUNTA(H18)=0,"",IF(AND(A18&lt;&gt;"",COUNTIF($A$8:$A$25,A18)=1,OR(B18="Spending",B18="Set aside"),ISNUMBER(C18),C18&gt;=0,OR(D18="",ISNUMBER(D18)),IF(ISNUMBER(D18),C18+D18&gt;=0,TRUE),OR(D18="",D18=0,H18&lt;&gt;"")),"OK","CHECK"))</x:f>
      </x:c>
    </x:row>
    <x:row r="19" ht="42" customHeight="1">
      <x:c r="A19" s="122"/>
      <x:c r="B19" s="98"/>
      <x:c r="C19" s="99"/>
      <x:c r="D19" s="99"/>
      <x:c r="E19" s="123" t="str">
        <x:f>IF(I19="","",IF(I19&lt;&gt;"OK","PENDING",C19+IF(ISNUMBER(D19),D19,0)))</x:f>
      </x:c>
      <x:c r="F19" s="123" t="str">
        <x:f>IF(I19="","",IF(OR(I19&lt;&gt;"OK",COUNTIF(Activity!$I$8:$I$67,"CHECK")&gt;0),"PENDING",SUMIFS(Activity!$H$8:$H$67,Activity!$C$8:$C$67,A19)))</x:f>
      </x:c>
      <x:c r="G19" s="123" t="str">
        <x:f>IF(I19="","",IF(AND(ISNUMBER(E19),ISNUMBER(F19)),E19-F19,"PENDING"))</x:f>
      </x:c>
      <x:c r="H19" s="98"/>
      <x:c r="I19" s="116" t="str">
        <x:f>IF(COUNTA(A19:D19)+COUNTA(H19)=0,"",IF(AND(A19&lt;&gt;"",COUNTIF($A$8:$A$25,A19)=1,OR(B19="Spending",B19="Set aside"),ISNUMBER(C19),C19&gt;=0,OR(D19="",ISNUMBER(D19)),IF(ISNUMBER(D19),C19+D19&gt;=0,TRUE),OR(D19="",D19=0,H19&lt;&gt;"")),"OK","CHECK"))</x:f>
      </x:c>
    </x:row>
    <x:row r="20" ht="42" customHeight="1">
      <x:c r="A20" s="122"/>
      <x:c r="B20" s="98"/>
      <x:c r="C20" s="99"/>
      <x:c r="D20" s="99"/>
      <x:c r="E20" s="123" t="str">
        <x:f>IF(I20="","",IF(I20&lt;&gt;"OK","PENDING",C20+IF(ISNUMBER(D20),D20,0)))</x:f>
      </x:c>
      <x:c r="F20" s="123" t="str">
        <x:f>IF(I20="","",IF(OR(I20&lt;&gt;"OK",COUNTIF(Activity!$I$8:$I$67,"CHECK")&gt;0),"PENDING",SUMIFS(Activity!$H$8:$H$67,Activity!$C$8:$C$67,A20)))</x:f>
      </x:c>
      <x:c r="G20" s="123" t="str">
        <x:f>IF(I20="","",IF(AND(ISNUMBER(E20),ISNUMBER(F20)),E20-F20,"PENDING"))</x:f>
      </x:c>
      <x:c r="H20" s="98"/>
      <x:c r="I20" s="116" t="str">
        <x:f>IF(COUNTA(A20:D20)+COUNTA(H20)=0,"",IF(AND(A20&lt;&gt;"",COUNTIF($A$8:$A$25,A20)=1,OR(B20="Spending",B20="Set aside"),ISNUMBER(C20),C20&gt;=0,OR(D20="",ISNUMBER(D20)),IF(ISNUMBER(D20),C20+D20&gt;=0,TRUE),OR(D20="",D20=0,H20&lt;&gt;"")),"OK","CHECK"))</x:f>
      </x:c>
    </x:row>
    <x:row r="21" ht="42" customHeight="1">
      <x:c r="A21" s="122"/>
      <x:c r="B21" s="98"/>
      <x:c r="C21" s="99"/>
      <x:c r="D21" s="99"/>
      <x:c r="E21" s="123" t="str">
        <x:f>IF(I21="","",IF(I21&lt;&gt;"OK","PENDING",C21+IF(ISNUMBER(D21),D21,0)))</x:f>
      </x:c>
      <x:c r="F21" s="123" t="str">
        <x:f>IF(I21="","",IF(OR(I21&lt;&gt;"OK",COUNTIF(Activity!$I$8:$I$67,"CHECK")&gt;0),"PENDING",SUMIFS(Activity!$H$8:$H$67,Activity!$C$8:$C$67,A21)))</x:f>
      </x:c>
      <x:c r="G21" s="123" t="str">
        <x:f>IF(I21="","",IF(AND(ISNUMBER(E21),ISNUMBER(F21)),E21-F21,"PENDING"))</x:f>
      </x:c>
      <x:c r="H21" s="98"/>
      <x:c r="I21" s="116" t="str">
        <x:f>IF(COUNTA(A21:D21)+COUNTA(H21)=0,"",IF(AND(A21&lt;&gt;"",COUNTIF($A$8:$A$25,A21)=1,OR(B21="Spending",B21="Set aside"),ISNUMBER(C21),C21&gt;=0,OR(D21="",ISNUMBER(D21)),IF(ISNUMBER(D21),C21+D21&gt;=0,TRUE),OR(D21="",D21=0,H21&lt;&gt;"")),"OK","CHECK"))</x:f>
      </x:c>
    </x:row>
    <x:row r="22" ht="42" customHeight="1">
      <x:c r="A22" s="122"/>
      <x:c r="B22" s="98"/>
      <x:c r="C22" s="99"/>
      <x:c r="D22" s="99"/>
      <x:c r="E22" s="123" t="str">
        <x:f>IF(I22="","",IF(I22&lt;&gt;"OK","PENDING",C22+IF(ISNUMBER(D22),D22,0)))</x:f>
      </x:c>
      <x:c r="F22" s="123" t="str">
        <x:f>IF(I22="","",IF(OR(I22&lt;&gt;"OK",COUNTIF(Activity!$I$8:$I$67,"CHECK")&gt;0),"PENDING",SUMIFS(Activity!$H$8:$H$67,Activity!$C$8:$C$67,A22)))</x:f>
      </x:c>
      <x:c r="G22" s="123" t="str">
        <x:f>IF(I22="","",IF(AND(ISNUMBER(E22),ISNUMBER(F22)),E22-F22,"PENDING"))</x:f>
      </x:c>
      <x:c r="H22" s="98"/>
      <x:c r="I22" s="116" t="str">
        <x:f>IF(COUNTA(A22:D22)+COUNTA(H22)=0,"",IF(AND(A22&lt;&gt;"",COUNTIF($A$8:$A$25,A22)=1,OR(B22="Spending",B22="Set aside"),ISNUMBER(C22),C22&gt;=0,OR(D22="",ISNUMBER(D22)),IF(ISNUMBER(D22),C22+D22&gt;=0,TRUE),OR(D22="",D22=0,H22&lt;&gt;"")),"OK","CHECK"))</x:f>
      </x:c>
    </x:row>
    <x:row r="23" ht="42" customHeight="1">
      <x:c r="A23" s="122"/>
      <x:c r="B23" s="98"/>
      <x:c r="C23" s="99"/>
      <x:c r="D23" s="99"/>
      <x:c r="E23" s="123" t="str">
        <x:f>IF(I23="","",IF(I23&lt;&gt;"OK","PENDING",C23+IF(ISNUMBER(D23),D23,0)))</x:f>
      </x:c>
      <x:c r="F23" s="123" t="str">
        <x:f>IF(I23="","",IF(OR(I23&lt;&gt;"OK",COUNTIF(Activity!$I$8:$I$67,"CHECK")&gt;0),"PENDING",SUMIFS(Activity!$H$8:$H$67,Activity!$C$8:$C$67,A23)))</x:f>
      </x:c>
      <x:c r="G23" s="123" t="str">
        <x:f>IF(I23="","",IF(AND(ISNUMBER(E23),ISNUMBER(F23)),E23-F23,"PENDING"))</x:f>
      </x:c>
      <x:c r="H23" s="98"/>
      <x:c r="I23" s="116" t="str">
        <x:f>IF(COUNTA(A23:D23)+COUNTA(H23)=0,"",IF(AND(A23&lt;&gt;"",COUNTIF($A$8:$A$25,A23)=1,OR(B23="Spending",B23="Set aside"),ISNUMBER(C23),C23&gt;=0,OR(D23="",ISNUMBER(D23)),IF(ISNUMBER(D23),C23+D23&gt;=0,TRUE),OR(D23="",D23=0,H23&lt;&gt;"")),"OK","CHECK"))</x:f>
      </x:c>
    </x:row>
    <x:row r="24" ht="42" customHeight="1">
      <x:c r="A24" s="122"/>
      <x:c r="B24" s="98"/>
      <x:c r="C24" s="99"/>
      <x:c r="D24" s="99"/>
      <x:c r="E24" s="123" t="str">
        <x:f>IF(I24="","",IF(I24&lt;&gt;"OK","PENDING",C24+IF(ISNUMBER(D24),D24,0)))</x:f>
      </x:c>
      <x:c r="F24" s="123" t="str">
        <x:f>IF(I24="","",IF(OR(I24&lt;&gt;"OK",COUNTIF(Activity!$I$8:$I$67,"CHECK")&gt;0),"PENDING",SUMIFS(Activity!$H$8:$H$67,Activity!$C$8:$C$67,A24)))</x:f>
      </x:c>
      <x:c r="G24" s="123" t="str">
        <x:f>IF(I24="","",IF(AND(ISNUMBER(E24),ISNUMBER(F24)),E24-F24,"PENDING"))</x:f>
      </x:c>
      <x:c r="H24" s="98"/>
      <x:c r="I24" s="116" t="str">
        <x:f>IF(COUNTA(A24:D24)+COUNTA(H24)=0,"",IF(AND(A24&lt;&gt;"",COUNTIF($A$8:$A$25,A24)=1,OR(B24="Spending",B24="Set aside"),ISNUMBER(C24),C24&gt;=0,OR(D24="",ISNUMBER(D24)),IF(ISNUMBER(D24),C24+D24&gt;=0,TRUE),OR(D24="",D24=0,H24&lt;&gt;"")),"OK","CHECK"))</x:f>
      </x:c>
    </x:row>
    <x:row r="25" ht="42" customHeight="1">
      <x:c r="A25" s="124"/>
      <x:c r="B25" s="102"/>
      <x:c r="C25" s="103"/>
      <x:c r="D25" s="103"/>
      <x:c r="E25" s="125" t="str">
        <x:f>IF(I25="","",IF(I25&lt;&gt;"OK","PENDING",C25+IF(ISNUMBER(D25),D25,0)))</x:f>
      </x:c>
      <x:c r="F25" s="125" t="str">
        <x:f>IF(I25="","",IF(OR(I25&lt;&gt;"OK",COUNTIF(Activity!$I$8:$I$67,"CHECK")&gt;0),"PENDING",SUMIFS(Activity!$H$8:$H$67,Activity!$C$8:$C$67,A25)))</x:f>
      </x:c>
      <x:c r="G25" s="125" t="str">
        <x:f>IF(I25="","",IF(AND(ISNUMBER(E25),ISNUMBER(F25)),E25-F25,"PENDING"))</x:f>
      </x:c>
      <x:c r="H25" s="102"/>
      <x:c r="I25" s="117" t="str">
        <x:f>IF(COUNTA(A25:D25)+COUNTA(H25)=0,"",IF(AND(A25&lt;&gt;"",COUNTIF($A$8:$A$25,A25)=1,OR(B25="Spending",B25="Set aside"),ISNUMBER(C25),C25&gt;=0,OR(D25="",ISNUMBER(D25)),IF(ISNUMBER(D25),C25+D25&gt;=0,TRUE),OR(D25="",D25=0,H25&lt;&gt;"")),"OK","CHECK"))</x:f>
      </x:c>
    </x:row>
    <x:row r="26" ht="24" customHeight="1">
      <x:c r="A26" s="4"/>
      <x:c r="B26" s="4"/>
      <x:c r="C26" s="4"/>
      <x:c r="D26" s="4"/>
      <x:c r="E26" s="4"/>
      <x:c r="F26" s="4"/>
      <x:c r="G26" s="4"/>
      <x:c r="H26" s="4"/>
      <x:c r="I26" s="4"/>
    </x:row>
    <x:row r="27" ht="24" customHeight="1">
      <x:c r="A27" s="4"/>
      <x:c r="B27" s="4"/>
      <x:c r="C27" s="4"/>
      <x:c r="D27" s="4"/>
      <x:c r="E27" s="4"/>
      <x:c r="F27" s="4"/>
      <x:c r="G27" s="4"/>
      <x:c r="H27" s="4"/>
      <x:c r="I27" s="4"/>
    </x:row>
    <x:row r="28" ht="25" customHeight="1">
      <x:c r="A28" s="53" t="str">
        <x:v>Remaining on a spending line = revised plan minus purchases/old-debt payments, net of refunds. Remaining on a set-aside line = new assignment not yet actually earmarked. Neither is an accumulated fund balance. Keep your original plan and explain material changes.</x:v>
      </x:c>
      <x:c r="B28" s="53"/>
      <x:c r="C28" s="53"/>
      <x:c r="D28" s="53"/>
      <x:c r="E28" s="53"/>
      <x:c r="F28" s="53"/>
      <x:c r="G28" s="53"/>
      <x:c r="H28" s="53"/>
      <x:c r="I28" s="53"/>
    </x:row>
    <x:row r="29" ht="25" customHeight="1">
      <x:c r="A29" s="53"/>
      <x:c r="B29" s="53"/>
      <x:c r="C29" s="53"/>
      <x:c r="D29" s="53"/>
      <x:c r="E29" s="53"/>
      <x:c r="F29" s="53"/>
      <x:c r="G29" s="53"/>
      <x:c r="H29" s="53"/>
      <x:c r="I29" s="53"/>
    </x:row>
    <x:row r="30" ht="25" customHeight="1">
      <x:c r="A30" s="53"/>
      <x:c r="B30" s="53"/>
      <x:c r="C30" s="53"/>
      <x:c r="D30" s="53"/>
      <x:c r="E30" s="53"/>
      <x:c r="F30" s="53"/>
      <x:c r="G30" s="53"/>
      <x:c r="H30" s="53"/>
      <x:c r="I30" s="53"/>
    </x:row>
    <x:row r="31" ht="24" customHeight="1">
      <x:c r="A31" s="4"/>
      <x:c r="B31" s="4"/>
      <x:c r="C31" s="4"/>
      <x:c r="D31" s="4"/>
      <x:c r="E31" s="4"/>
      <x:c r="F31" s="4"/>
      <x:c r="G31" s="4"/>
      <x:c r="H31" s="4"/>
      <x:c r="I31" s="4"/>
    </x:row>
    <x:row r="32" ht="24" customHeight="1">
      <x:c r="A32" s="4"/>
      <x:c r="B32" s="4"/>
      <x:c r="C32" s="4"/>
      <x:c r="D32" s="4"/>
      <x:c r="E32" s="4"/>
      <x:c r="F32" s="4"/>
      <x:c r="G32" s="4"/>
      <x:c r="H32" s="4"/>
      <x:c r="I32" s="4"/>
    </x:row>
    <x:row r="33" ht="24" customHeight="1">
      <x:c r="A33" s="4"/>
      <x:c r="B33" s="4"/>
      <x:c r="C33" s="4"/>
      <x:c r="D33" s="4"/>
      <x:c r="E33" s="4"/>
      <x:c r="F33" s="4"/>
      <x:c r="G33" s="4"/>
      <x:c r="H33" s="4"/>
      <x:c r="I33" s="4"/>
    </x:row>
    <x:row r="34" ht="24" customHeight="1">
      <x:c r="A34" s="4"/>
      <x:c r="B34" s="4"/>
      <x:c r="C34" s="4"/>
      <x:c r="D34" s="4"/>
      <x:c r="E34" s="4"/>
      <x:c r="F34" s="4"/>
      <x:c r="G34" s="4"/>
      <x:c r="H34" s="4"/>
      <x:c r="I34" s="4"/>
    </x:row>
    <x:row r="35" ht="24" customHeight="1">
      <x:c r="A35" s="4"/>
      <x:c r="B35" s="4"/>
      <x:c r="C35" s="4"/>
      <x:c r="D35" s="4"/>
      <x:c r="E35" s="4"/>
      <x:c r="F35" s="4"/>
      <x:c r="G35" s="4"/>
      <x:c r="H35" s="4"/>
      <x:c r="I35" s="4"/>
    </x:row>
    <x:row r="36" ht="24" customHeight="1">
      <x:c r="A36" s="4"/>
      <x:c r="B36" s="4"/>
      <x:c r="C36" s="4"/>
      <x:c r="D36" s="4"/>
      <x:c r="E36" s="4"/>
      <x:c r="F36" s="4"/>
      <x:c r="G36" s="4"/>
      <x:c r="H36" s="4"/>
      <x:c r="I36" s="4"/>
    </x:row>
    <x:row r="37" ht="24" customHeight="1">
      <x:c r="A37" s="4"/>
      <x:c r="B37" s="4"/>
      <x:c r="C37" s="4"/>
      <x:c r="D37" s="4"/>
      <x:c r="E37" s="4"/>
      <x:c r="F37" s="4"/>
      <x:c r="G37" s="4"/>
      <x:c r="H37" s="4"/>
      <x:c r="I37" s="4"/>
    </x:row>
    <x:row r="38" ht="24" customHeight="1">
      <x:c r="A38" s="4"/>
      <x:c r="B38" s="4"/>
      <x:c r="C38" s="4"/>
      <x:c r="D38" s="4"/>
      <x:c r="E38" s="4"/>
      <x:c r="F38" s="4"/>
      <x:c r="G38" s="4"/>
      <x:c r="H38" s="4"/>
      <x:c r="I38" s="4"/>
    </x:row>
    <x:row r="39" ht="24" customHeight="1">
      <x:c r="A39" s="4"/>
      <x:c r="B39" s="4"/>
      <x:c r="C39" s="4"/>
      <x:c r="D39" s="4"/>
      <x:c r="E39" s="4"/>
      <x:c r="F39" s="4"/>
      <x:c r="G39" s="4"/>
      <x:c r="H39" s="4"/>
      <x:c r="I39" s="4"/>
    </x:row>
    <x:row r="40" ht="24" customHeight="1">
      <x:c r="A40" s="4"/>
      <x:c r="B40" s="4"/>
      <x:c r="C40" s="4"/>
      <x:c r="D40" s="4"/>
      <x:c r="E40" s="4"/>
      <x:c r="F40" s="4"/>
      <x:c r="G40" s="4"/>
      <x:c r="H40" s="4"/>
      <x:c r="I40" s="4"/>
    </x:row>
  </x:sheetData>
  <x:mergeCells>
    <x:mergeCell ref="A1:I2"/>
    <x:mergeCell ref="A3:I4"/>
    <x:mergeCell ref="A28:I30"/>
  </x:mergeCells>
  <x:conditionalFormatting sqref="I8:I25">
    <x:cfRule type="expression" dxfId="1" priority="1">
      <x:formula>LEFT(I8,5)="CHECK"</x:formula>
    </x:cfRule>
  </x:conditionalFormatting>
  <x:dataValidations count="18">
    <x:dataValidation type="list" sqref="B8">
      <x:formula1>"Spending,Set aside"</x:formula1>
    </x:dataValidation>
    <x:dataValidation type="list" sqref="B9">
      <x:formula1>"Spending,Set aside"</x:formula1>
    </x:dataValidation>
    <x:dataValidation type="list" sqref="B10">
      <x:formula1>"Spending,Set aside"</x:formula1>
    </x:dataValidation>
    <x:dataValidation type="list" sqref="B11">
      <x:formula1>"Spending,Set aside"</x:formula1>
    </x:dataValidation>
    <x:dataValidation type="list" sqref="B12">
      <x:formula1>"Spending,Set aside"</x:formula1>
    </x:dataValidation>
    <x:dataValidation type="list" sqref="B13">
      <x:formula1>"Spending,Set aside"</x:formula1>
    </x:dataValidation>
    <x:dataValidation type="list" sqref="B14">
      <x:formula1>"Spending,Set aside"</x:formula1>
    </x:dataValidation>
    <x:dataValidation type="list" sqref="B15">
      <x:formula1>"Spending,Set aside"</x:formula1>
    </x:dataValidation>
    <x:dataValidation type="list" sqref="B16">
      <x:formula1>"Spending,Set aside"</x:formula1>
    </x:dataValidation>
    <x:dataValidation type="list" sqref="B17">
      <x:formula1>"Spending,Set aside"</x:formula1>
    </x:dataValidation>
    <x:dataValidation type="list" sqref="B18">
      <x:formula1>"Spending,Set aside"</x:formula1>
    </x:dataValidation>
    <x:dataValidation type="list" sqref="B19">
      <x:formula1>"Spending,Set aside"</x:formula1>
    </x:dataValidation>
    <x:dataValidation type="list" sqref="B20">
      <x:formula1>"Spending,Set aside"</x:formula1>
    </x:dataValidation>
    <x:dataValidation type="list" sqref="B21">
      <x:formula1>"Spending,Set aside"</x:formula1>
    </x:dataValidation>
    <x:dataValidation type="list" sqref="B22">
      <x:formula1>"Spending,Set aside"</x:formula1>
    </x:dataValidation>
    <x:dataValidation type="list" sqref="B23">
      <x:formula1>"Spending,Set aside"</x:formula1>
    </x:dataValidation>
    <x:dataValidation type="list" sqref="B24">
      <x:formula1>"Spending,Set aside"</x:formula1>
    </x:dataValidation>
    <x:dataValidation type="list" sqref="B25">
      <x:formula1>"Spending,Set aside"</x:formula1>
    </x:dataValidation>
  </x:dataValidations>
  <x:pageMargins left="0.7" right="0.7" top="0.75" bottom="0.75" header="0.3" footer="0.3"/>
  <x:legacyDrawing xmlns:r="http://schemas.openxmlformats.org/officeDocument/2006/relationships" r:id="R33de9c6b14224a65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7" hidden="0" customWidth="1"/>
    <x:col min="3" max="3" width="25" hidden="0" customWidth="1"/>
    <x:col min="4" max="4" width="25" hidden="0" customWidth="1"/>
    <x:col min="5" max="5" width="16" hidden="0" customWidth="1"/>
    <x:col min="6" max="6" width="17" hidden="0" customWidth="1"/>
    <x:col min="7" max="7" width="41" hidden="0" customWidth="1"/>
    <x:col min="8" max="8" width="16" hidden="0" customWidth="1"/>
    <x:col min="9" max="9" width="12" hidden="0" customWidth="1"/>
  </x:cols>
  <x:sheetData>
    <x:row r="1" ht="26" customHeight="1">
      <x:c r="A1" s="10" t="str">
        <x:v>Record it once</x:v>
      </x:c>
      <x:c r="B1" s="10"/>
      <x:c r="C1" s="10"/>
      <x:c r="D1" s="10"/>
      <x:c r="E1" s="10"/>
      <x:c r="F1" s="10"/>
      <x:c r="G1" s="10"/>
      <x:c r="H1" s="10"/>
      <x:c r="I1" s="10"/>
    </x:row>
    <x:row r="2" ht="26" customHeight="1">
      <x:c r="A2" s="10"/>
      <x:c r="B2" s="10"/>
      <x:c r="C2" s="10"/>
      <x:c r="D2" s="10"/>
      <x:c r="E2" s="10"/>
      <x:c r="F2" s="10"/>
      <x:c r="G2" s="10"/>
      <x:c r="H2" s="10"/>
      <x:c r="I2" s="10"/>
    </x:row>
    <x:row r="3" ht="24" customHeight="1">
      <x:c r="A3" s="16" t="str">
        <x:v>Purchases use the spending date even on a card. The later card payment moves cash only. Type determines what counts in this monthly plan.</x:v>
      </x:c>
      <x:c r="B3" s="16"/>
      <x:c r="C3" s="16"/>
      <x:c r="D3" s="16"/>
      <x:c r="E3" s="16"/>
      <x:c r="F3" s="16"/>
      <x:c r="G3" s="16"/>
      <x:c r="H3" s="16"/>
      <x:c r="I3" s="16"/>
    </x:row>
    <x:row r="4" ht="24" customHeight="1">
      <x:c r="A4" s="16"/>
      <x:c r="B4" s="16"/>
      <x:c r="C4" s="16"/>
      <x:c r="D4" s="16"/>
      <x:c r="E4" s="16"/>
      <x:c r="F4" s="16"/>
      <x:c r="G4" s="16"/>
      <x:c r="H4" s="16"/>
      <x:c r="I4" s="16"/>
    </x:row>
    <x:row r="5" ht="24" customHeight="1">
      <x:c r="A5" s="4"/>
      <x:c r="B5" s="4"/>
      <x:c r="C5" s="4"/>
      <x:c r="D5" s="4"/>
      <x:c r="E5" s="4"/>
      <x:c r="F5" s="4"/>
      <x:c r="G5" s="4"/>
      <x:c r="H5" s="4"/>
      <x:c r="I5" s="4"/>
    </x:row>
    <x:row r="6" ht="24" customHeight="1">
      <x:c r="A6" s="4"/>
      <x:c r="B6" s="4"/>
      <x:c r="C6" s="4"/>
      <x:c r="D6" s="4"/>
      <x:c r="E6" s="4"/>
      <x:c r="F6" s="4"/>
      <x:c r="G6" s="4"/>
      <x:c r="H6" s="4"/>
      <x:c r="I6" s="4"/>
    </x:row>
    <x:row r="7" ht="40" customHeight="1">
      <x:c r="A7" s="94" t="str">
        <x:v>Date</x:v>
      </x:c>
      <x:c r="B7" s="95" t="str">
        <x:v>What happened?</x:v>
      </x:c>
      <x:c r="C7" s="95" t="str">
        <x:v>Purpose</x:v>
      </x:c>
      <x:c r="D7" s="95" t="str">
        <x:v>Type</x:v>
      </x:c>
      <x:c r="E7" s="95" t="str">
        <x:v>USD</x:v>
      </x:c>
      <x:c r="F7" s="95" t="str">
        <x:v>State</x:v>
      </x:c>
      <x:c r="G7" s="95" t="str">
        <x:v>Evidence / note</x:v>
      </x:c>
      <x:c r="H7" s="95" t="str">
        <x:v>Counted USD</x:v>
      </x:c>
      <x:c r="I7" s="96" t="str">
        <x:v>Check</x:v>
      </x:c>
    </x:row>
    <x:row r="8" ht="40" customHeight="1">
      <x:c r="A8" s="97"/>
      <x:c r="B8" s="98"/>
      <x:c r="C8" s="98"/>
      <x:c r="D8" s="98"/>
      <x:c r="E8" s="99"/>
      <x:c r="F8" s="98"/>
      <x:c r="G8" s="98"/>
      <x:c r="H8" s="132" t="str">
        <x:f>IF(I8="","",IF(I8="CHECK","PENDING",IF(OR(F8&lt;&gt;"Actual",D8="Transfer",D8="Card settlement",D8="Fund spending"),0,IF(D8="Refund",-E8,E8))))</x:f>
      </x:c>
      <x:c r="I8" s="116" t="str">
        <x:f>IF(COUNTA(A8:G8)=0,"",IF(F8="Canceled","EXCLUDED",IF(AND(ISNUMBER(A8),ISNUMBER(Income!$C$6),A8&gt;=Income!$C$6,A8&lt;=IF(ISNUMBER(Income!$C$6),IF(Income!$C$6&gt;=1,EOMONTH(Income!$C$6,0),0),0),B8&lt;&gt;"",ISNUMBER(E8),E8&gt;=0,OR(F8="Actual",F8="Expected"),G8&lt;&gt;"",OR(AND(OR(D8="Purchase",D8="Refund",D8="Old debt payment"),COUNTIFS(Allocation!$A$8:$A$25,C8,Allocation!$B$8:$B$25,"Spending")=1),AND(D8="New set-aside",COUNTIFS(Allocation!$A$8:$A$25,C8,Allocation!$B$8:$B$25,"Set aside")=1),D8="Transfer",D8="Card settlement",D8="Fund spending")),"OK","CHECK")))</x:f>
      </x:c>
    </x:row>
    <x:row r="9" ht="40" customHeight="1">
      <x:c r="A9" s="97"/>
      <x:c r="B9" s="98"/>
      <x:c r="C9" s="98"/>
      <x:c r="D9" s="98"/>
      <x:c r="E9" s="99"/>
      <x:c r="F9" s="98"/>
      <x:c r="G9" s="98"/>
      <x:c r="H9" s="132" t="str">
        <x:f>IF(I9="","",IF(I9="CHECK","PENDING",IF(OR(F9&lt;&gt;"Actual",D9="Transfer",D9="Card settlement",D9="Fund spending"),0,IF(D9="Refund",-E9,E9))))</x:f>
      </x:c>
      <x:c r="I9" s="116" t="str">
        <x:f>IF(COUNTA(A9:G9)=0,"",IF(F9="Canceled","EXCLUDED",IF(AND(ISNUMBER(A9),ISNUMBER(Income!$C$6),A9&gt;=Income!$C$6,A9&lt;=IF(ISNUMBER(Income!$C$6),IF(Income!$C$6&gt;=1,EOMONTH(Income!$C$6,0),0),0),B9&lt;&gt;"",ISNUMBER(E9),E9&gt;=0,OR(F9="Actual",F9="Expected"),G9&lt;&gt;"",OR(AND(OR(D9="Purchase",D9="Refund",D9="Old debt payment"),COUNTIFS(Allocation!$A$8:$A$25,C9,Allocation!$B$8:$B$25,"Spending")=1),AND(D9="New set-aside",COUNTIFS(Allocation!$A$8:$A$25,C9,Allocation!$B$8:$B$25,"Set aside")=1),D9="Transfer",D9="Card settlement",D9="Fund spending")),"OK","CHECK")))</x:f>
      </x:c>
    </x:row>
    <x:row r="10" ht="40" customHeight="1">
      <x:c r="A10" s="97"/>
      <x:c r="B10" s="98"/>
      <x:c r="C10" s="98"/>
      <x:c r="D10" s="98"/>
      <x:c r="E10" s="99"/>
      <x:c r="F10" s="98"/>
      <x:c r="G10" s="98"/>
      <x:c r="H10" s="132" t="str">
        <x:f>IF(I10="","",IF(I10="CHECK","PENDING",IF(OR(F10&lt;&gt;"Actual",D10="Transfer",D10="Card settlement",D10="Fund spending"),0,IF(D10="Refund",-E10,E10))))</x:f>
      </x:c>
      <x:c r="I10" s="116" t="str">
        <x:f>IF(COUNTA(A10:G10)=0,"",IF(F10="Canceled","EXCLUDED",IF(AND(ISNUMBER(A10),ISNUMBER(Income!$C$6),A10&gt;=Income!$C$6,A10&lt;=IF(ISNUMBER(Income!$C$6),IF(Income!$C$6&gt;=1,EOMONTH(Income!$C$6,0),0),0),B10&lt;&gt;"",ISNUMBER(E10),E10&gt;=0,OR(F10="Actual",F10="Expected"),G10&lt;&gt;"",OR(AND(OR(D10="Purchase",D10="Refund",D10="Old debt payment"),COUNTIFS(Allocation!$A$8:$A$25,C10,Allocation!$B$8:$B$25,"Spending")=1),AND(D10="New set-aside",COUNTIFS(Allocation!$A$8:$A$25,C10,Allocation!$B$8:$B$25,"Set aside")=1),D10="Transfer",D10="Card settlement",D10="Fund spending")),"OK","CHECK")))</x:f>
      </x:c>
    </x:row>
    <x:row r="11" ht="40" customHeight="1">
      <x:c r="A11" s="97"/>
      <x:c r="B11" s="98"/>
      <x:c r="C11" s="98"/>
      <x:c r="D11" s="98"/>
      <x:c r="E11" s="99"/>
      <x:c r="F11" s="98"/>
      <x:c r="G11" s="98"/>
      <x:c r="H11" s="132" t="str">
        <x:f>IF(I11="","",IF(I11="CHECK","PENDING",IF(OR(F11&lt;&gt;"Actual",D11="Transfer",D11="Card settlement",D11="Fund spending"),0,IF(D11="Refund",-E11,E11))))</x:f>
      </x:c>
      <x:c r="I11" s="116" t="str">
        <x:f>IF(COUNTA(A11:G11)=0,"",IF(F11="Canceled","EXCLUDED",IF(AND(ISNUMBER(A11),ISNUMBER(Income!$C$6),A11&gt;=Income!$C$6,A11&lt;=IF(ISNUMBER(Income!$C$6),IF(Income!$C$6&gt;=1,EOMONTH(Income!$C$6,0),0),0),B11&lt;&gt;"",ISNUMBER(E11),E11&gt;=0,OR(F11="Actual",F11="Expected"),G11&lt;&gt;"",OR(AND(OR(D11="Purchase",D11="Refund",D11="Old debt payment"),COUNTIFS(Allocation!$A$8:$A$25,C11,Allocation!$B$8:$B$25,"Spending")=1),AND(D11="New set-aside",COUNTIFS(Allocation!$A$8:$A$25,C11,Allocation!$B$8:$B$25,"Set aside")=1),D11="Transfer",D11="Card settlement",D11="Fund spending")),"OK","CHECK")))</x:f>
      </x:c>
    </x:row>
    <x:row r="12" ht="40" customHeight="1">
      <x:c r="A12" s="97"/>
      <x:c r="B12" s="98"/>
      <x:c r="C12" s="98"/>
      <x:c r="D12" s="98"/>
      <x:c r="E12" s="99"/>
      <x:c r="F12" s="98"/>
      <x:c r="G12" s="98"/>
      <x:c r="H12" s="132" t="str">
        <x:f>IF(I12="","",IF(I12="CHECK","PENDING",IF(OR(F12&lt;&gt;"Actual",D12="Transfer",D12="Card settlement",D12="Fund spending"),0,IF(D12="Refund",-E12,E12))))</x:f>
      </x:c>
      <x:c r="I12" s="116" t="str">
        <x:f>IF(COUNTA(A12:G12)=0,"",IF(F12="Canceled","EXCLUDED",IF(AND(ISNUMBER(A12),ISNUMBER(Income!$C$6),A12&gt;=Income!$C$6,A12&lt;=IF(ISNUMBER(Income!$C$6),IF(Income!$C$6&gt;=1,EOMONTH(Income!$C$6,0),0),0),B12&lt;&gt;"",ISNUMBER(E12),E12&gt;=0,OR(F12="Actual",F12="Expected"),G12&lt;&gt;"",OR(AND(OR(D12="Purchase",D12="Refund",D12="Old debt payment"),COUNTIFS(Allocation!$A$8:$A$25,C12,Allocation!$B$8:$B$25,"Spending")=1),AND(D12="New set-aside",COUNTIFS(Allocation!$A$8:$A$25,C12,Allocation!$B$8:$B$25,"Set aside")=1),D12="Transfer",D12="Card settlement",D12="Fund spending")),"OK","CHECK")))</x:f>
      </x:c>
    </x:row>
    <x:row r="13" ht="40" customHeight="1">
      <x:c r="A13" s="97"/>
      <x:c r="B13" s="98"/>
      <x:c r="C13" s="98"/>
      <x:c r="D13" s="98"/>
      <x:c r="E13" s="99"/>
      <x:c r="F13" s="98"/>
      <x:c r="G13" s="98"/>
      <x:c r="H13" s="132" t="str">
        <x:f>IF(I13="","",IF(I13="CHECK","PENDING",IF(OR(F13&lt;&gt;"Actual",D13="Transfer",D13="Card settlement",D13="Fund spending"),0,IF(D13="Refund",-E13,E13))))</x:f>
      </x:c>
      <x:c r="I13" s="116" t="str">
        <x:f>IF(COUNTA(A13:G13)=0,"",IF(F13="Canceled","EXCLUDED",IF(AND(ISNUMBER(A13),ISNUMBER(Income!$C$6),A13&gt;=Income!$C$6,A13&lt;=IF(ISNUMBER(Income!$C$6),IF(Income!$C$6&gt;=1,EOMONTH(Income!$C$6,0),0),0),B13&lt;&gt;"",ISNUMBER(E13),E13&gt;=0,OR(F13="Actual",F13="Expected"),G13&lt;&gt;"",OR(AND(OR(D13="Purchase",D13="Refund",D13="Old debt payment"),COUNTIFS(Allocation!$A$8:$A$25,C13,Allocation!$B$8:$B$25,"Spending")=1),AND(D13="New set-aside",COUNTIFS(Allocation!$A$8:$A$25,C13,Allocation!$B$8:$B$25,"Set aside")=1),D13="Transfer",D13="Card settlement",D13="Fund spending")),"OK","CHECK")))</x:f>
      </x:c>
    </x:row>
    <x:row r="14" ht="40" customHeight="1">
      <x:c r="A14" s="97"/>
      <x:c r="B14" s="98"/>
      <x:c r="C14" s="98"/>
      <x:c r="D14" s="98"/>
      <x:c r="E14" s="99"/>
      <x:c r="F14" s="98"/>
      <x:c r="G14" s="98"/>
      <x:c r="H14" s="132" t="str">
        <x:f>IF(I14="","",IF(I14="CHECK","PENDING",IF(OR(F14&lt;&gt;"Actual",D14="Transfer",D14="Card settlement",D14="Fund spending"),0,IF(D14="Refund",-E14,E14))))</x:f>
      </x:c>
      <x:c r="I14" s="116" t="str">
        <x:f>IF(COUNTA(A14:G14)=0,"",IF(F14="Canceled","EXCLUDED",IF(AND(ISNUMBER(A14),ISNUMBER(Income!$C$6),A14&gt;=Income!$C$6,A14&lt;=IF(ISNUMBER(Income!$C$6),IF(Income!$C$6&gt;=1,EOMONTH(Income!$C$6,0),0),0),B14&lt;&gt;"",ISNUMBER(E14),E14&gt;=0,OR(F14="Actual",F14="Expected"),G14&lt;&gt;"",OR(AND(OR(D14="Purchase",D14="Refund",D14="Old debt payment"),COUNTIFS(Allocation!$A$8:$A$25,C14,Allocation!$B$8:$B$25,"Spending")=1),AND(D14="New set-aside",COUNTIFS(Allocation!$A$8:$A$25,C14,Allocation!$B$8:$B$25,"Set aside")=1),D14="Transfer",D14="Card settlement",D14="Fund spending")),"OK","CHECK")))</x:f>
      </x:c>
    </x:row>
    <x:row r="15" ht="40" customHeight="1">
      <x:c r="A15" s="97"/>
      <x:c r="B15" s="98"/>
      <x:c r="C15" s="98"/>
      <x:c r="D15" s="98"/>
      <x:c r="E15" s="99"/>
      <x:c r="F15" s="98"/>
      <x:c r="G15" s="98"/>
      <x:c r="H15" s="132" t="str">
        <x:f>IF(I15="","",IF(I15="CHECK","PENDING",IF(OR(F15&lt;&gt;"Actual",D15="Transfer",D15="Card settlement",D15="Fund spending"),0,IF(D15="Refund",-E15,E15))))</x:f>
      </x:c>
      <x:c r="I15" s="116" t="str">
        <x:f>IF(COUNTA(A15:G15)=0,"",IF(F15="Canceled","EXCLUDED",IF(AND(ISNUMBER(A15),ISNUMBER(Income!$C$6),A15&gt;=Income!$C$6,A15&lt;=IF(ISNUMBER(Income!$C$6),IF(Income!$C$6&gt;=1,EOMONTH(Income!$C$6,0),0),0),B15&lt;&gt;"",ISNUMBER(E15),E15&gt;=0,OR(F15="Actual",F15="Expected"),G15&lt;&gt;"",OR(AND(OR(D15="Purchase",D15="Refund",D15="Old debt payment"),COUNTIFS(Allocation!$A$8:$A$25,C15,Allocation!$B$8:$B$25,"Spending")=1),AND(D15="New set-aside",COUNTIFS(Allocation!$A$8:$A$25,C15,Allocation!$B$8:$B$25,"Set aside")=1),D15="Transfer",D15="Card settlement",D15="Fund spending")),"OK","CHECK")))</x:f>
      </x:c>
    </x:row>
    <x:row r="16" ht="40" customHeight="1">
      <x:c r="A16" s="97"/>
      <x:c r="B16" s="98"/>
      <x:c r="C16" s="98"/>
      <x:c r="D16" s="98"/>
      <x:c r="E16" s="99"/>
      <x:c r="F16" s="98"/>
      <x:c r="G16" s="98"/>
      <x:c r="H16" s="132" t="str">
        <x:f>IF(I16="","",IF(I16="CHECK","PENDING",IF(OR(F16&lt;&gt;"Actual",D16="Transfer",D16="Card settlement",D16="Fund spending"),0,IF(D16="Refund",-E16,E16))))</x:f>
      </x:c>
      <x:c r="I16" s="116" t="str">
        <x:f>IF(COUNTA(A16:G16)=0,"",IF(F16="Canceled","EXCLUDED",IF(AND(ISNUMBER(A16),ISNUMBER(Income!$C$6),A16&gt;=Income!$C$6,A16&lt;=IF(ISNUMBER(Income!$C$6),IF(Income!$C$6&gt;=1,EOMONTH(Income!$C$6,0),0),0),B16&lt;&gt;"",ISNUMBER(E16),E16&gt;=0,OR(F16="Actual",F16="Expected"),G16&lt;&gt;"",OR(AND(OR(D16="Purchase",D16="Refund",D16="Old debt payment"),COUNTIFS(Allocation!$A$8:$A$25,C16,Allocation!$B$8:$B$25,"Spending")=1),AND(D16="New set-aside",COUNTIFS(Allocation!$A$8:$A$25,C16,Allocation!$B$8:$B$25,"Set aside")=1),D16="Transfer",D16="Card settlement",D16="Fund spending")),"OK","CHECK")))</x:f>
      </x:c>
    </x:row>
    <x:row r="17" ht="40" customHeight="1">
      <x:c r="A17" s="97"/>
      <x:c r="B17" s="98"/>
      <x:c r="C17" s="98"/>
      <x:c r="D17" s="98"/>
      <x:c r="E17" s="99"/>
      <x:c r="F17" s="98"/>
      <x:c r="G17" s="98"/>
      <x:c r="H17" s="132" t="str">
        <x:f>IF(I17="","",IF(I17="CHECK","PENDING",IF(OR(F17&lt;&gt;"Actual",D17="Transfer",D17="Card settlement",D17="Fund spending"),0,IF(D17="Refund",-E17,E17))))</x:f>
      </x:c>
      <x:c r="I17" s="116" t="str">
        <x:f>IF(COUNTA(A17:G17)=0,"",IF(F17="Canceled","EXCLUDED",IF(AND(ISNUMBER(A17),ISNUMBER(Income!$C$6),A17&gt;=Income!$C$6,A17&lt;=IF(ISNUMBER(Income!$C$6),IF(Income!$C$6&gt;=1,EOMONTH(Income!$C$6,0),0),0),B17&lt;&gt;"",ISNUMBER(E17),E17&gt;=0,OR(F17="Actual",F17="Expected"),G17&lt;&gt;"",OR(AND(OR(D17="Purchase",D17="Refund",D17="Old debt payment"),COUNTIFS(Allocation!$A$8:$A$25,C17,Allocation!$B$8:$B$25,"Spending")=1),AND(D17="New set-aside",COUNTIFS(Allocation!$A$8:$A$25,C17,Allocation!$B$8:$B$25,"Set aside")=1),D17="Transfer",D17="Card settlement",D17="Fund spending")),"OK","CHECK")))</x:f>
      </x:c>
    </x:row>
    <x:row r="18" ht="40" customHeight="1">
      <x:c r="A18" s="97"/>
      <x:c r="B18" s="98"/>
      <x:c r="C18" s="98"/>
      <x:c r="D18" s="98"/>
      <x:c r="E18" s="99"/>
      <x:c r="F18" s="98"/>
      <x:c r="G18" s="98"/>
      <x:c r="H18" s="132" t="str">
        <x:f>IF(I18="","",IF(I18="CHECK","PENDING",IF(OR(F18&lt;&gt;"Actual",D18="Transfer",D18="Card settlement",D18="Fund spending"),0,IF(D18="Refund",-E18,E18))))</x:f>
      </x:c>
      <x:c r="I18" s="116" t="str">
        <x:f>IF(COUNTA(A18:G18)=0,"",IF(F18="Canceled","EXCLUDED",IF(AND(ISNUMBER(A18),ISNUMBER(Income!$C$6),A18&gt;=Income!$C$6,A18&lt;=IF(ISNUMBER(Income!$C$6),IF(Income!$C$6&gt;=1,EOMONTH(Income!$C$6,0),0),0),B18&lt;&gt;"",ISNUMBER(E18),E18&gt;=0,OR(F18="Actual",F18="Expected"),G18&lt;&gt;"",OR(AND(OR(D18="Purchase",D18="Refund",D18="Old debt payment"),COUNTIFS(Allocation!$A$8:$A$25,C18,Allocation!$B$8:$B$25,"Spending")=1),AND(D18="New set-aside",COUNTIFS(Allocation!$A$8:$A$25,C18,Allocation!$B$8:$B$25,"Set aside")=1),D18="Transfer",D18="Card settlement",D18="Fund spending")),"OK","CHECK")))</x:f>
      </x:c>
    </x:row>
    <x:row r="19" ht="40" customHeight="1">
      <x:c r="A19" s="97"/>
      <x:c r="B19" s="98"/>
      <x:c r="C19" s="98"/>
      <x:c r="D19" s="98"/>
      <x:c r="E19" s="99"/>
      <x:c r="F19" s="98"/>
      <x:c r="G19" s="98"/>
      <x:c r="H19" s="132" t="str">
        <x:f>IF(I19="","",IF(I19="CHECK","PENDING",IF(OR(F19&lt;&gt;"Actual",D19="Transfer",D19="Card settlement",D19="Fund spending"),0,IF(D19="Refund",-E19,E19))))</x:f>
      </x:c>
      <x:c r="I19" s="116" t="str">
        <x:f>IF(COUNTA(A19:G19)=0,"",IF(F19="Canceled","EXCLUDED",IF(AND(ISNUMBER(A19),ISNUMBER(Income!$C$6),A19&gt;=Income!$C$6,A19&lt;=IF(ISNUMBER(Income!$C$6),IF(Income!$C$6&gt;=1,EOMONTH(Income!$C$6,0),0),0),B19&lt;&gt;"",ISNUMBER(E19),E19&gt;=0,OR(F19="Actual",F19="Expected"),G19&lt;&gt;"",OR(AND(OR(D19="Purchase",D19="Refund",D19="Old debt payment"),COUNTIFS(Allocation!$A$8:$A$25,C19,Allocation!$B$8:$B$25,"Spending")=1),AND(D19="New set-aside",COUNTIFS(Allocation!$A$8:$A$25,C19,Allocation!$B$8:$B$25,"Set aside")=1),D19="Transfer",D19="Card settlement",D19="Fund spending")),"OK","CHECK")))</x:f>
      </x:c>
    </x:row>
    <x:row r="20" ht="40" customHeight="1">
      <x:c r="A20" s="97"/>
      <x:c r="B20" s="98"/>
      <x:c r="C20" s="98"/>
      <x:c r="D20" s="98"/>
      <x:c r="E20" s="99"/>
      <x:c r="F20" s="98"/>
      <x:c r="G20" s="98"/>
      <x:c r="H20" s="132" t="str">
        <x:f>IF(I20="","",IF(I20="CHECK","PENDING",IF(OR(F20&lt;&gt;"Actual",D20="Transfer",D20="Card settlement",D20="Fund spending"),0,IF(D20="Refund",-E20,E20))))</x:f>
      </x:c>
      <x:c r="I20" s="116" t="str">
        <x:f>IF(COUNTA(A20:G20)=0,"",IF(F20="Canceled","EXCLUDED",IF(AND(ISNUMBER(A20),ISNUMBER(Income!$C$6),A20&gt;=Income!$C$6,A20&lt;=IF(ISNUMBER(Income!$C$6),IF(Income!$C$6&gt;=1,EOMONTH(Income!$C$6,0),0),0),B20&lt;&gt;"",ISNUMBER(E20),E20&gt;=0,OR(F20="Actual",F20="Expected"),G20&lt;&gt;"",OR(AND(OR(D20="Purchase",D20="Refund",D20="Old debt payment"),COUNTIFS(Allocation!$A$8:$A$25,C20,Allocation!$B$8:$B$25,"Spending")=1),AND(D20="New set-aside",COUNTIFS(Allocation!$A$8:$A$25,C20,Allocation!$B$8:$B$25,"Set aside")=1),D20="Transfer",D20="Card settlement",D20="Fund spending")),"OK","CHECK")))</x:f>
      </x:c>
    </x:row>
    <x:row r="21" ht="40" customHeight="1">
      <x:c r="A21" s="97"/>
      <x:c r="B21" s="98"/>
      <x:c r="C21" s="98"/>
      <x:c r="D21" s="98"/>
      <x:c r="E21" s="99"/>
      <x:c r="F21" s="98"/>
      <x:c r="G21" s="98"/>
      <x:c r="H21" s="132" t="str">
        <x:f>IF(I21="","",IF(I21="CHECK","PENDING",IF(OR(F21&lt;&gt;"Actual",D21="Transfer",D21="Card settlement",D21="Fund spending"),0,IF(D21="Refund",-E21,E21))))</x:f>
      </x:c>
      <x:c r="I21" s="116" t="str">
        <x:f>IF(COUNTA(A21:G21)=0,"",IF(F21="Canceled","EXCLUDED",IF(AND(ISNUMBER(A21),ISNUMBER(Income!$C$6),A21&gt;=Income!$C$6,A21&lt;=IF(ISNUMBER(Income!$C$6),IF(Income!$C$6&gt;=1,EOMONTH(Income!$C$6,0),0),0),B21&lt;&gt;"",ISNUMBER(E21),E21&gt;=0,OR(F21="Actual",F21="Expected"),G21&lt;&gt;"",OR(AND(OR(D21="Purchase",D21="Refund",D21="Old debt payment"),COUNTIFS(Allocation!$A$8:$A$25,C21,Allocation!$B$8:$B$25,"Spending")=1),AND(D21="New set-aside",COUNTIFS(Allocation!$A$8:$A$25,C21,Allocation!$B$8:$B$25,"Set aside")=1),D21="Transfer",D21="Card settlement",D21="Fund spending")),"OK","CHECK")))</x:f>
      </x:c>
    </x:row>
    <x:row r="22" ht="40" customHeight="1">
      <x:c r="A22" s="97"/>
      <x:c r="B22" s="98"/>
      <x:c r="C22" s="98"/>
      <x:c r="D22" s="98"/>
      <x:c r="E22" s="99"/>
      <x:c r="F22" s="98"/>
      <x:c r="G22" s="98"/>
      <x:c r="H22" s="132" t="str">
        <x:f>IF(I22="","",IF(I22="CHECK","PENDING",IF(OR(F22&lt;&gt;"Actual",D22="Transfer",D22="Card settlement",D22="Fund spending"),0,IF(D22="Refund",-E22,E22))))</x:f>
      </x:c>
      <x:c r="I22" s="116" t="str">
        <x:f>IF(COUNTA(A22:G22)=0,"",IF(F22="Canceled","EXCLUDED",IF(AND(ISNUMBER(A22),ISNUMBER(Income!$C$6),A22&gt;=Income!$C$6,A22&lt;=IF(ISNUMBER(Income!$C$6),IF(Income!$C$6&gt;=1,EOMONTH(Income!$C$6,0),0),0),B22&lt;&gt;"",ISNUMBER(E22),E22&gt;=0,OR(F22="Actual",F22="Expected"),G22&lt;&gt;"",OR(AND(OR(D22="Purchase",D22="Refund",D22="Old debt payment"),COUNTIFS(Allocation!$A$8:$A$25,C22,Allocation!$B$8:$B$25,"Spending")=1),AND(D22="New set-aside",COUNTIFS(Allocation!$A$8:$A$25,C22,Allocation!$B$8:$B$25,"Set aside")=1),D22="Transfer",D22="Card settlement",D22="Fund spending")),"OK","CHECK")))</x:f>
      </x:c>
    </x:row>
    <x:row r="23" ht="40" customHeight="1">
      <x:c r="A23" s="97"/>
      <x:c r="B23" s="98"/>
      <x:c r="C23" s="98"/>
      <x:c r="D23" s="98"/>
      <x:c r="E23" s="99"/>
      <x:c r="F23" s="98"/>
      <x:c r="G23" s="98"/>
      <x:c r="H23" s="132" t="str">
        <x:f>IF(I23="","",IF(I23="CHECK","PENDING",IF(OR(F23&lt;&gt;"Actual",D23="Transfer",D23="Card settlement",D23="Fund spending"),0,IF(D23="Refund",-E23,E23))))</x:f>
      </x:c>
      <x:c r="I23" s="116" t="str">
        <x:f>IF(COUNTA(A23:G23)=0,"",IF(F23="Canceled","EXCLUDED",IF(AND(ISNUMBER(A23),ISNUMBER(Income!$C$6),A23&gt;=Income!$C$6,A23&lt;=IF(ISNUMBER(Income!$C$6),IF(Income!$C$6&gt;=1,EOMONTH(Income!$C$6,0),0),0),B23&lt;&gt;"",ISNUMBER(E23),E23&gt;=0,OR(F23="Actual",F23="Expected"),G23&lt;&gt;"",OR(AND(OR(D23="Purchase",D23="Refund",D23="Old debt payment"),COUNTIFS(Allocation!$A$8:$A$25,C23,Allocation!$B$8:$B$25,"Spending")=1),AND(D23="New set-aside",COUNTIFS(Allocation!$A$8:$A$25,C23,Allocation!$B$8:$B$25,"Set aside")=1),D23="Transfer",D23="Card settlement",D23="Fund spending")),"OK","CHECK")))</x:f>
      </x:c>
    </x:row>
    <x:row r="24" ht="40" customHeight="1">
      <x:c r="A24" s="97"/>
      <x:c r="B24" s="98"/>
      <x:c r="C24" s="98"/>
      <x:c r="D24" s="98"/>
      <x:c r="E24" s="99"/>
      <x:c r="F24" s="98"/>
      <x:c r="G24" s="98"/>
      <x:c r="H24" s="132" t="str">
        <x:f>IF(I24="","",IF(I24="CHECK","PENDING",IF(OR(F24&lt;&gt;"Actual",D24="Transfer",D24="Card settlement",D24="Fund spending"),0,IF(D24="Refund",-E24,E24))))</x:f>
      </x:c>
      <x:c r="I24" s="116" t="str">
        <x:f>IF(COUNTA(A24:G24)=0,"",IF(F24="Canceled","EXCLUDED",IF(AND(ISNUMBER(A24),ISNUMBER(Income!$C$6),A24&gt;=Income!$C$6,A24&lt;=IF(ISNUMBER(Income!$C$6),IF(Income!$C$6&gt;=1,EOMONTH(Income!$C$6,0),0),0),B24&lt;&gt;"",ISNUMBER(E24),E24&gt;=0,OR(F24="Actual",F24="Expected"),G24&lt;&gt;"",OR(AND(OR(D24="Purchase",D24="Refund",D24="Old debt payment"),COUNTIFS(Allocation!$A$8:$A$25,C24,Allocation!$B$8:$B$25,"Spending")=1),AND(D24="New set-aside",COUNTIFS(Allocation!$A$8:$A$25,C24,Allocation!$B$8:$B$25,"Set aside")=1),D24="Transfer",D24="Card settlement",D24="Fund spending")),"OK","CHECK")))</x:f>
      </x:c>
    </x:row>
    <x:row r="25" ht="40" customHeight="1">
      <x:c r="A25" s="97"/>
      <x:c r="B25" s="98"/>
      <x:c r="C25" s="98"/>
      <x:c r="D25" s="98"/>
      <x:c r="E25" s="99"/>
      <x:c r="F25" s="98"/>
      <x:c r="G25" s="98"/>
      <x:c r="H25" s="132" t="str">
        <x:f>IF(I25="","",IF(I25="CHECK","PENDING",IF(OR(F25&lt;&gt;"Actual",D25="Transfer",D25="Card settlement",D25="Fund spending"),0,IF(D25="Refund",-E25,E25))))</x:f>
      </x:c>
      <x:c r="I25" s="116" t="str">
        <x:f>IF(COUNTA(A25:G25)=0,"",IF(F25="Canceled","EXCLUDED",IF(AND(ISNUMBER(A25),ISNUMBER(Income!$C$6),A25&gt;=Income!$C$6,A25&lt;=IF(ISNUMBER(Income!$C$6),IF(Income!$C$6&gt;=1,EOMONTH(Income!$C$6,0),0),0),B25&lt;&gt;"",ISNUMBER(E25),E25&gt;=0,OR(F25="Actual",F25="Expected"),G25&lt;&gt;"",OR(AND(OR(D25="Purchase",D25="Refund",D25="Old debt payment"),COUNTIFS(Allocation!$A$8:$A$25,C25,Allocation!$B$8:$B$25,"Spending")=1),AND(D25="New set-aside",COUNTIFS(Allocation!$A$8:$A$25,C25,Allocation!$B$8:$B$25,"Set aside")=1),D25="Transfer",D25="Card settlement",D25="Fund spending")),"OK","CHECK")))</x:f>
      </x:c>
    </x:row>
    <x:row r="26" ht="40" customHeight="1">
      <x:c r="A26" s="97"/>
      <x:c r="B26" s="98"/>
      <x:c r="C26" s="98"/>
      <x:c r="D26" s="98"/>
      <x:c r="E26" s="99"/>
      <x:c r="F26" s="98"/>
      <x:c r="G26" s="98"/>
      <x:c r="H26" s="132" t="str">
        <x:f>IF(I26="","",IF(I26="CHECK","PENDING",IF(OR(F26&lt;&gt;"Actual",D26="Transfer",D26="Card settlement",D26="Fund spending"),0,IF(D26="Refund",-E26,E26))))</x:f>
      </x:c>
      <x:c r="I26" s="116" t="str">
        <x:f>IF(COUNTA(A26:G26)=0,"",IF(F26="Canceled","EXCLUDED",IF(AND(ISNUMBER(A26),ISNUMBER(Income!$C$6),A26&gt;=Income!$C$6,A26&lt;=IF(ISNUMBER(Income!$C$6),IF(Income!$C$6&gt;=1,EOMONTH(Income!$C$6,0),0),0),B26&lt;&gt;"",ISNUMBER(E26),E26&gt;=0,OR(F26="Actual",F26="Expected"),G26&lt;&gt;"",OR(AND(OR(D26="Purchase",D26="Refund",D26="Old debt payment"),COUNTIFS(Allocation!$A$8:$A$25,C26,Allocation!$B$8:$B$25,"Spending")=1),AND(D26="New set-aside",COUNTIFS(Allocation!$A$8:$A$25,C26,Allocation!$B$8:$B$25,"Set aside")=1),D26="Transfer",D26="Card settlement",D26="Fund spending")),"OK","CHECK")))</x:f>
      </x:c>
    </x:row>
    <x:row r="27" ht="40" customHeight="1">
      <x:c r="A27" s="97"/>
      <x:c r="B27" s="98"/>
      <x:c r="C27" s="98"/>
      <x:c r="D27" s="98"/>
      <x:c r="E27" s="99"/>
      <x:c r="F27" s="98"/>
      <x:c r="G27" s="98"/>
      <x:c r="H27" s="132" t="str">
        <x:f>IF(I27="","",IF(I27="CHECK","PENDING",IF(OR(F27&lt;&gt;"Actual",D27="Transfer",D27="Card settlement",D27="Fund spending"),0,IF(D27="Refund",-E27,E27))))</x:f>
      </x:c>
      <x:c r="I27" s="116" t="str">
        <x:f>IF(COUNTA(A27:G27)=0,"",IF(F27="Canceled","EXCLUDED",IF(AND(ISNUMBER(A27),ISNUMBER(Income!$C$6),A27&gt;=Income!$C$6,A27&lt;=IF(ISNUMBER(Income!$C$6),IF(Income!$C$6&gt;=1,EOMONTH(Income!$C$6,0),0),0),B27&lt;&gt;"",ISNUMBER(E27),E27&gt;=0,OR(F27="Actual",F27="Expected"),G27&lt;&gt;"",OR(AND(OR(D27="Purchase",D27="Refund",D27="Old debt payment"),COUNTIFS(Allocation!$A$8:$A$25,C27,Allocation!$B$8:$B$25,"Spending")=1),AND(D27="New set-aside",COUNTIFS(Allocation!$A$8:$A$25,C27,Allocation!$B$8:$B$25,"Set aside")=1),D27="Transfer",D27="Card settlement",D27="Fund spending")),"OK","CHECK")))</x:f>
      </x:c>
    </x:row>
    <x:row r="28" ht="40" customHeight="1">
      <x:c r="A28" s="97"/>
      <x:c r="B28" s="98"/>
      <x:c r="C28" s="98"/>
      <x:c r="D28" s="98"/>
      <x:c r="E28" s="99"/>
      <x:c r="F28" s="98"/>
      <x:c r="G28" s="98"/>
      <x:c r="H28" s="132" t="str">
        <x:f>IF(I28="","",IF(I28="CHECK","PENDING",IF(OR(F28&lt;&gt;"Actual",D28="Transfer",D28="Card settlement",D28="Fund spending"),0,IF(D28="Refund",-E28,E28))))</x:f>
      </x:c>
      <x:c r="I28" s="116" t="str">
        <x:f>IF(COUNTA(A28:G28)=0,"",IF(F28="Canceled","EXCLUDED",IF(AND(ISNUMBER(A28),ISNUMBER(Income!$C$6),A28&gt;=Income!$C$6,A28&lt;=IF(ISNUMBER(Income!$C$6),IF(Income!$C$6&gt;=1,EOMONTH(Income!$C$6,0),0),0),B28&lt;&gt;"",ISNUMBER(E28),E28&gt;=0,OR(F28="Actual",F28="Expected"),G28&lt;&gt;"",OR(AND(OR(D28="Purchase",D28="Refund",D28="Old debt payment"),COUNTIFS(Allocation!$A$8:$A$25,C28,Allocation!$B$8:$B$25,"Spending")=1),AND(D28="New set-aside",COUNTIFS(Allocation!$A$8:$A$25,C28,Allocation!$B$8:$B$25,"Set aside")=1),D28="Transfer",D28="Card settlement",D28="Fund spending")),"OK","CHECK")))</x:f>
      </x:c>
    </x:row>
    <x:row r="29" ht="40" customHeight="1">
      <x:c r="A29" s="97"/>
      <x:c r="B29" s="98"/>
      <x:c r="C29" s="98"/>
      <x:c r="D29" s="98"/>
      <x:c r="E29" s="99"/>
      <x:c r="F29" s="98"/>
      <x:c r="G29" s="98"/>
      <x:c r="H29" s="132" t="str">
        <x:f>IF(I29="","",IF(I29="CHECK","PENDING",IF(OR(F29&lt;&gt;"Actual",D29="Transfer",D29="Card settlement",D29="Fund spending"),0,IF(D29="Refund",-E29,E29))))</x:f>
      </x:c>
      <x:c r="I29" s="116" t="str">
        <x:f>IF(COUNTA(A29:G29)=0,"",IF(F29="Canceled","EXCLUDED",IF(AND(ISNUMBER(A29),ISNUMBER(Income!$C$6),A29&gt;=Income!$C$6,A29&lt;=IF(ISNUMBER(Income!$C$6),IF(Income!$C$6&gt;=1,EOMONTH(Income!$C$6,0),0),0),B29&lt;&gt;"",ISNUMBER(E29),E29&gt;=0,OR(F29="Actual",F29="Expected"),G29&lt;&gt;"",OR(AND(OR(D29="Purchase",D29="Refund",D29="Old debt payment"),COUNTIFS(Allocation!$A$8:$A$25,C29,Allocation!$B$8:$B$25,"Spending")=1),AND(D29="New set-aside",COUNTIFS(Allocation!$A$8:$A$25,C29,Allocation!$B$8:$B$25,"Set aside")=1),D29="Transfer",D29="Card settlement",D29="Fund spending")),"OK","CHECK")))</x:f>
      </x:c>
    </x:row>
    <x:row r="30" ht="40" customHeight="1">
      <x:c r="A30" s="97"/>
      <x:c r="B30" s="98"/>
      <x:c r="C30" s="98"/>
      <x:c r="D30" s="98"/>
      <x:c r="E30" s="99"/>
      <x:c r="F30" s="98"/>
      <x:c r="G30" s="98"/>
      <x:c r="H30" s="132" t="str">
        <x:f>IF(I30="","",IF(I30="CHECK","PENDING",IF(OR(F30&lt;&gt;"Actual",D30="Transfer",D30="Card settlement",D30="Fund spending"),0,IF(D30="Refund",-E30,E30))))</x:f>
      </x:c>
      <x:c r="I30" s="116" t="str">
        <x:f>IF(COUNTA(A30:G30)=0,"",IF(F30="Canceled","EXCLUDED",IF(AND(ISNUMBER(A30),ISNUMBER(Income!$C$6),A30&gt;=Income!$C$6,A30&lt;=IF(ISNUMBER(Income!$C$6),IF(Income!$C$6&gt;=1,EOMONTH(Income!$C$6,0),0),0),B30&lt;&gt;"",ISNUMBER(E30),E30&gt;=0,OR(F30="Actual",F30="Expected"),G30&lt;&gt;"",OR(AND(OR(D30="Purchase",D30="Refund",D30="Old debt payment"),COUNTIFS(Allocation!$A$8:$A$25,C30,Allocation!$B$8:$B$25,"Spending")=1),AND(D30="New set-aside",COUNTIFS(Allocation!$A$8:$A$25,C30,Allocation!$B$8:$B$25,"Set aside")=1),D30="Transfer",D30="Card settlement",D30="Fund spending")),"OK","CHECK")))</x:f>
      </x:c>
    </x:row>
    <x:row r="31" ht="40" customHeight="1">
      <x:c r="A31" s="97"/>
      <x:c r="B31" s="98"/>
      <x:c r="C31" s="98"/>
      <x:c r="D31" s="98"/>
      <x:c r="E31" s="99"/>
      <x:c r="F31" s="98"/>
      <x:c r="G31" s="98"/>
      <x:c r="H31" s="132" t="str">
        <x:f>IF(I31="","",IF(I31="CHECK","PENDING",IF(OR(F31&lt;&gt;"Actual",D31="Transfer",D31="Card settlement",D31="Fund spending"),0,IF(D31="Refund",-E31,E31))))</x:f>
      </x:c>
      <x:c r="I31" s="116" t="str">
        <x:f>IF(COUNTA(A31:G31)=0,"",IF(F31="Canceled","EXCLUDED",IF(AND(ISNUMBER(A31),ISNUMBER(Income!$C$6),A31&gt;=Income!$C$6,A31&lt;=IF(ISNUMBER(Income!$C$6),IF(Income!$C$6&gt;=1,EOMONTH(Income!$C$6,0),0),0),B31&lt;&gt;"",ISNUMBER(E31),E31&gt;=0,OR(F31="Actual",F31="Expected"),G31&lt;&gt;"",OR(AND(OR(D31="Purchase",D31="Refund",D31="Old debt payment"),COUNTIFS(Allocation!$A$8:$A$25,C31,Allocation!$B$8:$B$25,"Spending")=1),AND(D31="New set-aside",COUNTIFS(Allocation!$A$8:$A$25,C31,Allocation!$B$8:$B$25,"Set aside")=1),D31="Transfer",D31="Card settlement",D31="Fund spending")),"OK","CHECK")))</x:f>
      </x:c>
    </x:row>
    <x:row r="32" ht="40" customHeight="1">
      <x:c r="A32" s="97"/>
      <x:c r="B32" s="98"/>
      <x:c r="C32" s="98"/>
      <x:c r="D32" s="98"/>
      <x:c r="E32" s="99"/>
      <x:c r="F32" s="98"/>
      <x:c r="G32" s="98"/>
      <x:c r="H32" s="132" t="str">
        <x:f>IF(I32="","",IF(I32="CHECK","PENDING",IF(OR(F32&lt;&gt;"Actual",D32="Transfer",D32="Card settlement",D32="Fund spending"),0,IF(D32="Refund",-E32,E32))))</x:f>
      </x:c>
      <x:c r="I32" s="116" t="str">
        <x:f>IF(COUNTA(A32:G32)=0,"",IF(F32="Canceled","EXCLUDED",IF(AND(ISNUMBER(A32),ISNUMBER(Income!$C$6),A32&gt;=Income!$C$6,A32&lt;=IF(ISNUMBER(Income!$C$6),IF(Income!$C$6&gt;=1,EOMONTH(Income!$C$6,0),0),0),B32&lt;&gt;"",ISNUMBER(E32),E32&gt;=0,OR(F32="Actual",F32="Expected"),G32&lt;&gt;"",OR(AND(OR(D32="Purchase",D32="Refund",D32="Old debt payment"),COUNTIFS(Allocation!$A$8:$A$25,C32,Allocation!$B$8:$B$25,"Spending")=1),AND(D32="New set-aside",COUNTIFS(Allocation!$A$8:$A$25,C32,Allocation!$B$8:$B$25,"Set aside")=1),D32="Transfer",D32="Card settlement",D32="Fund spending")),"OK","CHECK")))</x:f>
      </x:c>
    </x:row>
    <x:row r="33" ht="40" customHeight="1">
      <x:c r="A33" s="97"/>
      <x:c r="B33" s="98"/>
      <x:c r="C33" s="98"/>
      <x:c r="D33" s="98"/>
      <x:c r="E33" s="99"/>
      <x:c r="F33" s="98"/>
      <x:c r="G33" s="98"/>
      <x:c r="H33" s="132" t="str">
        <x:f>IF(I33="","",IF(I33="CHECK","PENDING",IF(OR(F33&lt;&gt;"Actual",D33="Transfer",D33="Card settlement",D33="Fund spending"),0,IF(D33="Refund",-E33,E33))))</x:f>
      </x:c>
      <x:c r="I33" s="116" t="str">
        <x:f>IF(COUNTA(A33:G33)=0,"",IF(F33="Canceled","EXCLUDED",IF(AND(ISNUMBER(A33),ISNUMBER(Income!$C$6),A33&gt;=Income!$C$6,A33&lt;=IF(ISNUMBER(Income!$C$6),IF(Income!$C$6&gt;=1,EOMONTH(Income!$C$6,0),0),0),B33&lt;&gt;"",ISNUMBER(E33),E33&gt;=0,OR(F33="Actual",F33="Expected"),G33&lt;&gt;"",OR(AND(OR(D33="Purchase",D33="Refund",D33="Old debt payment"),COUNTIFS(Allocation!$A$8:$A$25,C33,Allocation!$B$8:$B$25,"Spending")=1),AND(D33="New set-aside",COUNTIFS(Allocation!$A$8:$A$25,C33,Allocation!$B$8:$B$25,"Set aside")=1),D33="Transfer",D33="Card settlement",D33="Fund spending")),"OK","CHECK")))</x:f>
      </x:c>
    </x:row>
    <x:row r="34" ht="40" customHeight="1">
      <x:c r="A34" s="97"/>
      <x:c r="B34" s="98"/>
      <x:c r="C34" s="98"/>
      <x:c r="D34" s="98"/>
      <x:c r="E34" s="99"/>
      <x:c r="F34" s="98"/>
      <x:c r="G34" s="98"/>
      <x:c r="H34" s="132" t="str">
        <x:f>IF(I34="","",IF(I34="CHECK","PENDING",IF(OR(F34&lt;&gt;"Actual",D34="Transfer",D34="Card settlement",D34="Fund spending"),0,IF(D34="Refund",-E34,E34))))</x:f>
      </x:c>
      <x:c r="I34" s="116" t="str">
        <x:f>IF(COUNTA(A34:G34)=0,"",IF(F34="Canceled","EXCLUDED",IF(AND(ISNUMBER(A34),ISNUMBER(Income!$C$6),A34&gt;=Income!$C$6,A34&lt;=IF(ISNUMBER(Income!$C$6),IF(Income!$C$6&gt;=1,EOMONTH(Income!$C$6,0),0),0),B34&lt;&gt;"",ISNUMBER(E34),E34&gt;=0,OR(F34="Actual",F34="Expected"),G34&lt;&gt;"",OR(AND(OR(D34="Purchase",D34="Refund",D34="Old debt payment"),COUNTIFS(Allocation!$A$8:$A$25,C34,Allocation!$B$8:$B$25,"Spending")=1),AND(D34="New set-aside",COUNTIFS(Allocation!$A$8:$A$25,C34,Allocation!$B$8:$B$25,"Set aside")=1),D34="Transfer",D34="Card settlement",D34="Fund spending")),"OK","CHECK")))</x:f>
      </x:c>
    </x:row>
    <x:row r="35" ht="40" customHeight="1">
      <x:c r="A35" s="97"/>
      <x:c r="B35" s="98"/>
      <x:c r="C35" s="98"/>
      <x:c r="D35" s="98"/>
      <x:c r="E35" s="99"/>
      <x:c r="F35" s="98"/>
      <x:c r="G35" s="98"/>
      <x:c r="H35" s="132" t="str">
        <x:f>IF(I35="","",IF(I35="CHECK","PENDING",IF(OR(F35&lt;&gt;"Actual",D35="Transfer",D35="Card settlement",D35="Fund spending"),0,IF(D35="Refund",-E35,E35))))</x:f>
      </x:c>
      <x:c r="I35" s="116" t="str">
        <x:f>IF(COUNTA(A35:G35)=0,"",IF(F35="Canceled","EXCLUDED",IF(AND(ISNUMBER(A35),ISNUMBER(Income!$C$6),A35&gt;=Income!$C$6,A35&lt;=IF(ISNUMBER(Income!$C$6),IF(Income!$C$6&gt;=1,EOMONTH(Income!$C$6,0),0),0),B35&lt;&gt;"",ISNUMBER(E35),E35&gt;=0,OR(F35="Actual",F35="Expected"),G35&lt;&gt;"",OR(AND(OR(D35="Purchase",D35="Refund",D35="Old debt payment"),COUNTIFS(Allocation!$A$8:$A$25,C35,Allocation!$B$8:$B$25,"Spending")=1),AND(D35="New set-aside",COUNTIFS(Allocation!$A$8:$A$25,C35,Allocation!$B$8:$B$25,"Set aside")=1),D35="Transfer",D35="Card settlement",D35="Fund spending")),"OK","CHECK")))</x:f>
      </x:c>
    </x:row>
    <x:row r="36" ht="40" customHeight="1">
      <x:c r="A36" s="97"/>
      <x:c r="B36" s="98"/>
      <x:c r="C36" s="98"/>
      <x:c r="D36" s="98"/>
      <x:c r="E36" s="99"/>
      <x:c r="F36" s="98"/>
      <x:c r="G36" s="98"/>
      <x:c r="H36" s="132" t="str">
        <x:f>IF(I36="","",IF(I36="CHECK","PENDING",IF(OR(F36&lt;&gt;"Actual",D36="Transfer",D36="Card settlement",D36="Fund spending"),0,IF(D36="Refund",-E36,E36))))</x:f>
      </x:c>
      <x:c r="I36" s="116" t="str">
        <x:f>IF(COUNTA(A36:G36)=0,"",IF(F36="Canceled","EXCLUDED",IF(AND(ISNUMBER(A36),ISNUMBER(Income!$C$6),A36&gt;=Income!$C$6,A36&lt;=IF(ISNUMBER(Income!$C$6),IF(Income!$C$6&gt;=1,EOMONTH(Income!$C$6,0),0),0),B36&lt;&gt;"",ISNUMBER(E36),E36&gt;=0,OR(F36="Actual",F36="Expected"),G36&lt;&gt;"",OR(AND(OR(D36="Purchase",D36="Refund",D36="Old debt payment"),COUNTIFS(Allocation!$A$8:$A$25,C36,Allocation!$B$8:$B$25,"Spending")=1),AND(D36="New set-aside",COUNTIFS(Allocation!$A$8:$A$25,C36,Allocation!$B$8:$B$25,"Set aside")=1),D36="Transfer",D36="Card settlement",D36="Fund spending")),"OK","CHECK")))</x:f>
      </x:c>
    </x:row>
    <x:row r="37" ht="40" customHeight="1">
      <x:c r="A37" s="97"/>
      <x:c r="B37" s="98"/>
      <x:c r="C37" s="98"/>
      <x:c r="D37" s="98"/>
      <x:c r="E37" s="99"/>
      <x:c r="F37" s="98"/>
      <x:c r="G37" s="98"/>
      <x:c r="H37" s="132" t="str">
        <x:f>IF(I37="","",IF(I37="CHECK","PENDING",IF(OR(F37&lt;&gt;"Actual",D37="Transfer",D37="Card settlement",D37="Fund spending"),0,IF(D37="Refund",-E37,E37))))</x:f>
      </x:c>
      <x:c r="I37" s="116" t="str">
        <x:f>IF(COUNTA(A37:G37)=0,"",IF(F37="Canceled","EXCLUDED",IF(AND(ISNUMBER(A37),ISNUMBER(Income!$C$6),A37&gt;=Income!$C$6,A37&lt;=IF(ISNUMBER(Income!$C$6),IF(Income!$C$6&gt;=1,EOMONTH(Income!$C$6,0),0),0),B37&lt;&gt;"",ISNUMBER(E37),E37&gt;=0,OR(F37="Actual",F37="Expected"),G37&lt;&gt;"",OR(AND(OR(D37="Purchase",D37="Refund",D37="Old debt payment"),COUNTIFS(Allocation!$A$8:$A$25,C37,Allocation!$B$8:$B$25,"Spending")=1),AND(D37="New set-aside",COUNTIFS(Allocation!$A$8:$A$25,C37,Allocation!$B$8:$B$25,"Set aside")=1),D37="Transfer",D37="Card settlement",D37="Fund spending")),"OK","CHECK")))</x:f>
      </x:c>
    </x:row>
    <x:row r="38" ht="40" customHeight="1">
      <x:c r="A38" s="97"/>
      <x:c r="B38" s="98"/>
      <x:c r="C38" s="98"/>
      <x:c r="D38" s="98"/>
      <x:c r="E38" s="99"/>
      <x:c r="F38" s="98"/>
      <x:c r="G38" s="98"/>
      <x:c r="H38" s="132" t="str">
        <x:f>IF(I38="","",IF(I38="CHECK","PENDING",IF(OR(F38&lt;&gt;"Actual",D38="Transfer",D38="Card settlement",D38="Fund spending"),0,IF(D38="Refund",-E38,E38))))</x:f>
      </x:c>
      <x:c r="I38" s="116" t="str">
        <x:f>IF(COUNTA(A38:G38)=0,"",IF(F38="Canceled","EXCLUDED",IF(AND(ISNUMBER(A38),ISNUMBER(Income!$C$6),A38&gt;=Income!$C$6,A38&lt;=IF(ISNUMBER(Income!$C$6),IF(Income!$C$6&gt;=1,EOMONTH(Income!$C$6,0),0),0),B38&lt;&gt;"",ISNUMBER(E38),E38&gt;=0,OR(F38="Actual",F38="Expected"),G38&lt;&gt;"",OR(AND(OR(D38="Purchase",D38="Refund",D38="Old debt payment"),COUNTIFS(Allocation!$A$8:$A$25,C38,Allocation!$B$8:$B$25,"Spending")=1),AND(D38="New set-aside",COUNTIFS(Allocation!$A$8:$A$25,C38,Allocation!$B$8:$B$25,"Set aside")=1),D38="Transfer",D38="Card settlement",D38="Fund spending")),"OK","CHECK")))</x:f>
      </x:c>
    </x:row>
    <x:row r="39" ht="40" customHeight="1">
      <x:c r="A39" s="97"/>
      <x:c r="B39" s="98"/>
      <x:c r="C39" s="98"/>
      <x:c r="D39" s="98"/>
      <x:c r="E39" s="99"/>
      <x:c r="F39" s="98"/>
      <x:c r="G39" s="98"/>
      <x:c r="H39" s="132" t="str">
        <x:f>IF(I39="","",IF(I39="CHECK","PENDING",IF(OR(F39&lt;&gt;"Actual",D39="Transfer",D39="Card settlement",D39="Fund spending"),0,IF(D39="Refund",-E39,E39))))</x:f>
      </x:c>
      <x:c r="I39" s="116" t="str">
        <x:f>IF(COUNTA(A39:G39)=0,"",IF(F39="Canceled","EXCLUDED",IF(AND(ISNUMBER(A39),ISNUMBER(Income!$C$6),A39&gt;=Income!$C$6,A39&lt;=IF(ISNUMBER(Income!$C$6),IF(Income!$C$6&gt;=1,EOMONTH(Income!$C$6,0),0),0),B39&lt;&gt;"",ISNUMBER(E39),E39&gt;=0,OR(F39="Actual",F39="Expected"),G39&lt;&gt;"",OR(AND(OR(D39="Purchase",D39="Refund",D39="Old debt payment"),COUNTIFS(Allocation!$A$8:$A$25,C39,Allocation!$B$8:$B$25,"Spending")=1),AND(D39="New set-aside",COUNTIFS(Allocation!$A$8:$A$25,C39,Allocation!$B$8:$B$25,"Set aside")=1),D39="Transfer",D39="Card settlement",D39="Fund spending")),"OK","CHECK")))</x:f>
      </x:c>
    </x:row>
    <x:row r="40" ht="40" customHeight="1">
      <x:c r="A40" s="97"/>
      <x:c r="B40" s="98"/>
      <x:c r="C40" s="98"/>
      <x:c r="D40" s="98"/>
      <x:c r="E40" s="99"/>
      <x:c r="F40" s="98"/>
      <x:c r="G40" s="98"/>
      <x:c r="H40" s="132" t="str">
        <x:f>IF(I40="","",IF(I40="CHECK","PENDING",IF(OR(F40&lt;&gt;"Actual",D40="Transfer",D40="Card settlement",D40="Fund spending"),0,IF(D40="Refund",-E40,E40))))</x:f>
      </x:c>
      <x:c r="I40" s="116" t="str">
        <x:f>IF(COUNTA(A40:G40)=0,"",IF(F40="Canceled","EXCLUDED",IF(AND(ISNUMBER(A40),ISNUMBER(Income!$C$6),A40&gt;=Income!$C$6,A40&lt;=IF(ISNUMBER(Income!$C$6),IF(Income!$C$6&gt;=1,EOMONTH(Income!$C$6,0),0),0),B40&lt;&gt;"",ISNUMBER(E40),E40&gt;=0,OR(F40="Actual",F40="Expected"),G40&lt;&gt;"",OR(AND(OR(D40="Purchase",D40="Refund",D40="Old debt payment"),COUNTIFS(Allocation!$A$8:$A$25,C40,Allocation!$B$8:$B$25,"Spending")=1),AND(D40="New set-aside",COUNTIFS(Allocation!$A$8:$A$25,C40,Allocation!$B$8:$B$25,"Set aside")=1),D40="Transfer",D40="Card settlement",D40="Fund spending")),"OK","CHECK")))</x:f>
      </x:c>
    </x:row>
    <x:row r="41" ht="40" customHeight="1">
      <x:c r="A41" s="97"/>
      <x:c r="B41" s="98"/>
      <x:c r="C41" s="98"/>
      <x:c r="D41" s="98"/>
      <x:c r="E41" s="99"/>
      <x:c r="F41" s="98"/>
      <x:c r="G41" s="98"/>
      <x:c r="H41" s="132" t="str">
        <x:f>IF(I41="","",IF(I41="CHECK","PENDING",IF(OR(F41&lt;&gt;"Actual",D41="Transfer",D41="Card settlement",D41="Fund spending"),0,IF(D41="Refund",-E41,E41))))</x:f>
      </x:c>
      <x:c r="I41" s="116" t="str">
        <x:f>IF(COUNTA(A41:G41)=0,"",IF(F41="Canceled","EXCLUDED",IF(AND(ISNUMBER(A41),ISNUMBER(Income!$C$6),A41&gt;=Income!$C$6,A41&lt;=IF(ISNUMBER(Income!$C$6),IF(Income!$C$6&gt;=1,EOMONTH(Income!$C$6,0),0),0),B41&lt;&gt;"",ISNUMBER(E41),E41&gt;=0,OR(F41="Actual",F41="Expected"),G41&lt;&gt;"",OR(AND(OR(D41="Purchase",D41="Refund",D41="Old debt payment"),COUNTIFS(Allocation!$A$8:$A$25,C41,Allocation!$B$8:$B$25,"Spending")=1),AND(D41="New set-aside",COUNTIFS(Allocation!$A$8:$A$25,C41,Allocation!$B$8:$B$25,"Set aside")=1),D41="Transfer",D41="Card settlement",D41="Fund spending")),"OK","CHECK")))</x:f>
      </x:c>
    </x:row>
    <x:row r="42" ht="40" customHeight="1">
      <x:c r="A42" s="97"/>
      <x:c r="B42" s="98"/>
      <x:c r="C42" s="98"/>
      <x:c r="D42" s="98"/>
      <x:c r="E42" s="99"/>
      <x:c r="F42" s="98"/>
      <x:c r="G42" s="98"/>
      <x:c r="H42" s="132" t="str">
        <x:f>IF(I42="","",IF(I42="CHECK","PENDING",IF(OR(F42&lt;&gt;"Actual",D42="Transfer",D42="Card settlement",D42="Fund spending"),0,IF(D42="Refund",-E42,E42))))</x:f>
      </x:c>
      <x:c r="I42" s="116" t="str">
        <x:f>IF(COUNTA(A42:G42)=0,"",IF(F42="Canceled","EXCLUDED",IF(AND(ISNUMBER(A42),ISNUMBER(Income!$C$6),A42&gt;=Income!$C$6,A42&lt;=IF(ISNUMBER(Income!$C$6),IF(Income!$C$6&gt;=1,EOMONTH(Income!$C$6,0),0),0),B42&lt;&gt;"",ISNUMBER(E42),E42&gt;=0,OR(F42="Actual",F42="Expected"),G42&lt;&gt;"",OR(AND(OR(D42="Purchase",D42="Refund",D42="Old debt payment"),COUNTIFS(Allocation!$A$8:$A$25,C42,Allocation!$B$8:$B$25,"Spending")=1),AND(D42="New set-aside",COUNTIFS(Allocation!$A$8:$A$25,C42,Allocation!$B$8:$B$25,"Set aside")=1),D42="Transfer",D42="Card settlement",D42="Fund spending")),"OK","CHECK")))</x:f>
      </x:c>
    </x:row>
    <x:row r="43" ht="40" customHeight="1">
      <x:c r="A43" s="97"/>
      <x:c r="B43" s="98"/>
      <x:c r="C43" s="98"/>
      <x:c r="D43" s="98"/>
      <x:c r="E43" s="99"/>
      <x:c r="F43" s="98"/>
      <x:c r="G43" s="98"/>
      <x:c r="H43" s="132" t="str">
        <x:f>IF(I43="","",IF(I43="CHECK","PENDING",IF(OR(F43&lt;&gt;"Actual",D43="Transfer",D43="Card settlement",D43="Fund spending"),0,IF(D43="Refund",-E43,E43))))</x:f>
      </x:c>
      <x:c r="I43" s="116" t="str">
        <x:f>IF(COUNTA(A43:G43)=0,"",IF(F43="Canceled","EXCLUDED",IF(AND(ISNUMBER(A43),ISNUMBER(Income!$C$6),A43&gt;=Income!$C$6,A43&lt;=IF(ISNUMBER(Income!$C$6),IF(Income!$C$6&gt;=1,EOMONTH(Income!$C$6,0),0),0),B43&lt;&gt;"",ISNUMBER(E43),E43&gt;=0,OR(F43="Actual",F43="Expected"),G43&lt;&gt;"",OR(AND(OR(D43="Purchase",D43="Refund",D43="Old debt payment"),COUNTIFS(Allocation!$A$8:$A$25,C43,Allocation!$B$8:$B$25,"Spending")=1),AND(D43="New set-aside",COUNTIFS(Allocation!$A$8:$A$25,C43,Allocation!$B$8:$B$25,"Set aside")=1),D43="Transfer",D43="Card settlement",D43="Fund spending")),"OK","CHECK")))</x:f>
      </x:c>
    </x:row>
    <x:row r="44" ht="40" customHeight="1">
      <x:c r="A44" s="97"/>
      <x:c r="B44" s="98"/>
      <x:c r="C44" s="98"/>
      <x:c r="D44" s="98"/>
      <x:c r="E44" s="99"/>
      <x:c r="F44" s="98"/>
      <x:c r="G44" s="98"/>
      <x:c r="H44" s="132" t="str">
        <x:f>IF(I44="","",IF(I44="CHECK","PENDING",IF(OR(F44&lt;&gt;"Actual",D44="Transfer",D44="Card settlement",D44="Fund spending"),0,IF(D44="Refund",-E44,E44))))</x:f>
      </x:c>
      <x:c r="I44" s="116" t="str">
        <x:f>IF(COUNTA(A44:G44)=0,"",IF(F44="Canceled","EXCLUDED",IF(AND(ISNUMBER(A44),ISNUMBER(Income!$C$6),A44&gt;=Income!$C$6,A44&lt;=IF(ISNUMBER(Income!$C$6),IF(Income!$C$6&gt;=1,EOMONTH(Income!$C$6,0),0),0),B44&lt;&gt;"",ISNUMBER(E44),E44&gt;=0,OR(F44="Actual",F44="Expected"),G44&lt;&gt;"",OR(AND(OR(D44="Purchase",D44="Refund",D44="Old debt payment"),COUNTIFS(Allocation!$A$8:$A$25,C44,Allocation!$B$8:$B$25,"Spending")=1),AND(D44="New set-aside",COUNTIFS(Allocation!$A$8:$A$25,C44,Allocation!$B$8:$B$25,"Set aside")=1),D44="Transfer",D44="Card settlement",D44="Fund spending")),"OK","CHECK")))</x:f>
      </x:c>
    </x:row>
    <x:row r="45" ht="40" customHeight="1">
      <x:c r="A45" s="97"/>
      <x:c r="B45" s="98"/>
      <x:c r="C45" s="98"/>
      <x:c r="D45" s="98"/>
      <x:c r="E45" s="99"/>
      <x:c r="F45" s="98"/>
      <x:c r="G45" s="98"/>
      <x:c r="H45" s="132" t="str">
        <x:f>IF(I45="","",IF(I45="CHECK","PENDING",IF(OR(F45&lt;&gt;"Actual",D45="Transfer",D45="Card settlement",D45="Fund spending"),0,IF(D45="Refund",-E45,E45))))</x:f>
      </x:c>
      <x:c r="I45" s="116" t="str">
        <x:f>IF(COUNTA(A45:G45)=0,"",IF(F45="Canceled","EXCLUDED",IF(AND(ISNUMBER(A45),ISNUMBER(Income!$C$6),A45&gt;=Income!$C$6,A45&lt;=IF(ISNUMBER(Income!$C$6),IF(Income!$C$6&gt;=1,EOMONTH(Income!$C$6,0),0),0),B45&lt;&gt;"",ISNUMBER(E45),E45&gt;=0,OR(F45="Actual",F45="Expected"),G45&lt;&gt;"",OR(AND(OR(D45="Purchase",D45="Refund",D45="Old debt payment"),COUNTIFS(Allocation!$A$8:$A$25,C45,Allocation!$B$8:$B$25,"Spending")=1),AND(D45="New set-aside",COUNTIFS(Allocation!$A$8:$A$25,C45,Allocation!$B$8:$B$25,"Set aside")=1),D45="Transfer",D45="Card settlement",D45="Fund spending")),"OK","CHECK")))</x:f>
      </x:c>
    </x:row>
    <x:row r="46" ht="40" customHeight="1">
      <x:c r="A46" s="97"/>
      <x:c r="B46" s="98"/>
      <x:c r="C46" s="98"/>
      <x:c r="D46" s="98"/>
      <x:c r="E46" s="99"/>
      <x:c r="F46" s="98"/>
      <x:c r="G46" s="98"/>
      <x:c r="H46" s="132" t="str">
        <x:f>IF(I46="","",IF(I46="CHECK","PENDING",IF(OR(F46&lt;&gt;"Actual",D46="Transfer",D46="Card settlement",D46="Fund spending"),0,IF(D46="Refund",-E46,E46))))</x:f>
      </x:c>
      <x:c r="I46" s="116" t="str">
        <x:f>IF(COUNTA(A46:G46)=0,"",IF(F46="Canceled","EXCLUDED",IF(AND(ISNUMBER(A46),ISNUMBER(Income!$C$6),A46&gt;=Income!$C$6,A46&lt;=IF(ISNUMBER(Income!$C$6),IF(Income!$C$6&gt;=1,EOMONTH(Income!$C$6,0),0),0),B46&lt;&gt;"",ISNUMBER(E46),E46&gt;=0,OR(F46="Actual",F46="Expected"),G46&lt;&gt;"",OR(AND(OR(D46="Purchase",D46="Refund",D46="Old debt payment"),COUNTIFS(Allocation!$A$8:$A$25,C46,Allocation!$B$8:$B$25,"Spending")=1),AND(D46="New set-aside",COUNTIFS(Allocation!$A$8:$A$25,C46,Allocation!$B$8:$B$25,"Set aside")=1),D46="Transfer",D46="Card settlement",D46="Fund spending")),"OK","CHECK")))</x:f>
      </x:c>
    </x:row>
    <x:row r="47" ht="40" customHeight="1">
      <x:c r="A47" s="97"/>
      <x:c r="B47" s="98"/>
      <x:c r="C47" s="98"/>
      <x:c r="D47" s="98"/>
      <x:c r="E47" s="99"/>
      <x:c r="F47" s="98"/>
      <x:c r="G47" s="98"/>
      <x:c r="H47" s="132" t="str">
        <x:f>IF(I47="","",IF(I47="CHECK","PENDING",IF(OR(F47&lt;&gt;"Actual",D47="Transfer",D47="Card settlement",D47="Fund spending"),0,IF(D47="Refund",-E47,E47))))</x:f>
      </x:c>
      <x:c r="I47" s="116" t="str">
        <x:f>IF(COUNTA(A47:G47)=0,"",IF(F47="Canceled","EXCLUDED",IF(AND(ISNUMBER(A47),ISNUMBER(Income!$C$6),A47&gt;=Income!$C$6,A47&lt;=IF(ISNUMBER(Income!$C$6),IF(Income!$C$6&gt;=1,EOMONTH(Income!$C$6,0),0),0),B47&lt;&gt;"",ISNUMBER(E47),E47&gt;=0,OR(F47="Actual",F47="Expected"),G47&lt;&gt;"",OR(AND(OR(D47="Purchase",D47="Refund",D47="Old debt payment"),COUNTIFS(Allocation!$A$8:$A$25,C47,Allocation!$B$8:$B$25,"Spending")=1),AND(D47="New set-aside",COUNTIFS(Allocation!$A$8:$A$25,C47,Allocation!$B$8:$B$25,"Set aside")=1),D47="Transfer",D47="Card settlement",D47="Fund spending")),"OK","CHECK")))</x:f>
      </x:c>
    </x:row>
    <x:row r="48" ht="40" customHeight="1">
      <x:c r="A48" s="97"/>
      <x:c r="B48" s="98"/>
      <x:c r="C48" s="98"/>
      <x:c r="D48" s="98"/>
      <x:c r="E48" s="99"/>
      <x:c r="F48" s="98"/>
      <x:c r="G48" s="98"/>
      <x:c r="H48" s="132" t="str">
        <x:f>IF(I48="","",IF(I48="CHECK","PENDING",IF(OR(F48&lt;&gt;"Actual",D48="Transfer",D48="Card settlement",D48="Fund spending"),0,IF(D48="Refund",-E48,E48))))</x:f>
      </x:c>
      <x:c r="I48" s="116" t="str">
        <x:f>IF(COUNTA(A48:G48)=0,"",IF(F48="Canceled","EXCLUDED",IF(AND(ISNUMBER(A48),ISNUMBER(Income!$C$6),A48&gt;=Income!$C$6,A48&lt;=IF(ISNUMBER(Income!$C$6),IF(Income!$C$6&gt;=1,EOMONTH(Income!$C$6,0),0),0),B48&lt;&gt;"",ISNUMBER(E48),E48&gt;=0,OR(F48="Actual",F48="Expected"),G48&lt;&gt;"",OR(AND(OR(D48="Purchase",D48="Refund",D48="Old debt payment"),COUNTIFS(Allocation!$A$8:$A$25,C48,Allocation!$B$8:$B$25,"Spending")=1),AND(D48="New set-aside",COUNTIFS(Allocation!$A$8:$A$25,C48,Allocation!$B$8:$B$25,"Set aside")=1),D48="Transfer",D48="Card settlement",D48="Fund spending")),"OK","CHECK")))</x:f>
      </x:c>
    </x:row>
    <x:row r="49" ht="40" customHeight="1">
      <x:c r="A49" s="97"/>
      <x:c r="B49" s="98"/>
      <x:c r="C49" s="98"/>
      <x:c r="D49" s="98"/>
      <x:c r="E49" s="99"/>
      <x:c r="F49" s="98"/>
      <x:c r="G49" s="98"/>
      <x:c r="H49" s="132" t="str">
        <x:f>IF(I49="","",IF(I49="CHECK","PENDING",IF(OR(F49&lt;&gt;"Actual",D49="Transfer",D49="Card settlement",D49="Fund spending"),0,IF(D49="Refund",-E49,E49))))</x:f>
      </x:c>
      <x:c r="I49" s="116" t="str">
        <x:f>IF(COUNTA(A49:G49)=0,"",IF(F49="Canceled","EXCLUDED",IF(AND(ISNUMBER(A49),ISNUMBER(Income!$C$6),A49&gt;=Income!$C$6,A49&lt;=IF(ISNUMBER(Income!$C$6),IF(Income!$C$6&gt;=1,EOMONTH(Income!$C$6,0),0),0),B49&lt;&gt;"",ISNUMBER(E49),E49&gt;=0,OR(F49="Actual",F49="Expected"),G49&lt;&gt;"",OR(AND(OR(D49="Purchase",D49="Refund",D49="Old debt payment"),COUNTIFS(Allocation!$A$8:$A$25,C49,Allocation!$B$8:$B$25,"Spending")=1),AND(D49="New set-aside",COUNTIFS(Allocation!$A$8:$A$25,C49,Allocation!$B$8:$B$25,"Set aside")=1),D49="Transfer",D49="Card settlement",D49="Fund spending")),"OK","CHECK")))</x:f>
      </x:c>
    </x:row>
    <x:row r="50" ht="40" customHeight="1">
      <x:c r="A50" s="97"/>
      <x:c r="B50" s="98"/>
      <x:c r="C50" s="98"/>
      <x:c r="D50" s="98"/>
      <x:c r="E50" s="99"/>
      <x:c r="F50" s="98"/>
      <x:c r="G50" s="98"/>
      <x:c r="H50" s="132" t="str">
        <x:f>IF(I50="","",IF(I50="CHECK","PENDING",IF(OR(F50&lt;&gt;"Actual",D50="Transfer",D50="Card settlement",D50="Fund spending"),0,IF(D50="Refund",-E50,E50))))</x:f>
      </x:c>
      <x:c r="I50" s="116" t="str">
        <x:f>IF(COUNTA(A50:G50)=0,"",IF(F50="Canceled","EXCLUDED",IF(AND(ISNUMBER(A50),ISNUMBER(Income!$C$6),A50&gt;=Income!$C$6,A50&lt;=IF(ISNUMBER(Income!$C$6),IF(Income!$C$6&gt;=1,EOMONTH(Income!$C$6,0),0),0),B50&lt;&gt;"",ISNUMBER(E50),E50&gt;=0,OR(F50="Actual",F50="Expected"),G50&lt;&gt;"",OR(AND(OR(D50="Purchase",D50="Refund",D50="Old debt payment"),COUNTIFS(Allocation!$A$8:$A$25,C50,Allocation!$B$8:$B$25,"Spending")=1),AND(D50="New set-aside",COUNTIFS(Allocation!$A$8:$A$25,C50,Allocation!$B$8:$B$25,"Set aside")=1),D50="Transfer",D50="Card settlement",D50="Fund spending")),"OK","CHECK")))</x:f>
      </x:c>
    </x:row>
    <x:row r="51" ht="40" customHeight="1">
      <x:c r="A51" s="97"/>
      <x:c r="B51" s="98"/>
      <x:c r="C51" s="98"/>
      <x:c r="D51" s="98"/>
      <x:c r="E51" s="99"/>
      <x:c r="F51" s="98"/>
      <x:c r="G51" s="98"/>
      <x:c r="H51" s="132" t="str">
        <x:f>IF(I51="","",IF(I51="CHECK","PENDING",IF(OR(F51&lt;&gt;"Actual",D51="Transfer",D51="Card settlement",D51="Fund spending"),0,IF(D51="Refund",-E51,E51))))</x:f>
      </x:c>
      <x:c r="I51" s="116" t="str">
        <x:f>IF(COUNTA(A51:G51)=0,"",IF(F51="Canceled","EXCLUDED",IF(AND(ISNUMBER(A51),ISNUMBER(Income!$C$6),A51&gt;=Income!$C$6,A51&lt;=IF(ISNUMBER(Income!$C$6),IF(Income!$C$6&gt;=1,EOMONTH(Income!$C$6,0),0),0),B51&lt;&gt;"",ISNUMBER(E51),E51&gt;=0,OR(F51="Actual",F51="Expected"),G51&lt;&gt;"",OR(AND(OR(D51="Purchase",D51="Refund",D51="Old debt payment"),COUNTIFS(Allocation!$A$8:$A$25,C51,Allocation!$B$8:$B$25,"Spending")=1),AND(D51="New set-aside",COUNTIFS(Allocation!$A$8:$A$25,C51,Allocation!$B$8:$B$25,"Set aside")=1),D51="Transfer",D51="Card settlement",D51="Fund spending")),"OK","CHECK")))</x:f>
      </x:c>
    </x:row>
    <x:row r="52" ht="40" customHeight="1">
      <x:c r="A52" s="97"/>
      <x:c r="B52" s="98"/>
      <x:c r="C52" s="98"/>
      <x:c r="D52" s="98"/>
      <x:c r="E52" s="99"/>
      <x:c r="F52" s="98"/>
      <x:c r="G52" s="98"/>
      <x:c r="H52" s="132" t="str">
        <x:f>IF(I52="","",IF(I52="CHECK","PENDING",IF(OR(F52&lt;&gt;"Actual",D52="Transfer",D52="Card settlement",D52="Fund spending"),0,IF(D52="Refund",-E52,E52))))</x:f>
      </x:c>
      <x:c r="I52" s="116" t="str">
        <x:f>IF(COUNTA(A52:G52)=0,"",IF(F52="Canceled","EXCLUDED",IF(AND(ISNUMBER(A52),ISNUMBER(Income!$C$6),A52&gt;=Income!$C$6,A52&lt;=IF(ISNUMBER(Income!$C$6),IF(Income!$C$6&gt;=1,EOMONTH(Income!$C$6,0),0),0),B52&lt;&gt;"",ISNUMBER(E52),E52&gt;=0,OR(F52="Actual",F52="Expected"),G52&lt;&gt;"",OR(AND(OR(D52="Purchase",D52="Refund",D52="Old debt payment"),COUNTIFS(Allocation!$A$8:$A$25,C52,Allocation!$B$8:$B$25,"Spending")=1),AND(D52="New set-aside",COUNTIFS(Allocation!$A$8:$A$25,C52,Allocation!$B$8:$B$25,"Set aside")=1),D52="Transfer",D52="Card settlement",D52="Fund spending")),"OK","CHECK")))</x:f>
      </x:c>
    </x:row>
    <x:row r="53" ht="40" customHeight="1">
      <x:c r="A53" s="97"/>
      <x:c r="B53" s="98"/>
      <x:c r="C53" s="98"/>
      <x:c r="D53" s="98"/>
      <x:c r="E53" s="99"/>
      <x:c r="F53" s="98"/>
      <x:c r="G53" s="98"/>
      <x:c r="H53" s="132" t="str">
        <x:f>IF(I53="","",IF(I53="CHECK","PENDING",IF(OR(F53&lt;&gt;"Actual",D53="Transfer",D53="Card settlement",D53="Fund spending"),0,IF(D53="Refund",-E53,E53))))</x:f>
      </x:c>
      <x:c r="I53" s="116" t="str">
        <x:f>IF(COUNTA(A53:G53)=0,"",IF(F53="Canceled","EXCLUDED",IF(AND(ISNUMBER(A53),ISNUMBER(Income!$C$6),A53&gt;=Income!$C$6,A53&lt;=IF(ISNUMBER(Income!$C$6),IF(Income!$C$6&gt;=1,EOMONTH(Income!$C$6,0),0),0),B53&lt;&gt;"",ISNUMBER(E53),E53&gt;=0,OR(F53="Actual",F53="Expected"),G53&lt;&gt;"",OR(AND(OR(D53="Purchase",D53="Refund",D53="Old debt payment"),COUNTIFS(Allocation!$A$8:$A$25,C53,Allocation!$B$8:$B$25,"Spending")=1),AND(D53="New set-aside",COUNTIFS(Allocation!$A$8:$A$25,C53,Allocation!$B$8:$B$25,"Set aside")=1),D53="Transfer",D53="Card settlement",D53="Fund spending")),"OK","CHECK")))</x:f>
      </x:c>
    </x:row>
    <x:row r="54" ht="40" customHeight="1">
      <x:c r="A54" s="97"/>
      <x:c r="B54" s="98"/>
      <x:c r="C54" s="98"/>
      <x:c r="D54" s="98"/>
      <x:c r="E54" s="99"/>
      <x:c r="F54" s="98"/>
      <x:c r="G54" s="98"/>
      <x:c r="H54" s="132" t="str">
        <x:f>IF(I54="","",IF(I54="CHECK","PENDING",IF(OR(F54&lt;&gt;"Actual",D54="Transfer",D54="Card settlement",D54="Fund spending"),0,IF(D54="Refund",-E54,E54))))</x:f>
      </x:c>
      <x:c r="I54" s="116" t="str">
        <x:f>IF(COUNTA(A54:G54)=0,"",IF(F54="Canceled","EXCLUDED",IF(AND(ISNUMBER(A54),ISNUMBER(Income!$C$6),A54&gt;=Income!$C$6,A54&lt;=IF(ISNUMBER(Income!$C$6),IF(Income!$C$6&gt;=1,EOMONTH(Income!$C$6,0),0),0),B54&lt;&gt;"",ISNUMBER(E54),E54&gt;=0,OR(F54="Actual",F54="Expected"),G54&lt;&gt;"",OR(AND(OR(D54="Purchase",D54="Refund",D54="Old debt payment"),COUNTIFS(Allocation!$A$8:$A$25,C54,Allocation!$B$8:$B$25,"Spending")=1),AND(D54="New set-aside",COUNTIFS(Allocation!$A$8:$A$25,C54,Allocation!$B$8:$B$25,"Set aside")=1),D54="Transfer",D54="Card settlement",D54="Fund spending")),"OK","CHECK")))</x:f>
      </x:c>
    </x:row>
    <x:row r="55" ht="40" customHeight="1">
      <x:c r="A55" s="97"/>
      <x:c r="B55" s="98"/>
      <x:c r="C55" s="98"/>
      <x:c r="D55" s="98"/>
      <x:c r="E55" s="99"/>
      <x:c r="F55" s="98"/>
      <x:c r="G55" s="98"/>
      <x:c r="H55" s="132" t="str">
        <x:f>IF(I55="","",IF(I55="CHECK","PENDING",IF(OR(F55&lt;&gt;"Actual",D55="Transfer",D55="Card settlement",D55="Fund spending"),0,IF(D55="Refund",-E55,E55))))</x:f>
      </x:c>
      <x:c r="I55" s="116" t="str">
        <x:f>IF(COUNTA(A55:G55)=0,"",IF(F55="Canceled","EXCLUDED",IF(AND(ISNUMBER(A55),ISNUMBER(Income!$C$6),A55&gt;=Income!$C$6,A55&lt;=IF(ISNUMBER(Income!$C$6),IF(Income!$C$6&gt;=1,EOMONTH(Income!$C$6,0),0),0),B55&lt;&gt;"",ISNUMBER(E55),E55&gt;=0,OR(F55="Actual",F55="Expected"),G55&lt;&gt;"",OR(AND(OR(D55="Purchase",D55="Refund",D55="Old debt payment"),COUNTIFS(Allocation!$A$8:$A$25,C55,Allocation!$B$8:$B$25,"Spending")=1),AND(D55="New set-aside",COUNTIFS(Allocation!$A$8:$A$25,C55,Allocation!$B$8:$B$25,"Set aside")=1),D55="Transfer",D55="Card settlement",D55="Fund spending")),"OK","CHECK")))</x:f>
      </x:c>
    </x:row>
    <x:row r="56" ht="40" customHeight="1">
      <x:c r="A56" s="97"/>
      <x:c r="B56" s="98"/>
      <x:c r="C56" s="98"/>
      <x:c r="D56" s="98"/>
      <x:c r="E56" s="99"/>
      <x:c r="F56" s="98"/>
      <x:c r="G56" s="98"/>
      <x:c r="H56" s="132" t="str">
        <x:f>IF(I56="","",IF(I56="CHECK","PENDING",IF(OR(F56&lt;&gt;"Actual",D56="Transfer",D56="Card settlement",D56="Fund spending"),0,IF(D56="Refund",-E56,E56))))</x:f>
      </x:c>
      <x:c r="I56" s="116" t="str">
        <x:f>IF(COUNTA(A56:G56)=0,"",IF(F56="Canceled","EXCLUDED",IF(AND(ISNUMBER(A56),ISNUMBER(Income!$C$6),A56&gt;=Income!$C$6,A56&lt;=IF(ISNUMBER(Income!$C$6),IF(Income!$C$6&gt;=1,EOMONTH(Income!$C$6,0),0),0),B56&lt;&gt;"",ISNUMBER(E56),E56&gt;=0,OR(F56="Actual",F56="Expected"),G56&lt;&gt;"",OR(AND(OR(D56="Purchase",D56="Refund",D56="Old debt payment"),COUNTIFS(Allocation!$A$8:$A$25,C56,Allocation!$B$8:$B$25,"Spending")=1),AND(D56="New set-aside",COUNTIFS(Allocation!$A$8:$A$25,C56,Allocation!$B$8:$B$25,"Set aside")=1),D56="Transfer",D56="Card settlement",D56="Fund spending")),"OK","CHECK")))</x:f>
      </x:c>
    </x:row>
    <x:row r="57" ht="40" customHeight="1">
      <x:c r="A57" s="97"/>
      <x:c r="B57" s="98"/>
      <x:c r="C57" s="98"/>
      <x:c r="D57" s="98"/>
      <x:c r="E57" s="99"/>
      <x:c r="F57" s="98"/>
      <x:c r="G57" s="98"/>
      <x:c r="H57" s="132" t="str">
        <x:f>IF(I57="","",IF(I57="CHECK","PENDING",IF(OR(F57&lt;&gt;"Actual",D57="Transfer",D57="Card settlement",D57="Fund spending"),0,IF(D57="Refund",-E57,E57))))</x:f>
      </x:c>
      <x:c r="I57" s="116" t="str">
        <x:f>IF(COUNTA(A57:G57)=0,"",IF(F57="Canceled","EXCLUDED",IF(AND(ISNUMBER(A57),ISNUMBER(Income!$C$6),A57&gt;=Income!$C$6,A57&lt;=IF(ISNUMBER(Income!$C$6),IF(Income!$C$6&gt;=1,EOMONTH(Income!$C$6,0),0),0),B57&lt;&gt;"",ISNUMBER(E57),E57&gt;=0,OR(F57="Actual",F57="Expected"),G57&lt;&gt;"",OR(AND(OR(D57="Purchase",D57="Refund",D57="Old debt payment"),COUNTIFS(Allocation!$A$8:$A$25,C57,Allocation!$B$8:$B$25,"Spending")=1),AND(D57="New set-aside",COUNTIFS(Allocation!$A$8:$A$25,C57,Allocation!$B$8:$B$25,"Set aside")=1),D57="Transfer",D57="Card settlement",D57="Fund spending")),"OK","CHECK")))</x:f>
      </x:c>
    </x:row>
    <x:row r="58" ht="40" customHeight="1">
      <x:c r="A58" s="97"/>
      <x:c r="B58" s="98"/>
      <x:c r="C58" s="98"/>
      <x:c r="D58" s="98"/>
      <x:c r="E58" s="99"/>
      <x:c r="F58" s="98"/>
      <x:c r="G58" s="98"/>
      <x:c r="H58" s="132" t="str">
        <x:f>IF(I58="","",IF(I58="CHECK","PENDING",IF(OR(F58&lt;&gt;"Actual",D58="Transfer",D58="Card settlement",D58="Fund spending"),0,IF(D58="Refund",-E58,E58))))</x:f>
      </x:c>
      <x:c r="I58" s="116" t="str">
        <x:f>IF(COUNTA(A58:G58)=0,"",IF(F58="Canceled","EXCLUDED",IF(AND(ISNUMBER(A58),ISNUMBER(Income!$C$6),A58&gt;=Income!$C$6,A58&lt;=IF(ISNUMBER(Income!$C$6),IF(Income!$C$6&gt;=1,EOMONTH(Income!$C$6,0),0),0),B58&lt;&gt;"",ISNUMBER(E58),E58&gt;=0,OR(F58="Actual",F58="Expected"),G58&lt;&gt;"",OR(AND(OR(D58="Purchase",D58="Refund",D58="Old debt payment"),COUNTIFS(Allocation!$A$8:$A$25,C58,Allocation!$B$8:$B$25,"Spending")=1),AND(D58="New set-aside",COUNTIFS(Allocation!$A$8:$A$25,C58,Allocation!$B$8:$B$25,"Set aside")=1),D58="Transfer",D58="Card settlement",D58="Fund spending")),"OK","CHECK")))</x:f>
      </x:c>
    </x:row>
    <x:row r="59" ht="40" customHeight="1">
      <x:c r="A59" s="97"/>
      <x:c r="B59" s="98"/>
      <x:c r="C59" s="98"/>
      <x:c r="D59" s="98"/>
      <x:c r="E59" s="99"/>
      <x:c r="F59" s="98"/>
      <x:c r="G59" s="98"/>
      <x:c r="H59" s="132" t="str">
        <x:f>IF(I59="","",IF(I59="CHECK","PENDING",IF(OR(F59&lt;&gt;"Actual",D59="Transfer",D59="Card settlement",D59="Fund spending"),0,IF(D59="Refund",-E59,E59))))</x:f>
      </x:c>
      <x:c r="I59" s="116" t="str">
        <x:f>IF(COUNTA(A59:G59)=0,"",IF(F59="Canceled","EXCLUDED",IF(AND(ISNUMBER(A59),ISNUMBER(Income!$C$6),A59&gt;=Income!$C$6,A59&lt;=IF(ISNUMBER(Income!$C$6),IF(Income!$C$6&gt;=1,EOMONTH(Income!$C$6,0),0),0),B59&lt;&gt;"",ISNUMBER(E59),E59&gt;=0,OR(F59="Actual",F59="Expected"),G59&lt;&gt;"",OR(AND(OR(D59="Purchase",D59="Refund",D59="Old debt payment"),COUNTIFS(Allocation!$A$8:$A$25,C59,Allocation!$B$8:$B$25,"Spending")=1),AND(D59="New set-aside",COUNTIFS(Allocation!$A$8:$A$25,C59,Allocation!$B$8:$B$25,"Set aside")=1),D59="Transfer",D59="Card settlement",D59="Fund spending")),"OK","CHECK")))</x:f>
      </x:c>
    </x:row>
    <x:row r="60" ht="40" customHeight="1">
      <x:c r="A60" s="97"/>
      <x:c r="B60" s="98"/>
      <x:c r="C60" s="98"/>
      <x:c r="D60" s="98"/>
      <x:c r="E60" s="99"/>
      <x:c r="F60" s="98"/>
      <x:c r="G60" s="98"/>
      <x:c r="H60" s="132" t="str">
        <x:f>IF(I60="","",IF(I60="CHECK","PENDING",IF(OR(F60&lt;&gt;"Actual",D60="Transfer",D60="Card settlement",D60="Fund spending"),0,IF(D60="Refund",-E60,E60))))</x:f>
      </x:c>
      <x:c r="I60" s="116" t="str">
        <x:f>IF(COUNTA(A60:G60)=0,"",IF(F60="Canceled","EXCLUDED",IF(AND(ISNUMBER(A60),ISNUMBER(Income!$C$6),A60&gt;=Income!$C$6,A60&lt;=IF(ISNUMBER(Income!$C$6),IF(Income!$C$6&gt;=1,EOMONTH(Income!$C$6,0),0),0),B60&lt;&gt;"",ISNUMBER(E60),E60&gt;=0,OR(F60="Actual",F60="Expected"),G60&lt;&gt;"",OR(AND(OR(D60="Purchase",D60="Refund",D60="Old debt payment"),COUNTIFS(Allocation!$A$8:$A$25,C60,Allocation!$B$8:$B$25,"Spending")=1),AND(D60="New set-aside",COUNTIFS(Allocation!$A$8:$A$25,C60,Allocation!$B$8:$B$25,"Set aside")=1),D60="Transfer",D60="Card settlement",D60="Fund spending")),"OK","CHECK")))</x:f>
      </x:c>
    </x:row>
    <x:row r="61" ht="40" customHeight="1">
      <x:c r="A61" s="97"/>
      <x:c r="B61" s="98"/>
      <x:c r="C61" s="98"/>
      <x:c r="D61" s="98"/>
      <x:c r="E61" s="99"/>
      <x:c r="F61" s="98"/>
      <x:c r="G61" s="98"/>
      <x:c r="H61" s="132" t="str">
        <x:f>IF(I61="","",IF(I61="CHECK","PENDING",IF(OR(F61&lt;&gt;"Actual",D61="Transfer",D61="Card settlement",D61="Fund spending"),0,IF(D61="Refund",-E61,E61))))</x:f>
      </x:c>
      <x:c r="I61" s="116" t="str">
        <x:f>IF(COUNTA(A61:G61)=0,"",IF(F61="Canceled","EXCLUDED",IF(AND(ISNUMBER(A61),ISNUMBER(Income!$C$6),A61&gt;=Income!$C$6,A61&lt;=IF(ISNUMBER(Income!$C$6),IF(Income!$C$6&gt;=1,EOMONTH(Income!$C$6,0),0),0),B61&lt;&gt;"",ISNUMBER(E61),E61&gt;=0,OR(F61="Actual",F61="Expected"),G61&lt;&gt;"",OR(AND(OR(D61="Purchase",D61="Refund",D61="Old debt payment"),COUNTIFS(Allocation!$A$8:$A$25,C61,Allocation!$B$8:$B$25,"Spending")=1),AND(D61="New set-aside",COUNTIFS(Allocation!$A$8:$A$25,C61,Allocation!$B$8:$B$25,"Set aside")=1),D61="Transfer",D61="Card settlement",D61="Fund spending")),"OK","CHECK")))</x:f>
      </x:c>
    </x:row>
    <x:row r="62" ht="40" customHeight="1">
      <x:c r="A62" s="97"/>
      <x:c r="B62" s="98"/>
      <x:c r="C62" s="98"/>
      <x:c r="D62" s="98"/>
      <x:c r="E62" s="99"/>
      <x:c r="F62" s="98"/>
      <x:c r="G62" s="98"/>
      <x:c r="H62" s="132" t="str">
        <x:f>IF(I62="","",IF(I62="CHECK","PENDING",IF(OR(F62&lt;&gt;"Actual",D62="Transfer",D62="Card settlement",D62="Fund spending"),0,IF(D62="Refund",-E62,E62))))</x:f>
      </x:c>
      <x:c r="I62" s="116" t="str">
        <x:f>IF(COUNTA(A62:G62)=0,"",IF(F62="Canceled","EXCLUDED",IF(AND(ISNUMBER(A62),ISNUMBER(Income!$C$6),A62&gt;=Income!$C$6,A62&lt;=IF(ISNUMBER(Income!$C$6),IF(Income!$C$6&gt;=1,EOMONTH(Income!$C$6,0),0),0),B62&lt;&gt;"",ISNUMBER(E62),E62&gt;=0,OR(F62="Actual",F62="Expected"),G62&lt;&gt;"",OR(AND(OR(D62="Purchase",D62="Refund",D62="Old debt payment"),COUNTIFS(Allocation!$A$8:$A$25,C62,Allocation!$B$8:$B$25,"Spending")=1),AND(D62="New set-aside",COUNTIFS(Allocation!$A$8:$A$25,C62,Allocation!$B$8:$B$25,"Set aside")=1),D62="Transfer",D62="Card settlement",D62="Fund spending")),"OK","CHECK")))</x:f>
      </x:c>
    </x:row>
    <x:row r="63" ht="40" customHeight="1">
      <x:c r="A63" s="97"/>
      <x:c r="B63" s="98"/>
      <x:c r="C63" s="98"/>
      <x:c r="D63" s="98"/>
      <x:c r="E63" s="99"/>
      <x:c r="F63" s="98"/>
      <x:c r="G63" s="98"/>
      <x:c r="H63" s="132" t="str">
        <x:f>IF(I63="","",IF(I63="CHECK","PENDING",IF(OR(F63&lt;&gt;"Actual",D63="Transfer",D63="Card settlement",D63="Fund spending"),0,IF(D63="Refund",-E63,E63))))</x:f>
      </x:c>
      <x:c r="I63" s="116" t="str">
        <x:f>IF(COUNTA(A63:G63)=0,"",IF(F63="Canceled","EXCLUDED",IF(AND(ISNUMBER(A63),ISNUMBER(Income!$C$6),A63&gt;=Income!$C$6,A63&lt;=IF(ISNUMBER(Income!$C$6),IF(Income!$C$6&gt;=1,EOMONTH(Income!$C$6,0),0),0),B63&lt;&gt;"",ISNUMBER(E63),E63&gt;=0,OR(F63="Actual",F63="Expected"),G63&lt;&gt;"",OR(AND(OR(D63="Purchase",D63="Refund",D63="Old debt payment"),COUNTIFS(Allocation!$A$8:$A$25,C63,Allocation!$B$8:$B$25,"Spending")=1),AND(D63="New set-aside",COUNTIFS(Allocation!$A$8:$A$25,C63,Allocation!$B$8:$B$25,"Set aside")=1),D63="Transfer",D63="Card settlement",D63="Fund spending")),"OK","CHECK")))</x:f>
      </x:c>
    </x:row>
    <x:row r="64" ht="40" customHeight="1">
      <x:c r="A64" s="97"/>
      <x:c r="B64" s="98"/>
      <x:c r="C64" s="98"/>
      <x:c r="D64" s="98"/>
      <x:c r="E64" s="99"/>
      <x:c r="F64" s="98"/>
      <x:c r="G64" s="98"/>
      <x:c r="H64" s="132" t="str">
        <x:f>IF(I64="","",IF(I64="CHECK","PENDING",IF(OR(F64&lt;&gt;"Actual",D64="Transfer",D64="Card settlement",D64="Fund spending"),0,IF(D64="Refund",-E64,E64))))</x:f>
      </x:c>
      <x:c r="I64" s="116" t="str">
        <x:f>IF(COUNTA(A64:G64)=0,"",IF(F64="Canceled","EXCLUDED",IF(AND(ISNUMBER(A64),ISNUMBER(Income!$C$6),A64&gt;=Income!$C$6,A64&lt;=IF(ISNUMBER(Income!$C$6),IF(Income!$C$6&gt;=1,EOMONTH(Income!$C$6,0),0),0),B64&lt;&gt;"",ISNUMBER(E64),E64&gt;=0,OR(F64="Actual",F64="Expected"),G64&lt;&gt;"",OR(AND(OR(D64="Purchase",D64="Refund",D64="Old debt payment"),COUNTIFS(Allocation!$A$8:$A$25,C64,Allocation!$B$8:$B$25,"Spending")=1),AND(D64="New set-aside",COUNTIFS(Allocation!$A$8:$A$25,C64,Allocation!$B$8:$B$25,"Set aside")=1),D64="Transfer",D64="Card settlement",D64="Fund spending")),"OK","CHECK")))</x:f>
      </x:c>
    </x:row>
    <x:row r="65" ht="40" customHeight="1">
      <x:c r="A65" s="97"/>
      <x:c r="B65" s="98"/>
      <x:c r="C65" s="98"/>
      <x:c r="D65" s="98"/>
      <x:c r="E65" s="99"/>
      <x:c r="F65" s="98"/>
      <x:c r="G65" s="98"/>
      <x:c r="H65" s="132" t="str">
        <x:f>IF(I65="","",IF(I65="CHECK","PENDING",IF(OR(F65&lt;&gt;"Actual",D65="Transfer",D65="Card settlement",D65="Fund spending"),0,IF(D65="Refund",-E65,E65))))</x:f>
      </x:c>
      <x:c r="I65" s="116" t="str">
        <x:f>IF(COUNTA(A65:G65)=0,"",IF(F65="Canceled","EXCLUDED",IF(AND(ISNUMBER(A65),ISNUMBER(Income!$C$6),A65&gt;=Income!$C$6,A65&lt;=IF(ISNUMBER(Income!$C$6),IF(Income!$C$6&gt;=1,EOMONTH(Income!$C$6,0),0),0),B65&lt;&gt;"",ISNUMBER(E65),E65&gt;=0,OR(F65="Actual",F65="Expected"),G65&lt;&gt;"",OR(AND(OR(D65="Purchase",D65="Refund",D65="Old debt payment"),COUNTIFS(Allocation!$A$8:$A$25,C65,Allocation!$B$8:$B$25,"Spending")=1),AND(D65="New set-aside",COUNTIFS(Allocation!$A$8:$A$25,C65,Allocation!$B$8:$B$25,"Set aside")=1),D65="Transfer",D65="Card settlement",D65="Fund spending")),"OK","CHECK")))</x:f>
      </x:c>
    </x:row>
    <x:row r="66" ht="40" customHeight="1">
      <x:c r="A66" s="97"/>
      <x:c r="B66" s="98"/>
      <x:c r="C66" s="98"/>
      <x:c r="D66" s="98"/>
      <x:c r="E66" s="99"/>
      <x:c r="F66" s="98"/>
      <x:c r="G66" s="98"/>
      <x:c r="H66" s="132" t="str">
        <x:f>IF(I66="","",IF(I66="CHECK","PENDING",IF(OR(F66&lt;&gt;"Actual",D66="Transfer",D66="Card settlement",D66="Fund spending"),0,IF(D66="Refund",-E66,E66))))</x:f>
      </x:c>
      <x:c r="I66" s="116" t="str">
        <x:f>IF(COUNTA(A66:G66)=0,"",IF(F66="Canceled","EXCLUDED",IF(AND(ISNUMBER(A66),ISNUMBER(Income!$C$6),A66&gt;=Income!$C$6,A66&lt;=IF(ISNUMBER(Income!$C$6),IF(Income!$C$6&gt;=1,EOMONTH(Income!$C$6,0),0),0),B66&lt;&gt;"",ISNUMBER(E66),E66&gt;=0,OR(F66="Actual",F66="Expected"),G66&lt;&gt;"",OR(AND(OR(D66="Purchase",D66="Refund",D66="Old debt payment"),COUNTIFS(Allocation!$A$8:$A$25,C66,Allocation!$B$8:$B$25,"Spending")=1),AND(D66="New set-aside",COUNTIFS(Allocation!$A$8:$A$25,C66,Allocation!$B$8:$B$25,"Set aside")=1),D66="Transfer",D66="Card settlement",D66="Fund spending")),"OK","CHECK")))</x:f>
      </x:c>
    </x:row>
    <x:row r="67" ht="40" customHeight="1">
      <x:c r="A67" s="101"/>
      <x:c r="B67" s="102"/>
      <x:c r="C67" s="102"/>
      <x:c r="D67" s="102"/>
      <x:c r="E67" s="103"/>
      <x:c r="F67" s="102"/>
      <x:c r="G67" s="102"/>
      <x:c r="H67" s="133" t="str">
        <x:f>IF(I67="","",IF(I67="CHECK","PENDING",IF(OR(F67&lt;&gt;"Actual",D67="Transfer",D67="Card settlement",D67="Fund spending"),0,IF(D67="Refund",-E67,E67))))</x:f>
      </x:c>
      <x:c r="I67" s="117" t="str">
        <x:f>IF(COUNTA(A67:G67)=0,"",IF(F67="Canceled","EXCLUDED",IF(AND(ISNUMBER(A67),ISNUMBER(Income!$C$6),A67&gt;=Income!$C$6,A67&lt;=IF(ISNUMBER(Income!$C$6),IF(Income!$C$6&gt;=1,EOMONTH(Income!$C$6,0),0),0),B67&lt;&gt;"",ISNUMBER(E67),E67&gt;=0,OR(F67="Actual",F67="Expected"),G67&lt;&gt;"",OR(AND(OR(D67="Purchase",D67="Refund",D67="Old debt payment"),COUNTIFS(Allocation!$A$8:$A$25,C67,Allocation!$B$8:$B$25,"Spending")=1),AND(D67="New set-aside",COUNTIFS(Allocation!$A$8:$A$25,C67,Allocation!$B$8:$B$25,"Set aside")=1),D67="Transfer",D67="Card settlement",D67="Fund spending")),"OK","CHECK")))</x:f>
      </x:c>
    </x:row>
    <x:row r="68" ht="24" customHeight="1">
      <x:c r="A68" s="4"/>
      <x:c r="B68" s="4"/>
      <x:c r="C68" s="4"/>
      <x:c r="D68" s="4"/>
      <x:c r="E68" s="4"/>
      <x:c r="F68" s="4"/>
      <x:c r="G68" s="4"/>
      <x:c r="H68" s="4"/>
      <x:c r="I68" s="4"/>
    </x:row>
    <x:row r="69" ht="24" customHeight="1">
      <x:c r="A69" s="4"/>
      <x:c r="B69" s="4"/>
      <x:c r="C69" s="4"/>
      <x:c r="D69" s="4"/>
      <x:c r="E69" s="4"/>
      <x:c r="F69" s="4"/>
      <x:c r="G69" s="4"/>
      <x:c r="H69" s="4"/>
      <x:c r="I69" s="4"/>
    </x:row>
    <x:row r="70" ht="24" customHeight="1">
      <x:c r="A70" s="4"/>
      <x:c r="B70" s="4"/>
      <x:c r="C70" s="4"/>
      <x:c r="D70" s="4"/>
      <x:c r="E70" s="4"/>
      <x:c r="F70" s="4"/>
      <x:c r="G70" s="4"/>
      <x:c r="H70" s="4"/>
      <x:c r="I70" s="4"/>
    </x:row>
    <x:row r="71" ht="24" customHeight="1">
      <x:c r="A71" s="4"/>
      <x:c r="B71" s="4"/>
      <x:c r="C71" s="4"/>
      <x:c r="D71" s="4"/>
      <x:c r="E71" s="4"/>
      <x:c r="F71" s="4"/>
      <x:c r="G71" s="4"/>
      <x:c r="H71" s="4"/>
      <x:c r="I71" s="4"/>
    </x:row>
    <x:row r="72" ht="24" customHeight="1">
      <x:c r="A72" s="4"/>
      <x:c r="B72" s="4"/>
      <x:c r="C72" s="4"/>
      <x:c r="D72" s="4"/>
      <x:c r="E72" s="4"/>
      <x:c r="F72" s="4"/>
      <x:c r="G72" s="4"/>
      <x:c r="H72" s="4"/>
      <x:c r="I72" s="4"/>
    </x:row>
    <x:row r="73" ht="24" customHeight="1">
      <x:c r="A73" s="4"/>
      <x:c r="B73" s="4"/>
      <x:c r="C73" s="4"/>
      <x:c r="D73" s="4"/>
      <x:c r="E73" s="4"/>
      <x:c r="F73" s="4"/>
      <x:c r="G73" s="4"/>
      <x:c r="H73" s="4"/>
      <x:c r="I73" s="4"/>
    </x:row>
    <x:row r="74" ht="24" customHeight="1">
      <x:c r="A74" s="4"/>
      <x:c r="B74" s="4"/>
      <x:c r="C74" s="4"/>
      <x:c r="D74" s="4"/>
      <x:c r="E74" s="4"/>
      <x:c r="F74" s="4"/>
      <x:c r="G74" s="4"/>
      <x:c r="H74" s="4"/>
      <x:c r="I74" s="4"/>
    </x:row>
  </x:sheetData>
  <x:mergeCells>
    <x:mergeCell ref="A1:I2"/>
    <x:mergeCell ref="A3:I4"/>
  </x:mergeCells>
  <x:conditionalFormatting sqref="I8:I67">
    <x:cfRule type="expression" dxfId="2" priority="1">
      <x:formula>LEFT(I8,5)="CHECK"</x:formula>
    </x:cfRule>
  </x:conditionalFormatting>
  <x:dataValidations count="120">
    <x:dataValidation type="list" sqref="D8">
      <x:formula1>"Purchase,Refund,Old debt payment,New set-aside,Transfer,Card settlement,Fund spending"</x:formula1>
    </x:dataValidation>
    <x:dataValidation type="list" sqref="F8">
      <x:formula1>"Actual,Expected,Canceled"</x:formula1>
    </x:dataValidation>
    <x:dataValidation type="list" sqref="D9">
      <x:formula1>"Purchase,Refund,Old debt payment,New set-aside,Transfer,Card settlement,Fund spending"</x:formula1>
    </x:dataValidation>
    <x:dataValidation type="list" sqref="F9">
      <x:formula1>"Actual,Expected,Canceled"</x:formula1>
    </x:dataValidation>
    <x:dataValidation type="list" sqref="D10">
      <x:formula1>"Purchase,Refund,Old debt payment,New set-aside,Transfer,Card settlement,Fund spending"</x:formula1>
    </x:dataValidation>
    <x:dataValidation type="list" sqref="F10">
      <x:formula1>"Actual,Expected,Canceled"</x:formula1>
    </x:dataValidation>
    <x:dataValidation type="list" sqref="D11">
      <x:formula1>"Purchase,Refund,Old debt payment,New set-aside,Transfer,Card settlement,Fund spending"</x:formula1>
    </x:dataValidation>
    <x:dataValidation type="list" sqref="F11">
      <x:formula1>"Actual,Expected,Canceled"</x:formula1>
    </x:dataValidation>
    <x:dataValidation type="list" sqref="D12">
      <x:formula1>"Purchase,Refund,Old debt payment,New set-aside,Transfer,Card settlement,Fund spending"</x:formula1>
    </x:dataValidation>
    <x:dataValidation type="list" sqref="F12">
      <x:formula1>"Actual,Expected,Canceled"</x:formula1>
    </x:dataValidation>
    <x:dataValidation type="list" sqref="D13">
      <x:formula1>"Purchase,Refund,Old debt payment,New set-aside,Transfer,Card settlement,Fund spending"</x:formula1>
    </x:dataValidation>
    <x:dataValidation type="list" sqref="F13">
      <x:formula1>"Actual,Expected,Canceled"</x:formula1>
    </x:dataValidation>
    <x:dataValidation type="list" sqref="D14">
      <x:formula1>"Purchase,Refund,Old debt payment,New set-aside,Transfer,Card settlement,Fund spending"</x:formula1>
    </x:dataValidation>
    <x:dataValidation type="list" sqref="F14">
      <x:formula1>"Actual,Expected,Canceled"</x:formula1>
    </x:dataValidation>
    <x:dataValidation type="list" sqref="D15">
      <x:formula1>"Purchase,Refund,Old debt payment,New set-aside,Transfer,Card settlement,Fund spending"</x:formula1>
    </x:dataValidation>
    <x:dataValidation type="list" sqref="F15">
      <x:formula1>"Actual,Expected,Canceled"</x:formula1>
    </x:dataValidation>
    <x:dataValidation type="list" sqref="D16">
      <x:formula1>"Purchase,Refund,Old debt payment,New set-aside,Transfer,Card settlement,Fund spending"</x:formula1>
    </x:dataValidation>
    <x:dataValidation type="list" sqref="F16">
      <x:formula1>"Actual,Expected,Canceled"</x:formula1>
    </x:dataValidation>
    <x:dataValidation type="list" sqref="D17">
      <x:formula1>"Purchase,Refund,Old debt payment,New set-aside,Transfer,Card settlement,Fund spending"</x:formula1>
    </x:dataValidation>
    <x:dataValidation type="list" sqref="F17">
      <x:formula1>"Actual,Expected,Canceled"</x:formula1>
    </x:dataValidation>
    <x:dataValidation type="list" sqref="D18">
      <x:formula1>"Purchase,Refund,Old debt payment,New set-aside,Transfer,Card settlement,Fund spending"</x:formula1>
    </x:dataValidation>
    <x:dataValidation type="list" sqref="F18">
      <x:formula1>"Actual,Expected,Canceled"</x:formula1>
    </x:dataValidation>
    <x:dataValidation type="list" sqref="D19">
      <x:formula1>"Purchase,Refund,Old debt payment,New set-aside,Transfer,Card settlement,Fund spending"</x:formula1>
    </x:dataValidation>
    <x:dataValidation type="list" sqref="F19">
      <x:formula1>"Actual,Expected,Canceled"</x:formula1>
    </x:dataValidation>
    <x:dataValidation type="list" sqref="D20">
      <x:formula1>"Purchase,Refund,Old debt payment,New set-aside,Transfer,Card settlement,Fund spending"</x:formula1>
    </x:dataValidation>
    <x:dataValidation type="list" sqref="F20">
      <x:formula1>"Actual,Expected,Canceled"</x:formula1>
    </x:dataValidation>
    <x:dataValidation type="list" sqref="D21">
      <x:formula1>"Purchase,Refund,Old debt payment,New set-aside,Transfer,Card settlement,Fund spending"</x:formula1>
    </x:dataValidation>
    <x:dataValidation type="list" sqref="F21">
      <x:formula1>"Actual,Expected,Canceled"</x:formula1>
    </x:dataValidation>
    <x:dataValidation type="list" sqref="D22">
      <x:formula1>"Purchase,Refund,Old debt payment,New set-aside,Transfer,Card settlement,Fund spending"</x:formula1>
    </x:dataValidation>
    <x:dataValidation type="list" sqref="F22">
      <x:formula1>"Actual,Expected,Canceled"</x:formula1>
    </x:dataValidation>
    <x:dataValidation type="list" sqref="D23">
      <x:formula1>"Purchase,Refund,Old debt payment,New set-aside,Transfer,Card settlement,Fund spending"</x:formula1>
    </x:dataValidation>
    <x:dataValidation type="list" sqref="F23">
      <x:formula1>"Actual,Expected,Canceled"</x:formula1>
    </x:dataValidation>
    <x:dataValidation type="list" sqref="D24">
      <x:formula1>"Purchase,Refund,Old debt payment,New set-aside,Transfer,Card settlement,Fund spending"</x:formula1>
    </x:dataValidation>
    <x:dataValidation type="list" sqref="F24">
      <x:formula1>"Actual,Expected,Canceled"</x:formula1>
    </x:dataValidation>
    <x:dataValidation type="list" sqref="D25">
      <x:formula1>"Purchase,Refund,Old debt payment,New set-aside,Transfer,Card settlement,Fund spending"</x:formula1>
    </x:dataValidation>
    <x:dataValidation type="list" sqref="F25">
      <x:formula1>"Actual,Expected,Canceled"</x:formula1>
    </x:dataValidation>
    <x:dataValidation type="list" sqref="D26">
      <x:formula1>"Purchase,Refund,Old debt payment,New set-aside,Transfer,Card settlement,Fund spending"</x:formula1>
    </x:dataValidation>
    <x:dataValidation type="list" sqref="F26">
      <x:formula1>"Actual,Expected,Canceled"</x:formula1>
    </x:dataValidation>
    <x:dataValidation type="list" sqref="D27">
      <x:formula1>"Purchase,Refund,Old debt payment,New set-aside,Transfer,Card settlement,Fund spending"</x:formula1>
    </x:dataValidation>
    <x:dataValidation type="list" sqref="F27">
      <x:formula1>"Actual,Expected,Canceled"</x:formula1>
    </x:dataValidation>
    <x:dataValidation type="list" sqref="D28">
      <x:formula1>"Purchase,Refund,Old debt payment,New set-aside,Transfer,Card settlement,Fund spending"</x:formula1>
    </x:dataValidation>
    <x:dataValidation type="list" sqref="F28">
      <x:formula1>"Actual,Expected,Canceled"</x:formula1>
    </x:dataValidation>
    <x:dataValidation type="list" sqref="D29">
      <x:formula1>"Purchase,Refund,Old debt payment,New set-aside,Transfer,Card settlement,Fund spending"</x:formula1>
    </x:dataValidation>
    <x:dataValidation type="list" sqref="F29">
      <x:formula1>"Actual,Expected,Canceled"</x:formula1>
    </x:dataValidation>
    <x:dataValidation type="list" sqref="D30">
      <x:formula1>"Purchase,Refund,Old debt payment,New set-aside,Transfer,Card settlement,Fund spending"</x:formula1>
    </x:dataValidation>
    <x:dataValidation type="list" sqref="F30">
      <x:formula1>"Actual,Expected,Canceled"</x:formula1>
    </x:dataValidation>
    <x:dataValidation type="list" sqref="D31">
      <x:formula1>"Purchase,Refund,Old debt payment,New set-aside,Transfer,Card settlement,Fund spending"</x:formula1>
    </x:dataValidation>
    <x:dataValidation type="list" sqref="F31">
      <x:formula1>"Actual,Expected,Canceled"</x:formula1>
    </x:dataValidation>
    <x:dataValidation type="list" sqref="D32">
      <x:formula1>"Purchase,Refund,Old debt payment,New set-aside,Transfer,Card settlement,Fund spending"</x:formula1>
    </x:dataValidation>
    <x:dataValidation type="list" sqref="F32">
      <x:formula1>"Actual,Expected,Canceled"</x:formula1>
    </x:dataValidation>
    <x:dataValidation type="list" sqref="D33">
      <x:formula1>"Purchase,Refund,Old debt payment,New set-aside,Transfer,Card settlement,Fund spending"</x:formula1>
    </x:dataValidation>
    <x:dataValidation type="list" sqref="F33">
      <x:formula1>"Actual,Expected,Canceled"</x:formula1>
    </x:dataValidation>
    <x:dataValidation type="list" sqref="D34">
      <x:formula1>"Purchase,Refund,Old debt payment,New set-aside,Transfer,Card settlement,Fund spending"</x:formula1>
    </x:dataValidation>
    <x:dataValidation type="list" sqref="F34">
      <x:formula1>"Actual,Expected,Canceled"</x:formula1>
    </x:dataValidation>
    <x:dataValidation type="list" sqref="D35">
      <x:formula1>"Purchase,Refund,Old debt payment,New set-aside,Transfer,Card settlement,Fund spending"</x:formula1>
    </x:dataValidation>
    <x:dataValidation type="list" sqref="F35">
      <x:formula1>"Actual,Expected,Canceled"</x:formula1>
    </x:dataValidation>
    <x:dataValidation type="list" sqref="D36">
      <x:formula1>"Purchase,Refund,Old debt payment,New set-aside,Transfer,Card settlement,Fund spending"</x:formula1>
    </x:dataValidation>
    <x:dataValidation type="list" sqref="F36">
      <x:formula1>"Actual,Expected,Canceled"</x:formula1>
    </x:dataValidation>
    <x:dataValidation type="list" sqref="D37">
      <x:formula1>"Purchase,Refund,Old debt payment,New set-aside,Transfer,Card settlement,Fund spending"</x:formula1>
    </x:dataValidation>
    <x:dataValidation type="list" sqref="F37">
      <x:formula1>"Actual,Expected,Canceled"</x:formula1>
    </x:dataValidation>
    <x:dataValidation type="list" sqref="D38">
      <x:formula1>"Purchase,Refund,Old debt payment,New set-aside,Transfer,Card settlement,Fund spending"</x:formula1>
    </x:dataValidation>
    <x:dataValidation type="list" sqref="F38">
      <x:formula1>"Actual,Expected,Canceled"</x:formula1>
    </x:dataValidation>
    <x:dataValidation type="list" sqref="D39">
      <x:formula1>"Purchase,Refund,Old debt payment,New set-aside,Transfer,Card settlement,Fund spending"</x:formula1>
    </x:dataValidation>
    <x:dataValidation type="list" sqref="F39">
      <x:formula1>"Actual,Expected,Canceled"</x:formula1>
    </x:dataValidation>
    <x:dataValidation type="list" sqref="D40">
      <x:formula1>"Purchase,Refund,Old debt payment,New set-aside,Transfer,Card settlement,Fund spending"</x:formula1>
    </x:dataValidation>
    <x:dataValidation type="list" sqref="F40">
      <x:formula1>"Actual,Expected,Canceled"</x:formula1>
    </x:dataValidation>
    <x:dataValidation type="list" sqref="D41">
      <x:formula1>"Purchase,Refund,Old debt payment,New set-aside,Transfer,Card settlement,Fund spending"</x:formula1>
    </x:dataValidation>
    <x:dataValidation type="list" sqref="F41">
      <x:formula1>"Actual,Expected,Canceled"</x:formula1>
    </x:dataValidation>
    <x:dataValidation type="list" sqref="D42">
      <x:formula1>"Purchase,Refund,Old debt payment,New set-aside,Transfer,Card settlement,Fund spending"</x:formula1>
    </x:dataValidation>
    <x:dataValidation type="list" sqref="F42">
      <x:formula1>"Actual,Expected,Canceled"</x:formula1>
    </x:dataValidation>
    <x:dataValidation type="list" sqref="D43">
      <x:formula1>"Purchase,Refund,Old debt payment,New set-aside,Transfer,Card settlement,Fund spending"</x:formula1>
    </x:dataValidation>
    <x:dataValidation type="list" sqref="F43">
      <x:formula1>"Actual,Expected,Canceled"</x:formula1>
    </x:dataValidation>
    <x:dataValidation type="list" sqref="D44">
      <x:formula1>"Purchase,Refund,Old debt payment,New set-aside,Transfer,Card settlement,Fund spending"</x:formula1>
    </x:dataValidation>
    <x:dataValidation type="list" sqref="F44">
      <x:formula1>"Actual,Expected,Canceled"</x:formula1>
    </x:dataValidation>
    <x:dataValidation type="list" sqref="D45">
      <x:formula1>"Purchase,Refund,Old debt payment,New set-aside,Transfer,Card settlement,Fund spending"</x:formula1>
    </x:dataValidation>
    <x:dataValidation type="list" sqref="F45">
      <x:formula1>"Actual,Expected,Canceled"</x:formula1>
    </x:dataValidation>
    <x:dataValidation type="list" sqref="D46">
      <x:formula1>"Purchase,Refund,Old debt payment,New set-aside,Transfer,Card settlement,Fund spending"</x:formula1>
    </x:dataValidation>
    <x:dataValidation type="list" sqref="F46">
      <x:formula1>"Actual,Expected,Canceled"</x:formula1>
    </x:dataValidation>
    <x:dataValidation type="list" sqref="D47">
      <x:formula1>"Purchase,Refund,Old debt payment,New set-aside,Transfer,Card settlement,Fund spending"</x:formula1>
    </x:dataValidation>
    <x:dataValidation type="list" sqref="F47">
      <x:formula1>"Actual,Expected,Canceled"</x:formula1>
    </x:dataValidation>
    <x:dataValidation type="list" sqref="D48">
      <x:formula1>"Purchase,Refund,Old debt payment,New set-aside,Transfer,Card settlement,Fund spending"</x:formula1>
    </x:dataValidation>
    <x:dataValidation type="list" sqref="F48">
      <x:formula1>"Actual,Expected,Canceled"</x:formula1>
    </x:dataValidation>
    <x:dataValidation type="list" sqref="D49">
      <x:formula1>"Purchase,Refund,Old debt payment,New set-aside,Transfer,Card settlement,Fund spending"</x:formula1>
    </x:dataValidation>
    <x:dataValidation type="list" sqref="F49">
      <x:formula1>"Actual,Expected,Canceled"</x:formula1>
    </x:dataValidation>
    <x:dataValidation type="list" sqref="D50">
      <x:formula1>"Purchase,Refund,Old debt payment,New set-aside,Transfer,Card settlement,Fund spending"</x:formula1>
    </x:dataValidation>
    <x:dataValidation type="list" sqref="F50">
      <x:formula1>"Actual,Expected,Canceled"</x:formula1>
    </x:dataValidation>
    <x:dataValidation type="list" sqref="D51">
      <x:formula1>"Purchase,Refund,Old debt payment,New set-aside,Transfer,Card settlement,Fund spending"</x:formula1>
    </x:dataValidation>
    <x:dataValidation type="list" sqref="F51">
      <x:formula1>"Actual,Expected,Canceled"</x:formula1>
    </x:dataValidation>
    <x:dataValidation type="list" sqref="D52">
      <x:formula1>"Purchase,Refund,Old debt payment,New set-aside,Transfer,Card settlement,Fund spending"</x:formula1>
    </x:dataValidation>
    <x:dataValidation type="list" sqref="F52">
      <x:formula1>"Actual,Expected,Canceled"</x:formula1>
    </x:dataValidation>
    <x:dataValidation type="list" sqref="D53">
      <x:formula1>"Purchase,Refund,Old debt payment,New set-aside,Transfer,Card settlement,Fund spending"</x:formula1>
    </x:dataValidation>
    <x:dataValidation type="list" sqref="F53">
      <x:formula1>"Actual,Expected,Canceled"</x:formula1>
    </x:dataValidation>
    <x:dataValidation type="list" sqref="D54">
      <x:formula1>"Purchase,Refund,Old debt payment,New set-aside,Transfer,Card settlement,Fund spending"</x:formula1>
    </x:dataValidation>
    <x:dataValidation type="list" sqref="F54">
      <x:formula1>"Actual,Expected,Canceled"</x:formula1>
    </x:dataValidation>
    <x:dataValidation type="list" sqref="D55">
      <x:formula1>"Purchase,Refund,Old debt payment,New set-aside,Transfer,Card settlement,Fund spending"</x:formula1>
    </x:dataValidation>
    <x:dataValidation type="list" sqref="F55">
      <x:formula1>"Actual,Expected,Canceled"</x:formula1>
    </x:dataValidation>
    <x:dataValidation type="list" sqref="D56">
      <x:formula1>"Purchase,Refund,Old debt payment,New set-aside,Transfer,Card settlement,Fund spending"</x:formula1>
    </x:dataValidation>
    <x:dataValidation type="list" sqref="F56">
      <x:formula1>"Actual,Expected,Canceled"</x:formula1>
    </x:dataValidation>
    <x:dataValidation type="list" sqref="D57">
      <x:formula1>"Purchase,Refund,Old debt payment,New set-aside,Transfer,Card settlement,Fund spending"</x:formula1>
    </x:dataValidation>
    <x:dataValidation type="list" sqref="F57">
      <x:formula1>"Actual,Expected,Canceled"</x:formula1>
    </x:dataValidation>
    <x:dataValidation type="list" sqref="D58">
      <x:formula1>"Purchase,Refund,Old debt payment,New set-aside,Transfer,Card settlement,Fund spending"</x:formula1>
    </x:dataValidation>
    <x:dataValidation type="list" sqref="F58">
      <x:formula1>"Actual,Expected,Canceled"</x:formula1>
    </x:dataValidation>
    <x:dataValidation type="list" sqref="D59">
      <x:formula1>"Purchase,Refund,Old debt payment,New set-aside,Transfer,Card settlement,Fund spending"</x:formula1>
    </x:dataValidation>
    <x:dataValidation type="list" sqref="F59">
      <x:formula1>"Actual,Expected,Canceled"</x:formula1>
    </x:dataValidation>
    <x:dataValidation type="list" sqref="D60">
      <x:formula1>"Purchase,Refund,Old debt payment,New set-aside,Transfer,Card settlement,Fund spending"</x:formula1>
    </x:dataValidation>
    <x:dataValidation type="list" sqref="F60">
      <x:formula1>"Actual,Expected,Canceled"</x:formula1>
    </x:dataValidation>
    <x:dataValidation type="list" sqref="D61">
      <x:formula1>"Purchase,Refund,Old debt payment,New set-aside,Transfer,Card settlement,Fund spending"</x:formula1>
    </x:dataValidation>
    <x:dataValidation type="list" sqref="F61">
      <x:formula1>"Actual,Expected,Canceled"</x:formula1>
    </x:dataValidation>
    <x:dataValidation type="list" sqref="D62">
      <x:formula1>"Purchase,Refund,Old debt payment,New set-aside,Transfer,Card settlement,Fund spending"</x:formula1>
    </x:dataValidation>
    <x:dataValidation type="list" sqref="F62">
      <x:formula1>"Actual,Expected,Canceled"</x:formula1>
    </x:dataValidation>
    <x:dataValidation type="list" sqref="D63">
      <x:formula1>"Purchase,Refund,Old debt payment,New set-aside,Transfer,Card settlement,Fund spending"</x:formula1>
    </x:dataValidation>
    <x:dataValidation type="list" sqref="F63">
      <x:formula1>"Actual,Expected,Canceled"</x:formula1>
    </x:dataValidation>
    <x:dataValidation type="list" sqref="D64">
      <x:formula1>"Purchase,Refund,Old debt payment,New set-aside,Transfer,Card settlement,Fund spending"</x:formula1>
    </x:dataValidation>
    <x:dataValidation type="list" sqref="F64">
      <x:formula1>"Actual,Expected,Canceled"</x:formula1>
    </x:dataValidation>
    <x:dataValidation type="list" sqref="D65">
      <x:formula1>"Purchase,Refund,Old debt payment,New set-aside,Transfer,Card settlement,Fund spending"</x:formula1>
    </x:dataValidation>
    <x:dataValidation type="list" sqref="F65">
      <x:formula1>"Actual,Expected,Canceled"</x:formula1>
    </x:dataValidation>
    <x:dataValidation type="list" sqref="D66">
      <x:formula1>"Purchase,Refund,Old debt payment,New set-aside,Transfer,Card settlement,Fund spending"</x:formula1>
    </x:dataValidation>
    <x:dataValidation type="list" sqref="F66">
      <x:formula1>"Actual,Expected,Canceled"</x:formula1>
    </x:dataValidation>
    <x:dataValidation type="list" sqref="D67">
      <x:formula1>"Purchase,Refund,Old debt payment,New set-aside,Transfer,Card settlement,Fund spending"</x:formula1>
    </x:dataValidation>
    <x:dataValidation type="list" sqref="F67">
      <x:formula1>"Actual,Expected,Canceled"</x:formula1>
    </x:dataValidation>
  </x:dataValidations>
  <x:pageMargins left="0.7" right="0.7" top="0.75" bottom="0.75" header="0.3" footer="0.3"/>
  <x:legacyDrawing xmlns:r="http://schemas.openxmlformats.org/officeDocument/2006/relationships" r:id="R323f72468e8f4f61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1" hidden="0" customWidth="1"/>
    <x:col min="3" max="3" width="20" hidden="0" customWidth="1"/>
    <x:col min="4" max="4" width="20" hidden="0" customWidth="1"/>
    <x:col min="5" max="5" width="22" hidden="0" customWidth="1"/>
    <x:col min="6" max="6" width="22" hidden="0" customWidth="1"/>
  </x:cols>
  <x:sheetData>
    <x:row r="1" ht="26" customHeight="1">
      <x:c r="A1" s="10" t="str">
        <x:v>A month you can explain</x:v>
      </x:c>
      <x:c r="B1" s="10"/>
      <x:c r="C1" s="10"/>
      <x:c r="D1" s="10"/>
      <x:c r="E1" s="10"/>
      <x:c r="F1" s="10"/>
    </x:row>
    <x:row r="2" ht="26" customHeight="1">
      <x:c r="A2" s="10"/>
      <x:c r="B2" s="10"/>
      <x:c r="C2" s="10"/>
      <x:c r="D2" s="10"/>
      <x:c r="E2" s="10"/>
      <x:c r="F2" s="10"/>
    </x:row>
    <x:row r="3" ht="24" customHeight="1">
      <x:c r="A3" s="16" t="str">
        <x:v>Plan first. Then check dates in P2 and cash support for saved purposes in P3. This page never calls a budget remainder bank cash.</x:v>
      </x:c>
      <x:c r="B3" s="16"/>
      <x:c r="C3" s="16"/>
      <x:c r="D3" s="16"/>
      <x:c r="E3" s="16"/>
      <x:c r="F3" s="16"/>
    </x:row>
    <x:row r="4" ht="24" customHeight="1">
      <x:c r="A4" s="16"/>
      <x:c r="B4" s="16"/>
      <x:c r="C4" s="16"/>
      <x:c r="D4" s="16"/>
      <x:c r="E4" s="16"/>
      <x:c r="F4" s="16"/>
    </x:row>
    <x:row r="5" ht="24" customHeight="1">
      <x:c r="A5" s="4"/>
      <x:c r="B5" s="4"/>
      <x:c r="C5" s="4"/>
      <x:c r="D5" s="4"/>
      <x:c r="E5" s="4"/>
      <x:c r="F5" s="4"/>
    </x:row>
    <x:row r="6" ht="24" customHeight="1">
      <x:c r="A6" s="77" t="str">
        <x:v>PLAN STATUS</x:v>
      </x:c>
      <x:c r="B6" s="77"/>
      <x:c r="C6" s="77"/>
      <x:c r="D6" s="77"/>
      <x:c r="E6" s="81" t="str">
        <x:f>IF(OR(NOT(ISNUMBER(Income!C6)),IF(ISNUMBER(Income!C6),IF(Income!C6&gt;=1,DAY(Income!C6),0),0)&lt;&gt;1,COUNTA(Income!B9:B16)=0,COUNTA(Allocation!A8:A25)=0,COUNTIF(Income!F9:F16,"CHECK")+COUNTIF(Income!F23:F25,"CHECK")&gt;0,COUNTIF(Allocation!I8:I25,"CHECK")&gt;0),"PENDING","COMPLETE INPUTS")</x:f>
        <x:v>PENDING</x:v>
      </x:c>
      <x:c r="F6" s="81"/>
    </x:row>
    <x:row r="7" ht="24" customHeight="1">
      <x:c r="A7" s="77"/>
      <x:c r="B7" s="77"/>
      <x:c r="C7" s="77"/>
      <x:c r="D7" s="77"/>
      <x:c r="E7" s="81"/>
      <x:c r="F7" s="81"/>
    </x:row>
    <x:row r="8" ht="24" customHeight="1">
      <x:c r="A8" s="4"/>
      <x:c r="B8" s="4"/>
      <x:c r="C8" s="4"/>
      <x:c r="D8" s="4"/>
      <x:c r="E8" s="4"/>
      <x:c r="F8" s="4"/>
    </x:row>
    <x:row r="9" ht="24" customHeight="1">
      <x:c r="A9" s="77" t="str">
        <x:v>Scheduled/received take-home</x:v>
      </x:c>
      <x:c r="B9" s="77"/>
      <x:c r="C9" s="77"/>
      <x:c r="D9" s="77"/>
      <x:c r="E9" s="136" t="str">
        <x:f>IF(E6="PENDING","PENDING",SUMIFS(Income!C9:C16,Income!D9:D16,"Scheduled")+SUMIFS(Income!C9:C16,Income!D9:D16,"Received"))</x:f>
        <x:v>PENDING</x:v>
      </x:c>
      <x:c r="F9" s="84"/>
    </x:row>
    <x:row r="10" ht="24" customHeight="1">
      <x:c r="A10" s="77"/>
      <x:c r="B10" s="77"/>
      <x:c r="C10" s="77"/>
      <x:c r="D10" s="77"/>
      <x:c r="E10" s="136"/>
      <x:c r="F10" s="84"/>
    </x:row>
    <x:row r="11" ht="24" customHeight="1">
      <x:c r="A11" s="4"/>
      <x:c r="B11" s="4"/>
      <x:c r="C11" s="4"/>
      <x:c r="D11" s="4"/>
      <x:c r="E11" s="137"/>
      <x:c r="F11" s="4"/>
    </x:row>
    <x:row r="12" ht="24" customHeight="1">
      <x:c r="A12" s="77" t="str">
        <x:v>Original assignments</x:v>
      </x:c>
      <x:c r="B12" s="77"/>
      <x:c r="C12" s="77"/>
      <x:c r="D12" s="77"/>
      <x:c r="E12" s="136" t="str">
        <x:f>IF(E6="PENDING","PENDING",SUM(Allocation!C8:C25))</x:f>
        <x:v>PENDING</x:v>
      </x:c>
      <x:c r="F12" s="84"/>
    </x:row>
    <x:row r="13" ht="24" customHeight="1">
      <x:c r="A13" s="77"/>
      <x:c r="B13" s="77"/>
      <x:c r="C13" s="77"/>
      <x:c r="D13" s="77"/>
      <x:c r="E13" s="136"/>
      <x:c r="F13" s="84"/>
    </x:row>
    <x:row r="14" ht="24" customHeight="1">
      <x:c r="A14" s="4"/>
      <x:c r="B14" s="4"/>
      <x:c r="C14" s="4"/>
      <x:c r="D14" s="4"/>
      <x:c r="E14" s="137"/>
      <x:c r="F14" s="4"/>
    </x:row>
    <x:row r="15" ht="24" customHeight="1">
      <x:c r="A15" s="77" t="str">
        <x:v>Revised assignments</x:v>
      </x:c>
      <x:c r="B15" s="77"/>
      <x:c r="C15" s="77"/>
      <x:c r="D15" s="77"/>
      <x:c r="E15" s="136" t="str">
        <x:f>IF(E6="PENDING","PENDING",SUM(Allocation!E8:E25))</x:f>
        <x:v>PENDING</x:v>
      </x:c>
      <x:c r="F15" s="84"/>
    </x:row>
    <x:row r="16" ht="24" customHeight="1">
      <x:c r="A16" s="77"/>
      <x:c r="B16" s="77"/>
      <x:c r="C16" s="77"/>
      <x:c r="D16" s="77"/>
      <x:c r="E16" s="136"/>
      <x:c r="F16" s="84"/>
    </x:row>
    <x:row r="17" ht="24" customHeight="1">
      <x:c r="A17" s="4"/>
      <x:c r="B17" s="4"/>
      <x:c r="C17" s="4"/>
      <x:c r="D17" s="4"/>
      <x:c r="E17" s="137"/>
      <x:c r="F17" s="4"/>
    </x:row>
    <x:row r="18" ht="24" customHeight="1">
      <x:c r="A18" s="77" t="str">
        <x:v>Income less revised assignments</x:v>
      </x:c>
      <x:c r="B18" s="77"/>
      <x:c r="C18" s="77"/>
      <x:c r="D18" s="77"/>
      <x:c r="E18" s="136" t="str">
        <x:f>IF(E6="PENDING","PENDING",E9-E15)</x:f>
        <x:v>PENDING</x:v>
      </x:c>
      <x:c r="F18" s="84"/>
    </x:row>
    <x:row r="19" ht="24" customHeight="1">
      <x:c r="A19" s="77"/>
      <x:c r="B19" s="77"/>
      <x:c r="C19" s="77"/>
      <x:c r="D19" s="77"/>
      <x:c r="E19" s="136"/>
      <x:c r="F19" s="84"/>
    </x:row>
    <x:row r="20" ht="24" customHeight="1">
      <x:c r="A20" s="4"/>
      <x:c r="B20" s="4"/>
      <x:c r="C20" s="4"/>
      <x:c r="D20" s="4"/>
      <x:c r="E20" s="137"/>
      <x:c r="F20" s="4"/>
    </x:row>
    <x:row r="21" ht="24" customHeight="1">
      <x:c r="A21" s="77" t="str">
        <x:v>Deliberate release of older cash</x:v>
      </x:c>
      <x:c r="B21" s="77"/>
      <x:c r="C21" s="77"/>
      <x:c r="D21" s="77"/>
      <x:c r="E21" s="136" t="str">
        <x:f>IF(E6="PENDING","PENDING",SUM(Income!C23:C25))</x:f>
        <x:v>PENDING</x:v>
      </x:c>
      <x:c r="F21" s="84"/>
    </x:row>
    <x:row r="22" ht="24" customHeight="1">
      <x:c r="A22" s="77"/>
      <x:c r="B22" s="77"/>
      <x:c r="C22" s="77"/>
      <x:c r="D22" s="77"/>
      <x:c r="E22" s="136"/>
      <x:c r="F22" s="84"/>
    </x:row>
    <x:row r="23" ht="24" customHeight="1">
      <x:c r="A23" s="4"/>
      <x:c r="B23" s="4"/>
      <x:c r="C23" s="4"/>
      <x:c r="D23" s="4"/>
      <x:c r="E23" s="137"/>
      <x:c r="F23" s="4"/>
    </x:row>
    <x:row r="24" ht="24" customHeight="1">
      <x:c r="A24" s="77" t="str">
        <x:v>Unassigned / (shortage), including release</x:v>
      </x:c>
      <x:c r="B24" s="77"/>
      <x:c r="C24" s="77"/>
      <x:c r="D24" s="77"/>
      <x:c r="E24" s="136" t="str">
        <x:f>IF(E6="PENDING","PENDING",E18+E21)</x:f>
        <x:v>PENDING</x:v>
      </x:c>
      <x:c r="F24" s="84"/>
    </x:row>
    <x:row r="25" ht="24" customHeight="1">
      <x:c r="A25" s="77"/>
      <x:c r="B25" s="77"/>
      <x:c r="C25" s="77"/>
      <x:c r="D25" s="77"/>
      <x:c r="E25" s="136"/>
      <x:c r="F25" s="84"/>
    </x:row>
    <x:row r="26" ht="24" customHeight="1">
      <x:c r="A26" s="4"/>
      <x:c r="B26" s="4"/>
      <x:c r="C26" s="4"/>
      <x:c r="D26" s="4"/>
      <x:c r="E26" s="137"/>
      <x:c r="F26" s="4"/>
    </x:row>
    <x:row r="27" ht="24" customHeight="1">
      <x:c r="A27" s="77" t="str">
        <x:v>Recorded spending and funded set-asides</x:v>
      </x:c>
      <x:c r="B27" s="77"/>
      <x:c r="C27" s="77"/>
      <x:c r="D27" s="77"/>
      <x:c r="E27" s="136" t="str">
        <x:f>IF(OR(E6="PENDING",COUNTIF(Activity!I8:I67,"CHECK")&gt;0),"PENDING",SUM(Allocation!F8:F25))</x:f>
        <x:v>PENDING</x:v>
      </x:c>
      <x:c r="F27" s="84"/>
    </x:row>
    <x:row r="28" ht="24" customHeight="1">
      <x:c r="A28" s="77"/>
      <x:c r="B28" s="77"/>
      <x:c r="C28" s="77"/>
      <x:c r="D28" s="77"/>
      <x:c r="E28" s="136"/>
      <x:c r="F28" s="84"/>
    </x:row>
    <x:row r="29" ht="24" customHeight="1">
      <x:c r="A29" s="4"/>
      <x:c r="B29" s="4"/>
      <x:c r="C29" s="4"/>
      <x:c r="D29" s="4"/>
      <x:c r="E29" s="4"/>
      <x:c r="F29" s="4"/>
    </x:row>
    <x:row r="30" ht="24" customHeight="1">
      <x:c r="A30" s="4"/>
      <x:c r="B30" s="4"/>
      <x:c r="C30" s="4"/>
      <x:c r="D30" s="4"/>
      <x:c r="E30" s="4"/>
      <x:c r="F30" s="4"/>
    </x:row>
    <x:row r="31" ht="25" customHeight="1">
      <x:c r="A31" s="77" t="str">
        <x:v>YOUR NEXT DECISION
A negative income-only balance is a recurring-plan problem even if older cash covers this month. A positive remainder still needs a purpose. No number here proves the payment dates fit: open P2 before moving money.</x:v>
      </x:c>
      <x:c r="B31" s="77"/>
      <x:c r="C31" s="77"/>
      <x:c r="D31" s="77"/>
      <x:c r="E31" s="77"/>
      <x:c r="F31" s="77"/>
    </x:row>
    <x:row r="32" ht="25" customHeight="1">
      <x:c r="A32" s="77"/>
      <x:c r="B32" s="77"/>
      <x:c r="C32" s="77"/>
      <x:c r="D32" s="77"/>
      <x:c r="E32" s="77"/>
      <x:c r="F32" s="77"/>
    </x:row>
    <x:row r="33" ht="25" customHeight="1">
      <x:c r="A33" s="77"/>
      <x:c r="B33" s="77"/>
      <x:c r="C33" s="77"/>
      <x:c r="D33" s="77"/>
      <x:c r="E33" s="77"/>
      <x:c r="F33" s="77"/>
    </x:row>
    <x:row r="34" ht="25" customHeight="1">
      <x:c r="A34" s="77"/>
      <x:c r="B34" s="77"/>
      <x:c r="C34" s="77"/>
      <x:c r="D34" s="77"/>
      <x:c r="E34" s="77"/>
      <x:c r="F34" s="77"/>
    </x:row>
    <x:row r="35" ht="24" customHeight="1">
      <x:c r="A35" s="4"/>
      <x:c r="B35" s="4"/>
      <x:c r="C35" s="4"/>
      <x:c r="D35" s="4"/>
      <x:c r="E35" s="4"/>
      <x:c r="F35" s="4"/>
    </x:row>
    <x:row r="36" ht="24" customHeight="1">
      <x:c r="A36" s="56" t="str">
        <x:v>Next review date / decision to follow</x:v>
      </x:c>
      <x:c r="B36" s="56"/>
      <x:c r="C36" s="56"/>
      <x:c r="D36" s="56"/>
      <x:c r="E36" s="36"/>
      <x:c r="F36" s="36"/>
    </x:row>
    <x:row r="37" ht="24" customHeight="1">
      <x:c r="A37" s="56"/>
      <x:c r="B37" s="56"/>
      <x:c r="C37" s="56"/>
      <x:c r="D37" s="56"/>
      <x:c r="E37" s="36"/>
      <x:c r="F37" s="36"/>
    </x:row>
    <x:row r="38" ht="24" customHeight="1">
      <x:c r="A38" s="4"/>
      <x:c r="B38" s="4"/>
      <x:c r="C38" s="4"/>
      <x:c r="D38" s="4"/>
      <x:c r="E38" s="4"/>
      <x:c r="F38" s="4"/>
    </x:row>
    <x:row r="39" ht="24" customHeight="1">
      <x:c r="A39" s="53" t="str">
        <x:v>YOUR COPY starts pending. Complete Income and Allocation before using totals. Activity records confirmed events separately from expectations. To begin a new month, save a new file; carry real reserve balances in P3, not into take-home income.</x:v>
      </x:c>
      <x:c r="B39" s="53"/>
      <x:c r="C39" s="53"/>
      <x:c r="D39" s="53"/>
      <x:c r="E39" s="53"/>
      <x:c r="F39" s="53"/>
    </x:row>
    <x:row r="40" ht="24" customHeight="1">
      <x:c r="A40" s="53"/>
      <x:c r="B40" s="53"/>
      <x:c r="C40" s="53"/>
      <x:c r="D40" s="53"/>
      <x:c r="E40" s="53"/>
      <x:c r="F40" s="53"/>
    </x:row>
    <x:row r="41" ht="24" customHeight="1">
      <x:c r="A41" s="53"/>
      <x:c r="B41" s="53"/>
      <x:c r="C41" s="53"/>
      <x:c r="D41" s="53"/>
      <x:c r="E41" s="53"/>
      <x:c r="F41" s="53"/>
    </x:row>
    <x:row r="42" ht="24" customHeight="1">
      <x:c r="A42" s="4"/>
      <x:c r="B42" s="4"/>
      <x:c r="C42" s="4"/>
      <x:c r="D42" s="4"/>
      <x:c r="E42" s="4"/>
      <x:c r="F42" s="4"/>
    </x:row>
    <x:row r="43" ht="24" customHeight="1">
      <x:c r="A43" s="4"/>
      <x:c r="B43" s="4"/>
      <x:c r="C43" s="4"/>
      <x:c r="D43" s="4"/>
      <x:c r="E43" s="4"/>
      <x:c r="F43" s="4"/>
    </x:row>
    <x:row r="44" ht="24" customHeight="1">
      <x:c r="A44" s="4"/>
      <x:c r="B44" s="4"/>
      <x:c r="C44" s="4"/>
      <x:c r="D44" s="4"/>
      <x:c r="E44" s="4"/>
      <x:c r="F44" s="4"/>
    </x:row>
  </x:sheetData>
  <x:mergeCells>
    <x:mergeCell ref="A1:F2"/>
    <x:mergeCell ref="A3:F4"/>
    <x:mergeCell ref="A6:D7"/>
    <x:mergeCell ref="E6:F7"/>
    <x:mergeCell ref="A9:D10"/>
    <x:mergeCell ref="E9:F10"/>
    <x:mergeCell ref="A12:D13"/>
    <x:mergeCell ref="E12:F13"/>
    <x:mergeCell ref="A15:D16"/>
    <x:mergeCell ref="E15:F16"/>
    <x:mergeCell ref="A18:D19"/>
    <x:mergeCell ref="E18:F19"/>
    <x:mergeCell ref="A21:D22"/>
    <x:mergeCell ref="E21:F22"/>
    <x:mergeCell ref="A24:D25"/>
    <x:mergeCell ref="E24:F25"/>
    <x:mergeCell ref="A27:D28"/>
    <x:mergeCell ref="E27:F28"/>
    <x:mergeCell ref="A31:F34"/>
    <x:mergeCell ref="A36:D37"/>
    <x:mergeCell ref="E36:F37"/>
    <x:mergeCell ref="A39:F41"/>
  </x:mergeCells>
  <x:pageMargins left="0.7" right="0.7" top="0.75" bottom="0.75" header="0.3" footer="0.3"/>
</x:worksheet>
</file>